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60" yWindow="520" windowWidth="46460" windowHeight="24720" activeTab="1"/>
  </bookViews>
  <sheets>
    <sheet name="Original data" sheetId="1" r:id="rId1"/>
    <sheet name="Revised data" sheetId="4" r:id="rId2"/>
    <sheet name="Capacitance and temperature" sheetId="2" r:id="rId3"/>
    <sheet name="Sheet3" sheetId="3" r:id="rId4"/>
  </sheets>
  <externalReferences>
    <externalReference r:id="rId5"/>
    <externalReference r:id="rId6"/>
    <externalReference r:id="rId7"/>
    <externalReference r:id="rId8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75" i="4" l="1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52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" i="4"/>
  <c r="P2" i="4"/>
  <c r="O2" i="4"/>
  <c r="T2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K297" i="4"/>
  <c r="N297" i="4"/>
  <c r="I297" i="4"/>
  <c r="O297" i="4"/>
  <c r="P297" i="4"/>
  <c r="U297" i="4"/>
  <c r="T297" i="4"/>
  <c r="K294" i="4"/>
  <c r="N294" i="4"/>
  <c r="I294" i="4"/>
  <c r="O294" i="4"/>
  <c r="P294" i="4"/>
  <c r="K292" i="4"/>
  <c r="N292" i="4"/>
  <c r="I292" i="4"/>
  <c r="O292" i="4"/>
  <c r="P292" i="4"/>
  <c r="K287" i="4"/>
  <c r="N287" i="4"/>
  <c r="I287" i="4"/>
  <c r="O287" i="4"/>
  <c r="P287" i="4"/>
  <c r="K285" i="4"/>
  <c r="N285" i="4"/>
  <c r="I285" i="4"/>
  <c r="O285" i="4"/>
  <c r="P285" i="4"/>
  <c r="K283" i="4"/>
  <c r="N283" i="4"/>
  <c r="I283" i="4"/>
  <c r="O283" i="4"/>
  <c r="P283" i="4"/>
  <c r="U283" i="4"/>
  <c r="T283" i="4"/>
  <c r="K282" i="4"/>
  <c r="N282" i="4"/>
  <c r="I282" i="4"/>
  <c r="O282" i="4"/>
  <c r="P282" i="4"/>
  <c r="K280" i="4"/>
  <c r="N280" i="4"/>
  <c r="I280" i="4"/>
  <c r="O280" i="4"/>
  <c r="P280" i="4"/>
  <c r="K273" i="4"/>
  <c r="N273" i="4"/>
  <c r="I273" i="4"/>
  <c r="O273" i="4"/>
  <c r="P273" i="4"/>
  <c r="U273" i="4"/>
  <c r="T273" i="4"/>
  <c r="K271" i="4"/>
  <c r="N271" i="4"/>
  <c r="F271" i="4"/>
  <c r="I271" i="4"/>
  <c r="O271" i="4"/>
  <c r="P271" i="4"/>
  <c r="K266" i="4"/>
  <c r="N266" i="4"/>
  <c r="F266" i="4"/>
  <c r="I266" i="4"/>
  <c r="O266" i="4"/>
  <c r="P266" i="4"/>
  <c r="K263" i="4"/>
  <c r="N263" i="4"/>
  <c r="I263" i="4"/>
  <c r="O263" i="4"/>
  <c r="P263" i="4"/>
  <c r="U263" i="4"/>
  <c r="T263" i="4"/>
  <c r="K261" i="4"/>
  <c r="N261" i="4"/>
  <c r="I261" i="4"/>
  <c r="O261" i="4"/>
  <c r="P261" i="4"/>
  <c r="K259" i="4"/>
  <c r="N259" i="4"/>
  <c r="I259" i="4"/>
  <c r="O259" i="4"/>
  <c r="P259" i="4"/>
  <c r="U259" i="4"/>
  <c r="T259" i="4"/>
  <c r="K256" i="4"/>
  <c r="N256" i="4"/>
  <c r="F256" i="4"/>
  <c r="I256" i="4"/>
  <c r="O256" i="4"/>
  <c r="P256" i="4"/>
  <c r="K250" i="4"/>
  <c r="N250" i="4"/>
  <c r="I250" i="4"/>
  <c r="O250" i="4"/>
  <c r="P250" i="4"/>
  <c r="K248" i="4"/>
  <c r="N248" i="4"/>
  <c r="I248" i="4"/>
  <c r="O248" i="4"/>
  <c r="P248" i="4"/>
  <c r="U248" i="4"/>
  <c r="T248" i="4"/>
  <c r="K246" i="4"/>
  <c r="N246" i="4"/>
  <c r="I246" i="4"/>
  <c r="O246" i="4"/>
  <c r="P246" i="4"/>
  <c r="U246" i="4"/>
  <c r="T246" i="4"/>
  <c r="K245" i="4"/>
  <c r="N245" i="4"/>
  <c r="I245" i="4"/>
  <c r="O245" i="4"/>
  <c r="P245" i="4"/>
  <c r="U245" i="4"/>
  <c r="T245" i="4"/>
  <c r="K241" i="4"/>
  <c r="N241" i="4"/>
  <c r="I241" i="4"/>
  <c r="O241" i="4"/>
  <c r="P241" i="4"/>
  <c r="U241" i="4"/>
  <c r="T241" i="4"/>
  <c r="K239" i="4"/>
  <c r="N239" i="4"/>
  <c r="I239" i="4"/>
  <c r="O239" i="4"/>
  <c r="P239" i="4"/>
  <c r="U239" i="4"/>
  <c r="T239" i="4"/>
  <c r="K238" i="4"/>
  <c r="N238" i="4"/>
  <c r="I238" i="4"/>
  <c r="O238" i="4"/>
  <c r="P238" i="4"/>
  <c r="U238" i="4"/>
  <c r="T238" i="4"/>
  <c r="K236" i="4"/>
  <c r="K234" i="4"/>
  <c r="N234" i="4"/>
  <c r="I234" i="4"/>
  <c r="O234" i="4"/>
  <c r="P234" i="4"/>
  <c r="U234" i="4"/>
  <c r="T234" i="4"/>
  <c r="K233" i="4"/>
  <c r="N233" i="4"/>
  <c r="I233" i="4"/>
  <c r="O233" i="4"/>
  <c r="P233" i="4"/>
  <c r="U233" i="4"/>
  <c r="T233" i="4"/>
  <c r="K230" i="4"/>
  <c r="K229" i="4"/>
  <c r="K228" i="4"/>
  <c r="K227" i="4"/>
  <c r="N227" i="4"/>
  <c r="I227" i="4"/>
  <c r="O227" i="4"/>
  <c r="P227" i="4"/>
  <c r="U227" i="4"/>
  <c r="T227" i="4"/>
  <c r="K225" i="4"/>
  <c r="N225" i="4"/>
  <c r="I225" i="4"/>
  <c r="O225" i="4"/>
  <c r="P225" i="4"/>
  <c r="U225" i="4"/>
  <c r="T225" i="4"/>
  <c r="K224" i="4"/>
  <c r="N224" i="4"/>
  <c r="F224" i="4"/>
  <c r="I224" i="4"/>
  <c r="O224" i="4"/>
  <c r="P224" i="4"/>
  <c r="U224" i="4"/>
  <c r="T224" i="4"/>
  <c r="K223" i="4"/>
  <c r="N223" i="4"/>
  <c r="I223" i="4"/>
  <c r="O223" i="4"/>
  <c r="P223" i="4"/>
  <c r="U223" i="4"/>
  <c r="T223" i="4"/>
  <c r="K222" i="4"/>
  <c r="N222" i="4"/>
  <c r="I222" i="4"/>
  <c r="O222" i="4"/>
  <c r="P222" i="4"/>
  <c r="U222" i="4"/>
  <c r="T222" i="4"/>
  <c r="K221" i="4"/>
  <c r="N221" i="4"/>
  <c r="I221" i="4"/>
  <c r="O221" i="4"/>
  <c r="P221" i="4"/>
  <c r="U221" i="4"/>
  <c r="T221" i="4"/>
  <c r="K219" i="4"/>
  <c r="N219" i="4"/>
  <c r="I219" i="4"/>
  <c r="O219" i="4"/>
  <c r="P219" i="4"/>
  <c r="U219" i="4"/>
  <c r="T219" i="4"/>
  <c r="K218" i="4"/>
  <c r="N218" i="4"/>
  <c r="I218" i="4"/>
  <c r="O218" i="4"/>
  <c r="P218" i="4"/>
  <c r="U218" i="4"/>
  <c r="T218" i="4"/>
  <c r="K216" i="4"/>
  <c r="N216" i="4"/>
  <c r="F216" i="4"/>
  <c r="I216" i="4"/>
  <c r="O216" i="4"/>
  <c r="P216" i="4"/>
  <c r="U216" i="4"/>
  <c r="T216" i="4"/>
  <c r="K215" i="4"/>
  <c r="N215" i="4"/>
  <c r="I215" i="4"/>
  <c r="O215" i="4"/>
  <c r="P215" i="4"/>
  <c r="U215" i="4"/>
  <c r="T215" i="4"/>
  <c r="K213" i="4"/>
  <c r="N213" i="4"/>
  <c r="F213" i="4"/>
  <c r="I213" i="4"/>
  <c r="O213" i="4"/>
  <c r="P213" i="4"/>
  <c r="U213" i="4"/>
  <c r="T213" i="4"/>
  <c r="K212" i="4"/>
  <c r="N212" i="4"/>
  <c r="I212" i="4"/>
  <c r="O212" i="4"/>
  <c r="P212" i="4"/>
  <c r="U212" i="4"/>
  <c r="T212" i="4"/>
  <c r="K211" i="4"/>
  <c r="N211" i="4"/>
  <c r="F211" i="4"/>
  <c r="I211" i="4"/>
  <c r="O211" i="4"/>
  <c r="P211" i="4"/>
  <c r="U211" i="4"/>
  <c r="T211" i="4"/>
  <c r="K210" i="4"/>
  <c r="N210" i="4"/>
  <c r="I210" i="4"/>
  <c r="O210" i="4"/>
  <c r="P210" i="4"/>
  <c r="U210" i="4"/>
  <c r="T210" i="4"/>
  <c r="K209" i="4"/>
  <c r="N209" i="4"/>
  <c r="I209" i="4"/>
  <c r="O209" i="4"/>
  <c r="P209" i="4"/>
  <c r="U209" i="4"/>
  <c r="T209" i="4"/>
  <c r="K207" i="4"/>
  <c r="N207" i="4"/>
  <c r="I207" i="4"/>
  <c r="O207" i="4"/>
  <c r="P207" i="4"/>
  <c r="U207" i="4"/>
  <c r="T207" i="4"/>
  <c r="K206" i="4"/>
  <c r="N206" i="4"/>
  <c r="I206" i="4"/>
  <c r="O206" i="4"/>
  <c r="P206" i="4"/>
  <c r="U206" i="4"/>
  <c r="T206" i="4"/>
  <c r="K205" i="4"/>
  <c r="N205" i="4"/>
  <c r="F205" i="4"/>
  <c r="I205" i="4"/>
  <c r="O205" i="4"/>
  <c r="P205" i="4"/>
  <c r="U205" i="4"/>
  <c r="T205" i="4"/>
  <c r="K204" i="4"/>
  <c r="N204" i="4"/>
  <c r="F204" i="4"/>
  <c r="I204" i="4"/>
  <c r="O204" i="4"/>
  <c r="P204" i="4"/>
  <c r="U204" i="4"/>
  <c r="T204" i="4"/>
  <c r="K203" i="4"/>
  <c r="N203" i="4"/>
  <c r="F203" i="4"/>
  <c r="I203" i="4"/>
  <c r="O203" i="4"/>
  <c r="P203" i="4"/>
  <c r="K200" i="4"/>
  <c r="K199" i="4"/>
  <c r="N199" i="4"/>
  <c r="I199" i="4"/>
  <c r="O199" i="4"/>
  <c r="P199" i="4"/>
  <c r="U199" i="4"/>
  <c r="T199" i="4"/>
  <c r="K198" i="4"/>
  <c r="N198" i="4"/>
  <c r="I198" i="4"/>
  <c r="O198" i="4"/>
  <c r="P198" i="4"/>
  <c r="U198" i="4"/>
  <c r="T198" i="4"/>
  <c r="K197" i="4"/>
  <c r="N197" i="4"/>
  <c r="I197" i="4"/>
  <c r="O197" i="4"/>
  <c r="P197" i="4"/>
  <c r="U197" i="4"/>
  <c r="T197" i="4"/>
  <c r="K196" i="4"/>
  <c r="N196" i="4"/>
  <c r="I196" i="4"/>
  <c r="O196" i="4"/>
  <c r="P196" i="4"/>
  <c r="U196" i="4"/>
  <c r="T196" i="4"/>
  <c r="K195" i="4"/>
  <c r="N195" i="4"/>
  <c r="I195" i="4"/>
  <c r="O195" i="4"/>
  <c r="P195" i="4"/>
  <c r="U195" i="4"/>
  <c r="T195" i="4"/>
  <c r="K193" i="4"/>
  <c r="N193" i="4"/>
  <c r="I193" i="4"/>
  <c r="O193" i="4"/>
  <c r="P193" i="4"/>
  <c r="U193" i="4"/>
  <c r="T193" i="4"/>
  <c r="K191" i="4"/>
  <c r="N191" i="4"/>
  <c r="I191" i="4"/>
  <c r="O191" i="4"/>
  <c r="P191" i="4"/>
  <c r="U191" i="4"/>
  <c r="T191" i="4"/>
  <c r="K190" i="4"/>
  <c r="N190" i="4"/>
  <c r="I190" i="4"/>
  <c r="O190" i="4"/>
  <c r="P190" i="4"/>
  <c r="U190" i="4"/>
  <c r="T190" i="4"/>
  <c r="K188" i="4"/>
  <c r="N188" i="4"/>
  <c r="I188" i="4"/>
  <c r="O188" i="4"/>
  <c r="P188" i="4"/>
  <c r="U188" i="4"/>
  <c r="T188" i="4"/>
  <c r="K186" i="4"/>
  <c r="N186" i="4"/>
  <c r="I186" i="4"/>
  <c r="O186" i="4"/>
  <c r="P186" i="4"/>
  <c r="U186" i="4"/>
  <c r="T186" i="4"/>
  <c r="K185" i="4"/>
  <c r="N185" i="4"/>
  <c r="I185" i="4"/>
  <c r="O185" i="4"/>
  <c r="P185" i="4"/>
  <c r="K184" i="4"/>
  <c r="N184" i="4"/>
  <c r="I184" i="4"/>
  <c r="O184" i="4"/>
  <c r="P184" i="4"/>
  <c r="U184" i="4"/>
  <c r="T184" i="4"/>
  <c r="K183" i="4"/>
  <c r="N183" i="4"/>
  <c r="I183" i="4"/>
  <c r="O183" i="4"/>
  <c r="P183" i="4"/>
  <c r="U183" i="4"/>
  <c r="T183" i="4"/>
  <c r="K182" i="4"/>
  <c r="N182" i="4"/>
  <c r="I182" i="4"/>
  <c r="O182" i="4"/>
  <c r="P182" i="4"/>
  <c r="U182" i="4"/>
  <c r="T182" i="4"/>
  <c r="K180" i="4"/>
  <c r="N180" i="4"/>
  <c r="I180" i="4"/>
  <c r="O180" i="4"/>
  <c r="P180" i="4"/>
  <c r="U180" i="4"/>
  <c r="T180" i="4"/>
  <c r="K179" i="4"/>
  <c r="N179" i="4"/>
  <c r="I179" i="4"/>
  <c r="O179" i="4"/>
  <c r="P179" i="4"/>
  <c r="U179" i="4"/>
  <c r="T179" i="4"/>
  <c r="K178" i="4"/>
  <c r="N178" i="4"/>
  <c r="I178" i="4"/>
  <c r="O178" i="4"/>
  <c r="P178" i="4"/>
  <c r="U178" i="4"/>
  <c r="T178" i="4"/>
  <c r="K177" i="4"/>
  <c r="N177" i="4"/>
  <c r="I177" i="4"/>
  <c r="O177" i="4"/>
  <c r="P177" i="4"/>
  <c r="U177" i="4"/>
  <c r="T177" i="4"/>
  <c r="K174" i="4"/>
  <c r="N174" i="4"/>
  <c r="I174" i="4"/>
  <c r="O174" i="4"/>
  <c r="P174" i="4"/>
  <c r="U174" i="4"/>
  <c r="T174" i="4"/>
  <c r="K173" i="4"/>
  <c r="N173" i="4"/>
  <c r="I173" i="4"/>
  <c r="O173" i="4"/>
  <c r="P173" i="4"/>
  <c r="U173" i="4"/>
  <c r="T173" i="4"/>
  <c r="K170" i="4"/>
  <c r="N170" i="4"/>
  <c r="I170" i="4"/>
  <c r="O170" i="4"/>
  <c r="P170" i="4"/>
  <c r="U170" i="4"/>
  <c r="T170" i="4"/>
  <c r="K169" i="4"/>
  <c r="N169" i="4"/>
  <c r="I169" i="4"/>
  <c r="O169" i="4"/>
  <c r="P169" i="4"/>
  <c r="U169" i="4"/>
  <c r="T169" i="4"/>
  <c r="K166" i="4"/>
  <c r="N166" i="4"/>
  <c r="I166" i="4"/>
  <c r="O166" i="4"/>
  <c r="P166" i="4"/>
  <c r="U166" i="4"/>
  <c r="T166" i="4"/>
  <c r="K165" i="4"/>
  <c r="N165" i="4"/>
  <c r="I165" i="4"/>
  <c r="O165" i="4"/>
  <c r="P165" i="4"/>
  <c r="U165" i="4"/>
  <c r="T165" i="4"/>
  <c r="K164" i="4"/>
  <c r="N164" i="4"/>
  <c r="I164" i="4"/>
  <c r="O164" i="4"/>
  <c r="P164" i="4"/>
  <c r="U164" i="4"/>
  <c r="T164" i="4"/>
  <c r="K163" i="4"/>
  <c r="N163" i="4"/>
  <c r="I163" i="4"/>
  <c r="O163" i="4"/>
  <c r="P163" i="4"/>
  <c r="K162" i="4"/>
  <c r="N162" i="4"/>
  <c r="I162" i="4"/>
  <c r="O162" i="4"/>
  <c r="P162" i="4"/>
  <c r="U162" i="4"/>
  <c r="T162" i="4"/>
  <c r="K160" i="4"/>
  <c r="N160" i="4"/>
  <c r="I160" i="4"/>
  <c r="O160" i="4"/>
  <c r="P160" i="4"/>
  <c r="U160" i="4"/>
  <c r="T160" i="4"/>
  <c r="K158" i="4"/>
  <c r="N158" i="4"/>
  <c r="I158" i="4"/>
  <c r="O158" i="4"/>
  <c r="P158" i="4"/>
  <c r="U158" i="4"/>
  <c r="T158" i="4"/>
  <c r="K157" i="4"/>
  <c r="N157" i="4"/>
  <c r="I157" i="4"/>
  <c r="O157" i="4"/>
  <c r="P157" i="4"/>
  <c r="U157" i="4"/>
  <c r="T157" i="4"/>
  <c r="K156" i="4"/>
  <c r="N156" i="4"/>
  <c r="I156" i="4"/>
  <c r="O156" i="4"/>
  <c r="P156" i="4"/>
  <c r="U156" i="4"/>
  <c r="T156" i="4"/>
  <c r="K155" i="4"/>
  <c r="N155" i="4"/>
  <c r="I155" i="4"/>
  <c r="O155" i="4"/>
  <c r="P155" i="4"/>
  <c r="U155" i="4"/>
  <c r="T155" i="4"/>
  <c r="K152" i="4"/>
  <c r="N152" i="4"/>
  <c r="I152" i="4"/>
  <c r="O152" i="4"/>
  <c r="P152" i="4"/>
  <c r="U152" i="4"/>
  <c r="T152" i="4"/>
  <c r="K150" i="4"/>
  <c r="N150" i="4"/>
  <c r="I150" i="4"/>
  <c r="O150" i="4"/>
  <c r="P150" i="4"/>
  <c r="U150" i="4"/>
  <c r="T150" i="4"/>
  <c r="K149" i="4"/>
  <c r="N149" i="4"/>
  <c r="I149" i="4"/>
  <c r="O149" i="4"/>
  <c r="P149" i="4"/>
  <c r="U149" i="4"/>
  <c r="T149" i="4"/>
  <c r="K147" i="4"/>
  <c r="N147" i="4"/>
  <c r="I147" i="4"/>
  <c r="O147" i="4"/>
  <c r="P147" i="4"/>
  <c r="U147" i="4"/>
  <c r="T147" i="4"/>
  <c r="K145" i="4"/>
  <c r="N145" i="4"/>
  <c r="I145" i="4"/>
  <c r="O145" i="4"/>
  <c r="P145" i="4"/>
  <c r="U145" i="4"/>
  <c r="T145" i="4"/>
  <c r="K142" i="4"/>
  <c r="N142" i="4"/>
  <c r="I142" i="4"/>
  <c r="O142" i="4"/>
  <c r="P142" i="4"/>
  <c r="U142" i="4"/>
  <c r="T142" i="4"/>
  <c r="K141" i="4"/>
  <c r="N141" i="4"/>
  <c r="I141" i="4"/>
  <c r="O141" i="4"/>
  <c r="P141" i="4"/>
  <c r="U141" i="4"/>
  <c r="T141" i="4"/>
  <c r="K138" i="4"/>
  <c r="N138" i="4"/>
  <c r="I138" i="4"/>
  <c r="O138" i="4"/>
  <c r="P138" i="4"/>
  <c r="U138" i="4"/>
  <c r="T138" i="4"/>
  <c r="K137" i="4"/>
  <c r="N137" i="4"/>
  <c r="I137" i="4"/>
  <c r="O137" i="4"/>
  <c r="P137" i="4"/>
  <c r="U137" i="4"/>
  <c r="T137" i="4"/>
  <c r="K136" i="4"/>
  <c r="N136" i="4"/>
  <c r="I136" i="4"/>
  <c r="O136" i="4"/>
  <c r="P136" i="4"/>
  <c r="U136" i="4"/>
  <c r="T136" i="4"/>
  <c r="K135" i="4"/>
  <c r="N135" i="4"/>
  <c r="I135" i="4"/>
  <c r="O135" i="4"/>
  <c r="P135" i="4"/>
  <c r="U135" i="4"/>
  <c r="T135" i="4"/>
  <c r="K134" i="4"/>
  <c r="N134" i="4"/>
  <c r="I134" i="4"/>
  <c r="O134" i="4"/>
  <c r="P134" i="4"/>
  <c r="U134" i="4"/>
  <c r="T134" i="4"/>
  <c r="K133" i="4"/>
  <c r="N133" i="4"/>
  <c r="I133" i="4"/>
  <c r="O133" i="4"/>
  <c r="P133" i="4"/>
  <c r="U133" i="4"/>
  <c r="T133" i="4"/>
  <c r="K132" i="4"/>
  <c r="N132" i="4"/>
  <c r="I132" i="4"/>
  <c r="O132" i="4"/>
  <c r="P132" i="4"/>
  <c r="U132" i="4"/>
  <c r="T132" i="4"/>
  <c r="K131" i="4"/>
  <c r="N131" i="4"/>
  <c r="I131" i="4"/>
  <c r="O131" i="4"/>
  <c r="P131" i="4"/>
  <c r="U131" i="4"/>
  <c r="T131" i="4"/>
  <c r="K130" i="4"/>
  <c r="N130" i="4"/>
  <c r="I130" i="4"/>
  <c r="O130" i="4"/>
  <c r="P130" i="4"/>
  <c r="U130" i="4"/>
  <c r="T130" i="4"/>
  <c r="K127" i="4"/>
  <c r="N127" i="4"/>
  <c r="I127" i="4"/>
  <c r="O127" i="4"/>
  <c r="P127" i="4"/>
  <c r="U127" i="4"/>
  <c r="T127" i="4"/>
  <c r="K125" i="4"/>
  <c r="N125" i="4"/>
  <c r="I125" i="4"/>
  <c r="O125" i="4"/>
  <c r="P125" i="4"/>
  <c r="U125" i="4"/>
  <c r="T125" i="4"/>
  <c r="K124" i="4"/>
  <c r="N124" i="4"/>
  <c r="I124" i="4"/>
  <c r="O124" i="4"/>
  <c r="P124" i="4"/>
  <c r="U124" i="4"/>
  <c r="T124" i="4"/>
  <c r="K123" i="4"/>
  <c r="N123" i="4"/>
  <c r="I123" i="4"/>
  <c r="O123" i="4"/>
  <c r="P123" i="4"/>
  <c r="U123" i="4"/>
  <c r="T123" i="4"/>
  <c r="K122" i="4"/>
  <c r="N122" i="4"/>
  <c r="I122" i="4"/>
  <c r="O122" i="4"/>
  <c r="P122" i="4"/>
  <c r="U122" i="4"/>
  <c r="T122" i="4"/>
  <c r="K121" i="4"/>
  <c r="N121" i="4"/>
  <c r="I121" i="4"/>
  <c r="O121" i="4"/>
  <c r="P121" i="4"/>
  <c r="U121" i="4"/>
  <c r="T121" i="4"/>
  <c r="K120" i="4"/>
  <c r="N120" i="4"/>
  <c r="I120" i="4"/>
  <c r="O120" i="4"/>
  <c r="P120" i="4"/>
  <c r="U120" i="4"/>
  <c r="T120" i="4"/>
  <c r="K119" i="4"/>
  <c r="N119" i="4"/>
  <c r="I119" i="4"/>
  <c r="O119" i="4"/>
  <c r="P119" i="4"/>
  <c r="U119" i="4"/>
  <c r="T119" i="4"/>
  <c r="K118" i="4"/>
  <c r="N118" i="4"/>
  <c r="I118" i="4"/>
  <c r="O118" i="4"/>
  <c r="P118" i="4"/>
  <c r="U118" i="4"/>
  <c r="T118" i="4"/>
  <c r="K117" i="4"/>
  <c r="N117" i="4"/>
  <c r="I117" i="4"/>
  <c r="O117" i="4"/>
  <c r="P117" i="4"/>
  <c r="U117" i="4"/>
  <c r="T117" i="4"/>
  <c r="K116" i="4"/>
  <c r="N116" i="4"/>
  <c r="I116" i="4"/>
  <c r="O116" i="4"/>
  <c r="P116" i="4"/>
  <c r="U116" i="4"/>
  <c r="T116" i="4"/>
  <c r="K115" i="4"/>
  <c r="N115" i="4"/>
  <c r="I115" i="4"/>
  <c r="O115" i="4"/>
  <c r="P115" i="4"/>
  <c r="U115" i="4"/>
  <c r="T115" i="4"/>
  <c r="K114" i="4"/>
  <c r="N114" i="4"/>
  <c r="I114" i="4"/>
  <c r="O114" i="4"/>
  <c r="P114" i="4"/>
  <c r="U114" i="4"/>
  <c r="T114" i="4"/>
  <c r="K111" i="4"/>
  <c r="N111" i="4"/>
  <c r="I111" i="4"/>
  <c r="O111" i="4"/>
  <c r="P111" i="4"/>
  <c r="U111" i="4"/>
  <c r="T111" i="4"/>
  <c r="K110" i="4"/>
  <c r="N110" i="4"/>
  <c r="I110" i="4"/>
  <c r="O110" i="4"/>
  <c r="P110" i="4"/>
  <c r="U110" i="4"/>
  <c r="T110" i="4"/>
  <c r="K109" i="4"/>
  <c r="N109" i="4"/>
  <c r="I109" i="4"/>
  <c r="O109" i="4"/>
  <c r="P109" i="4"/>
  <c r="U109" i="4"/>
  <c r="T109" i="4"/>
  <c r="K108" i="4"/>
  <c r="N108" i="4"/>
  <c r="I108" i="4"/>
  <c r="O108" i="4"/>
  <c r="P108" i="4"/>
  <c r="U108" i="4"/>
  <c r="T108" i="4"/>
  <c r="K103" i="4"/>
  <c r="N103" i="4"/>
  <c r="I103" i="4"/>
  <c r="O103" i="4"/>
  <c r="P103" i="4"/>
  <c r="U103" i="4"/>
  <c r="T103" i="4"/>
  <c r="K102" i="4"/>
  <c r="N102" i="4"/>
  <c r="I102" i="4"/>
  <c r="O102" i="4"/>
  <c r="P102" i="4"/>
  <c r="U102" i="4"/>
  <c r="T102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K499" i="4"/>
  <c r="N499" i="4"/>
  <c r="I499" i="4"/>
  <c r="O499" i="4"/>
  <c r="P499" i="4"/>
  <c r="U499" i="4"/>
  <c r="T499" i="4"/>
  <c r="K498" i="4"/>
  <c r="N498" i="4"/>
  <c r="I498" i="4"/>
  <c r="O498" i="4"/>
  <c r="P498" i="4"/>
  <c r="U498" i="4"/>
  <c r="T498" i="4"/>
  <c r="K497" i="4"/>
  <c r="N497" i="4"/>
  <c r="I497" i="4"/>
  <c r="O497" i="4"/>
  <c r="P497" i="4"/>
  <c r="U497" i="4"/>
  <c r="T497" i="4"/>
  <c r="K496" i="4"/>
  <c r="N496" i="4"/>
  <c r="I496" i="4"/>
  <c r="O496" i="4"/>
  <c r="P496" i="4"/>
  <c r="U496" i="4"/>
  <c r="T496" i="4"/>
  <c r="K495" i="4"/>
  <c r="N495" i="4"/>
  <c r="I495" i="4"/>
  <c r="O495" i="4"/>
  <c r="P495" i="4"/>
  <c r="U495" i="4"/>
  <c r="T495" i="4"/>
  <c r="K494" i="4"/>
  <c r="N494" i="4"/>
  <c r="I494" i="4"/>
  <c r="O494" i="4"/>
  <c r="P494" i="4"/>
  <c r="U494" i="4"/>
  <c r="T494" i="4"/>
  <c r="K493" i="4"/>
  <c r="N493" i="4"/>
  <c r="I493" i="4"/>
  <c r="O493" i="4"/>
  <c r="P493" i="4"/>
  <c r="U493" i="4"/>
  <c r="T493" i="4"/>
  <c r="K492" i="4"/>
  <c r="N492" i="4"/>
  <c r="I492" i="4"/>
  <c r="O492" i="4"/>
  <c r="P492" i="4"/>
  <c r="U492" i="4"/>
  <c r="T492" i="4"/>
  <c r="K490" i="4"/>
  <c r="N490" i="4"/>
  <c r="I490" i="4"/>
  <c r="O490" i="4"/>
  <c r="P490" i="4"/>
  <c r="U490" i="4"/>
  <c r="T490" i="4"/>
  <c r="K489" i="4"/>
  <c r="N489" i="4"/>
  <c r="I489" i="4"/>
  <c r="O489" i="4"/>
  <c r="P489" i="4"/>
  <c r="U489" i="4"/>
  <c r="T489" i="4"/>
  <c r="K487" i="4"/>
  <c r="N487" i="4"/>
  <c r="I487" i="4"/>
  <c r="O487" i="4"/>
  <c r="P487" i="4"/>
  <c r="U487" i="4"/>
  <c r="T487" i="4"/>
  <c r="K486" i="4"/>
  <c r="N486" i="4"/>
  <c r="I486" i="4"/>
  <c r="O486" i="4"/>
  <c r="P486" i="4"/>
  <c r="U486" i="4"/>
  <c r="T486" i="4"/>
  <c r="K485" i="4"/>
  <c r="N485" i="4"/>
  <c r="I485" i="4"/>
  <c r="O485" i="4"/>
  <c r="P485" i="4"/>
  <c r="U485" i="4"/>
  <c r="T485" i="4"/>
  <c r="K484" i="4"/>
  <c r="N484" i="4"/>
  <c r="I484" i="4"/>
  <c r="O484" i="4"/>
  <c r="P484" i="4"/>
  <c r="U484" i="4"/>
  <c r="T484" i="4"/>
  <c r="K483" i="4"/>
  <c r="N483" i="4"/>
  <c r="I483" i="4"/>
  <c r="O483" i="4"/>
  <c r="P483" i="4"/>
  <c r="U483" i="4"/>
  <c r="T483" i="4"/>
  <c r="K482" i="4"/>
  <c r="N482" i="4"/>
  <c r="I482" i="4"/>
  <c r="O482" i="4"/>
  <c r="P482" i="4"/>
  <c r="U482" i="4"/>
  <c r="T482" i="4"/>
  <c r="K481" i="4"/>
  <c r="N481" i="4"/>
  <c r="I481" i="4"/>
  <c r="O481" i="4"/>
  <c r="P481" i="4"/>
  <c r="U481" i="4"/>
  <c r="T481" i="4"/>
  <c r="K480" i="4"/>
  <c r="N480" i="4"/>
  <c r="I480" i="4"/>
  <c r="O480" i="4"/>
  <c r="P480" i="4"/>
  <c r="U480" i="4"/>
  <c r="T480" i="4"/>
  <c r="K478" i="4"/>
  <c r="N478" i="4"/>
  <c r="I478" i="4"/>
  <c r="O478" i="4"/>
  <c r="P478" i="4"/>
  <c r="U478" i="4"/>
  <c r="T478" i="4"/>
  <c r="K477" i="4"/>
  <c r="N477" i="4"/>
  <c r="I477" i="4"/>
  <c r="O477" i="4"/>
  <c r="P477" i="4"/>
  <c r="U477" i="4"/>
  <c r="T477" i="4"/>
  <c r="K475" i="4"/>
  <c r="N475" i="4"/>
  <c r="I475" i="4"/>
  <c r="O475" i="4"/>
  <c r="P475" i="4"/>
  <c r="U475" i="4"/>
  <c r="T475" i="4"/>
  <c r="K474" i="4"/>
  <c r="N474" i="4"/>
  <c r="I474" i="4"/>
  <c r="O474" i="4"/>
  <c r="P474" i="4"/>
  <c r="U474" i="4"/>
  <c r="T474" i="4"/>
  <c r="K473" i="4"/>
  <c r="N473" i="4"/>
  <c r="I473" i="4"/>
  <c r="O473" i="4"/>
  <c r="P473" i="4"/>
  <c r="U473" i="4"/>
  <c r="T473" i="4"/>
  <c r="K472" i="4"/>
  <c r="N472" i="4"/>
  <c r="I472" i="4"/>
  <c r="O472" i="4"/>
  <c r="P472" i="4"/>
  <c r="U472" i="4"/>
  <c r="T472" i="4"/>
  <c r="K471" i="4"/>
  <c r="N471" i="4"/>
  <c r="I471" i="4"/>
  <c r="O471" i="4"/>
  <c r="P471" i="4"/>
  <c r="U471" i="4"/>
  <c r="T471" i="4"/>
  <c r="K469" i="4"/>
  <c r="N469" i="4"/>
  <c r="I469" i="4"/>
  <c r="O469" i="4"/>
  <c r="P469" i="4"/>
  <c r="U469" i="4"/>
  <c r="T469" i="4"/>
  <c r="K468" i="4"/>
  <c r="N468" i="4"/>
  <c r="I468" i="4"/>
  <c r="O468" i="4"/>
  <c r="P468" i="4"/>
  <c r="U468" i="4"/>
  <c r="T468" i="4"/>
  <c r="K466" i="4"/>
  <c r="N466" i="4"/>
  <c r="I466" i="4"/>
  <c r="O466" i="4"/>
  <c r="P466" i="4"/>
  <c r="U466" i="4"/>
  <c r="T466" i="4"/>
  <c r="K465" i="4"/>
  <c r="N465" i="4"/>
  <c r="I465" i="4"/>
  <c r="O465" i="4"/>
  <c r="P465" i="4"/>
  <c r="U465" i="4"/>
  <c r="T465" i="4"/>
  <c r="K464" i="4"/>
  <c r="N464" i="4"/>
  <c r="I464" i="4"/>
  <c r="O464" i="4"/>
  <c r="P464" i="4"/>
  <c r="U464" i="4"/>
  <c r="T464" i="4"/>
  <c r="K463" i="4"/>
  <c r="N463" i="4"/>
  <c r="I463" i="4"/>
  <c r="O463" i="4"/>
  <c r="P463" i="4"/>
  <c r="U463" i="4"/>
  <c r="T463" i="4"/>
  <c r="K462" i="4"/>
  <c r="N462" i="4"/>
  <c r="I462" i="4"/>
  <c r="O462" i="4"/>
  <c r="P462" i="4"/>
  <c r="U462" i="4"/>
  <c r="T462" i="4"/>
  <c r="K461" i="4"/>
  <c r="N461" i="4"/>
  <c r="I461" i="4"/>
  <c r="O461" i="4"/>
  <c r="P461" i="4"/>
  <c r="U461" i="4"/>
  <c r="T461" i="4"/>
  <c r="K460" i="4"/>
  <c r="N460" i="4"/>
  <c r="I460" i="4"/>
  <c r="O460" i="4"/>
  <c r="P460" i="4"/>
  <c r="U460" i="4"/>
  <c r="T460" i="4"/>
  <c r="K459" i="4"/>
  <c r="N459" i="4"/>
  <c r="I459" i="4"/>
  <c r="O459" i="4"/>
  <c r="P459" i="4"/>
  <c r="U459" i="4"/>
  <c r="T459" i="4"/>
  <c r="K457" i="4"/>
  <c r="N457" i="4"/>
  <c r="I457" i="4"/>
  <c r="O457" i="4"/>
  <c r="P457" i="4"/>
  <c r="U457" i="4"/>
  <c r="T457" i="4"/>
  <c r="K456" i="4"/>
  <c r="N456" i="4"/>
  <c r="I456" i="4"/>
  <c r="O456" i="4"/>
  <c r="P456" i="4"/>
  <c r="U456" i="4"/>
  <c r="T456" i="4"/>
  <c r="K455" i="4"/>
  <c r="N455" i="4"/>
  <c r="I455" i="4"/>
  <c r="O455" i="4"/>
  <c r="P455" i="4"/>
  <c r="U455" i="4"/>
  <c r="T455" i="4"/>
  <c r="K453" i="4"/>
  <c r="N453" i="4"/>
  <c r="I453" i="4"/>
  <c r="O453" i="4"/>
  <c r="P453" i="4"/>
  <c r="U453" i="4"/>
  <c r="T453" i="4"/>
  <c r="K452" i="4"/>
  <c r="N452" i="4"/>
  <c r="I452" i="4"/>
  <c r="O452" i="4"/>
  <c r="P452" i="4"/>
  <c r="U452" i="4"/>
  <c r="T452" i="4"/>
  <c r="K450" i="4"/>
  <c r="N450" i="4"/>
  <c r="I450" i="4"/>
  <c r="O450" i="4"/>
  <c r="P450" i="4"/>
  <c r="U450" i="4"/>
  <c r="T450" i="4"/>
  <c r="K449" i="4"/>
  <c r="N449" i="4"/>
  <c r="I449" i="4"/>
  <c r="O449" i="4"/>
  <c r="P449" i="4"/>
  <c r="U449" i="4"/>
  <c r="T449" i="4"/>
  <c r="K448" i="4"/>
  <c r="N448" i="4"/>
  <c r="I448" i="4"/>
  <c r="O448" i="4"/>
  <c r="P448" i="4"/>
  <c r="U448" i="4"/>
  <c r="T448" i="4"/>
  <c r="K447" i="4"/>
  <c r="N447" i="4"/>
  <c r="I447" i="4"/>
  <c r="O447" i="4"/>
  <c r="P447" i="4"/>
  <c r="U447" i="4"/>
  <c r="T447" i="4"/>
  <c r="K444" i="4"/>
  <c r="N444" i="4"/>
  <c r="I444" i="4"/>
  <c r="O444" i="4"/>
  <c r="P444" i="4"/>
  <c r="U444" i="4"/>
  <c r="T444" i="4"/>
  <c r="K443" i="4"/>
  <c r="N443" i="4"/>
  <c r="I443" i="4"/>
  <c r="O443" i="4"/>
  <c r="P443" i="4"/>
  <c r="K442" i="4"/>
  <c r="N442" i="4"/>
  <c r="I442" i="4"/>
  <c r="O442" i="4"/>
  <c r="P442" i="4"/>
  <c r="U442" i="4"/>
  <c r="T442" i="4"/>
  <c r="K440" i="4"/>
  <c r="N440" i="4"/>
  <c r="I440" i="4"/>
  <c r="O440" i="4"/>
  <c r="P440" i="4"/>
  <c r="U440" i="4"/>
  <c r="T440" i="4"/>
  <c r="K439" i="4"/>
  <c r="N439" i="4"/>
  <c r="I439" i="4"/>
  <c r="O439" i="4"/>
  <c r="P439" i="4"/>
  <c r="K438" i="4"/>
  <c r="N438" i="4"/>
  <c r="I438" i="4"/>
  <c r="O438" i="4"/>
  <c r="P438" i="4"/>
  <c r="U438" i="4"/>
  <c r="T438" i="4"/>
  <c r="I437" i="4"/>
  <c r="K436" i="4"/>
  <c r="N436" i="4"/>
  <c r="I436" i="4"/>
  <c r="O436" i="4"/>
  <c r="P436" i="4"/>
  <c r="U436" i="4"/>
  <c r="T436" i="4"/>
  <c r="K435" i="4"/>
  <c r="N435" i="4"/>
  <c r="I435" i="4"/>
  <c r="O435" i="4"/>
  <c r="P435" i="4"/>
  <c r="U435" i="4"/>
  <c r="T435" i="4"/>
  <c r="I434" i="4"/>
  <c r="K432" i="4"/>
  <c r="N432" i="4"/>
  <c r="I432" i="4"/>
  <c r="O432" i="4"/>
  <c r="P432" i="4"/>
  <c r="U432" i="4"/>
  <c r="T432" i="4"/>
  <c r="K431" i="4"/>
  <c r="N431" i="4"/>
  <c r="I431" i="4"/>
  <c r="O431" i="4"/>
  <c r="P431" i="4"/>
  <c r="U431" i="4"/>
  <c r="T431" i="4"/>
  <c r="K430" i="4"/>
  <c r="N430" i="4"/>
  <c r="I430" i="4"/>
  <c r="O430" i="4"/>
  <c r="P430" i="4"/>
  <c r="U430" i="4"/>
  <c r="T430" i="4"/>
  <c r="K429" i="4"/>
  <c r="N429" i="4"/>
  <c r="I429" i="4"/>
  <c r="O429" i="4"/>
  <c r="P429" i="4"/>
  <c r="U429" i="4"/>
  <c r="T429" i="4"/>
  <c r="K428" i="4"/>
  <c r="N428" i="4"/>
  <c r="I428" i="4"/>
  <c r="O428" i="4"/>
  <c r="P428" i="4"/>
  <c r="K427" i="4"/>
  <c r="N427" i="4"/>
  <c r="I427" i="4"/>
  <c r="O427" i="4"/>
  <c r="P427" i="4"/>
  <c r="K425" i="4"/>
  <c r="N425" i="4"/>
  <c r="I425" i="4"/>
  <c r="O425" i="4"/>
  <c r="P425" i="4"/>
  <c r="U425" i="4"/>
  <c r="T425" i="4"/>
  <c r="K423" i="4"/>
  <c r="N423" i="4"/>
  <c r="I423" i="4"/>
  <c r="O423" i="4"/>
  <c r="P423" i="4"/>
  <c r="U423" i="4"/>
  <c r="T423" i="4"/>
  <c r="K422" i="4"/>
  <c r="N422" i="4"/>
  <c r="I422" i="4"/>
  <c r="O422" i="4"/>
  <c r="P422" i="4"/>
  <c r="U422" i="4"/>
  <c r="T422" i="4"/>
  <c r="K421" i="4"/>
  <c r="N421" i="4"/>
  <c r="I421" i="4"/>
  <c r="O421" i="4"/>
  <c r="P421" i="4"/>
  <c r="U421" i="4"/>
  <c r="T421" i="4"/>
  <c r="K420" i="4"/>
  <c r="N420" i="4"/>
  <c r="I420" i="4"/>
  <c r="O420" i="4"/>
  <c r="P420" i="4"/>
  <c r="U420" i="4"/>
  <c r="T420" i="4"/>
  <c r="K419" i="4"/>
  <c r="N419" i="4"/>
  <c r="I419" i="4"/>
  <c r="O419" i="4"/>
  <c r="P419" i="4"/>
  <c r="U419" i="4"/>
  <c r="T419" i="4"/>
  <c r="K418" i="4"/>
  <c r="N418" i="4"/>
  <c r="I418" i="4"/>
  <c r="O418" i="4"/>
  <c r="P418" i="4"/>
  <c r="U418" i="4"/>
  <c r="T418" i="4"/>
  <c r="K417" i="4"/>
  <c r="N417" i="4"/>
  <c r="I417" i="4"/>
  <c r="O417" i="4"/>
  <c r="P417" i="4"/>
  <c r="U417" i="4"/>
  <c r="T417" i="4"/>
  <c r="K416" i="4"/>
  <c r="N416" i="4"/>
  <c r="I416" i="4"/>
  <c r="O416" i="4"/>
  <c r="P416" i="4"/>
  <c r="U416" i="4"/>
  <c r="T416" i="4"/>
  <c r="K415" i="4"/>
  <c r="N415" i="4"/>
  <c r="I415" i="4"/>
  <c r="O415" i="4"/>
  <c r="P415" i="4"/>
  <c r="U415" i="4"/>
  <c r="T415" i="4"/>
  <c r="K413" i="4"/>
  <c r="N413" i="4"/>
  <c r="I413" i="4"/>
  <c r="O413" i="4"/>
  <c r="P413" i="4"/>
  <c r="U413" i="4"/>
  <c r="T413" i="4"/>
  <c r="K412" i="4"/>
  <c r="N412" i="4"/>
  <c r="I412" i="4"/>
  <c r="O412" i="4"/>
  <c r="P412" i="4"/>
  <c r="U412" i="4"/>
  <c r="T412" i="4"/>
  <c r="K411" i="4"/>
  <c r="N411" i="4"/>
  <c r="I411" i="4"/>
  <c r="O411" i="4"/>
  <c r="P411" i="4"/>
  <c r="U411" i="4"/>
  <c r="T411" i="4"/>
  <c r="K410" i="4"/>
  <c r="N410" i="4"/>
  <c r="I410" i="4"/>
  <c r="O410" i="4"/>
  <c r="P410" i="4"/>
  <c r="U410" i="4"/>
  <c r="T410" i="4"/>
  <c r="K409" i="4"/>
  <c r="N409" i="4"/>
  <c r="I409" i="4"/>
  <c r="O409" i="4"/>
  <c r="P409" i="4"/>
  <c r="U409" i="4"/>
  <c r="T409" i="4"/>
  <c r="K406" i="4"/>
  <c r="N406" i="4"/>
  <c r="I406" i="4"/>
  <c r="O406" i="4"/>
  <c r="P406" i="4"/>
  <c r="U406" i="4"/>
  <c r="T406" i="4"/>
  <c r="K405" i="4"/>
  <c r="N405" i="4"/>
  <c r="I405" i="4"/>
  <c r="O405" i="4"/>
  <c r="P405" i="4"/>
  <c r="U405" i="4"/>
  <c r="T405" i="4"/>
  <c r="K404" i="4"/>
  <c r="N404" i="4"/>
  <c r="I404" i="4"/>
  <c r="O404" i="4"/>
  <c r="P404" i="4"/>
  <c r="U404" i="4"/>
  <c r="T404" i="4"/>
  <c r="K403" i="4"/>
  <c r="N403" i="4"/>
  <c r="I403" i="4"/>
  <c r="O403" i="4"/>
  <c r="P403" i="4"/>
  <c r="U403" i="4"/>
  <c r="T403" i="4"/>
  <c r="K402" i="4"/>
  <c r="N402" i="4"/>
  <c r="I402" i="4"/>
  <c r="O402" i="4"/>
  <c r="P402" i="4"/>
  <c r="U402" i="4"/>
  <c r="T402" i="4"/>
  <c r="K400" i="4"/>
  <c r="N400" i="4"/>
  <c r="I400" i="4"/>
  <c r="O400" i="4"/>
  <c r="P400" i="4"/>
  <c r="U400" i="4"/>
  <c r="T400" i="4"/>
  <c r="K399" i="4"/>
  <c r="N399" i="4"/>
  <c r="I399" i="4"/>
  <c r="O399" i="4"/>
  <c r="P399" i="4"/>
  <c r="U399" i="4"/>
  <c r="T399" i="4"/>
  <c r="K398" i="4"/>
  <c r="N398" i="4"/>
  <c r="I398" i="4"/>
  <c r="O398" i="4"/>
  <c r="P398" i="4"/>
  <c r="U398" i="4"/>
  <c r="T398" i="4"/>
  <c r="K397" i="4"/>
  <c r="N397" i="4"/>
  <c r="I397" i="4"/>
  <c r="O397" i="4"/>
  <c r="P397" i="4"/>
  <c r="U397" i="4"/>
  <c r="T397" i="4"/>
  <c r="K396" i="4"/>
  <c r="N396" i="4"/>
  <c r="I396" i="4"/>
  <c r="O396" i="4"/>
  <c r="P396" i="4"/>
  <c r="U396" i="4"/>
  <c r="T396" i="4"/>
  <c r="K395" i="4"/>
  <c r="N395" i="4"/>
  <c r="I395" i="4"/>
  <c r="O395" i="4"/>
  <c r="P395" i="4"/>
  <c r="K394" i="4"/>
  <c r="N394" i="4"/>
  <c r="I394" i="4"/>
  <c r="O394" i="4"/>
  <c r="P394" i="4"/>
  <c r="U394" i="4"/>
  <c r="T394" i="4"/>
  <c r="K393" i="4"/>
  <c r="N393" i="4"/>
  <c r="I393" i="4"/>
  <c r="O393" i="4"/>
  <c r="P393" i="4"/>
  <c r="K392" i="4"/>
  <c r="N392" i="4"/>
  <c r="I392" i="4"/>
  <c r="O392" i="4"/>
  <c r="P392" i="4"/>
  <c r="U392" i="4"/>
  <c r="T392" i="4"/>
  <c r="K391" i="4"/>
  <c r="N391" i="4"/>
  <c r="I391" i="4"/>
  <c r="O391" i="4"/>
  <c r="P391" i="4"/>
  <c r="U391" i="4"/>
  <c r="T391" i="4"/>
  <c r="K390" i="4"/>
  <c r="N390" i="4"/>
  <c r="I390" i="4"/>
  <c r="O390" i="4"/>
  <c r="P390" i="4"/>
  <c r="U390" i="4"/>
  <c r="T390" i="4"/>
  <c r="K389" i="4"/>
  <c r="N389" i="4"/>
  <c r="I389" i="4"/>
  <c r="O389" i="4"/>
  <c r="P389" i="4"/>
  <c r="U389" i="4"/>
  <c r="T389" i="4"/>
  <c r="K388" i="4"/>
  <c r="N388" i="4"/>
  <c r="I388" i="4"/>
  <c r="O388" i="4"/>
  <c r="P388" i="4"/>
  <c r="U388" i="4"/>
  <c r="T388" i="4"/>
  <c r="K387" i="4"/>
  <c r="N387" i="4"/>
  <c r="I387" i="4"/>
  <c r="O387" i="4"/>
  <c r="P387" i="4"/>
  <c r="U387" i="4"/>
  <c r="T387" i="4"/>
  <c r="K386" i="4"/>
  <c r="N386" i="4"/>
  <c r="I386" i="4"/>
  <c r="O386" i="4"/>
  <c r="P386" i="4"/>
  <c r="U386" i="4"/>
  <c r="T386" i="4"/>
  <c r="K385" i="4"/>
  <c r="N385" i="4"/>
  <c r="I385" i="4"/>
  <c r="O385" i="4"/>
  <c r="P385" i="4"/>
  <c r="K384" i="4"/>
  <c r="N384" i="4"/>
  <c r="I384" i="4"/>
  <c r="O384" i="4"/>
  <c r="P384" i="4"/>
  <c r="U384" i="4"/>
  <c r="T384" i="4"/>
  <c r="K383" i="4"/>
  <c r="N383" i="4"/>
  <c r="I383" i="4"/>
  <c r="O383" i="4"/>
  <c r="P383" i="4"/>
  <c r="U383" i="4"/>
  <c r="T383" i="4"/>
  <c r="K382" i="4"/>
  <c r="N382" i="4"/>
  <c r="I382" i="4"/>
  <c r="O382" i="4"/>
  <c r="P382" i="4"/>
  <c r="U382" i="4"/>
  <c r="T382" i="4"/>
  <c r="K381" i="4"/>
  <c r="N381" i="4"/>
  <c r="I381" i="4"/>
  <c r="O381" i="4"/>
  <c r="P381" i="4"/>
  <c r="U381" i="4"/>
  <c r="T381" i="4"/>
  <c r="K380" i="4"/>
  <c r="N380" i="4"/>
  <c r="I380" i="4"/>
  <c r="O380" i="4"/>
  <c r="P380" i="4"/>
  <c r="K379" i="4"/>
  <c r="N379" i="4"/>
  <c r="I379" i="4"/>
  <c r="O379" i="4"/>
  <c r="P379" i="4"/>
  <c r="K378" i="4"/>
  <c r="N378" i="4"/>
  <c r="I378" i="4"/>
  <c r="O378" i="4"/>
  <c r="P378" i="4"/>
  <c r="K377" i="4"/>
  <c r="N377" i="4"/>
  <c r="I377" i="4"/>
  <c r="O377" i="4"/>
  <c r="P377" i="4"/>
  <c r="U377" i="4"/>
  <c r="T377" i="4"/>
  <c r="K375" i="4"/>
  <c r="N375" i="4"/>
  <c r="I375" i="4"/>
  <c r="O375" i="4"/>
  <c r="P375" i="4"/>
  <c r="U375" i="4"/>
  <c r="T375" i="4"/>
  <c r="K374" i="4"/>
  <c r="N374" i="4"/>
  <c r="I374" i="4"/>
  <c r="O374" i="4"/>
  <c r="P374" i="4"/>
  <c r="U374" i="4"/>
  <c r="T374" i="4"/>
  <c r="N373" i="4"/>
  <c r="K373" i="4"/>
  <c r="K372" i="4"/>
  <c r="N372" i="4"/>
  <c r="I372" i="4"/>
  <c r="O372" i="4"/>
  <c r="P372" i="4"/>
  <c r="U372" i="4"/>
  <c r="T372" i="4"/>
  <c r="N371" i="4"/>
  <c r="K371" i="4"/>
  <c r="K370" i="4"/>
  <c r="N370" i="4"/>
  <c r="I370" i="4"/>
  <c r="O370" i="4"/>
  <c r="P370" i="4"/>
  <c r="U370" i="4"/>
  <c r="T370" i="4"/>
  <c r="N369" i="4"/>
  <c r="K369" i="4"/>
  <c r="K368" i="4"/>
  <c r="N368" i="4"/>
  <c r="I368" i="4"/>
  <c r="O368" i="4"/>
  <c r="P368" i="4"/>
  <c r="U368" i="4"/>
  <c r="T368" i="4"/>
  <c r="K367" i="4"/>
  <c r="N367" i="4"/>
  <c r="I367" i="4"/>
  <c r="O367" i="4"/>
  <c r="P367" i="4"/>
  <c r="U367" i="4"/>
  <c r="T367" i="4"/>
  <c r="N366" i="4"/>
  <c r="K366" i="4"/>
  <c r="K365" i="4"/>
  <c r="N365" i="4"/>
  <c r="I365" i="4"/>
  <c r="O365" i="4"/>
  <c r="P365" i="4"/>
  <c r="U365" i="4"/>
  <c r="T365" i="4"/>
  <c r="K364" i="4"/>
  <c r="N364" i="4"/>
  <c r="I364" i="4"/>
  <c r="O364" i="4"/>
  <c r="P364" i="4"/>
  <c r="K363" i="4"/>
  <c r="N363" i="4"/>
  <c r="I363" i="4"/>
  <c r="O363" i="4"/>
  <c r="P363" i="4"/>
  <c r="U363" i="4"/>
  <c r="T363" i="4"/>
  <c r="K362" i="4"/>
  <c r="N362" i="4"/>
  <c r="I362" i="4"/>
  <c r="O362" i="4"/>
  <c r="P362" i="4"/>
  <c r="U362" i="4"/>
  <c r="T362" i="4"/>
  <c r="K361" i="4"/>
  <c r="N361" i="4"/>
  <c r="I361" i="4"/>
  <c r="O361" i="4"/>
  <c r="P361" i="4"/>
  <c r="U361" i="4"/>
  <c r="T361" i="4"/>
  <c r="K360" i="4"/>
  <c r="N360" i="4"/>
  <c r="I360" i="4"/>
  <c r="O360" i="4"/>
  <c r="P360" i="4"/>
  <c r="U360" i="4"/>
  <c r="T360" i="4"/>
  <c r="K359" i="4"/>
  <c r="N359" i="4"/>
  <c r="I359" i="4"/>
  <c r="O359" i="4"/>
  <c r="P359" i="4"/>
  <c r="K358" i="4"/>
  <c r="N358" i="4"/>
  <c r="I358" i="4"/>
  <c r="O358" i="4"/>
  <c r="P358" i="4"/>
  <c r="U358" i="4"/>
  <c r="T358" i="4"/>
  <c r="K357" i="4"/>
  <c r="N357" i="4"/>
  <c r="I357" i="4"/>
  <c r="O357" i="4"/>
  <c r="P357" i="4"/>
  <c r="U357" i="4"/>
  <c r="T357" i="4"/>
  <c r="K356" i="4"/>
  <c r="N356" i="4"/>
  <c r="I356" i="4"/>
  <c r="O356" i="4"/>
  <c r="P356" i="4"/>
  <c r="U356" i="4"/>
  <c r="T356" i="4"/>
  <c r="K355" i="4"/>
  <c r="N355" i="4"/>
  <c r="I355" i="4"/>
  <c r="O355" i="4"/>
  <c r="P355" i="4"/>
  <c r="U355" i="4"/>
  <c r="T355" i="4"/>
  <c r="K354" i="4"/>
  <c r="N354" i="4"/>
  <c r="I354" i="4"/>
  <c r="O354" i="4"/>
  <c r="P354" i="4"/>
  <c r="U354" i="4"/>
  <c r="T354" i="4"/>
  <c r="K353" i="4"/>
  <c r="N353" i="4"/>
  <c r="I353" i="4"/>
  <c r="O353" i="4"/>
  <c r="P353" i="4"/>
  <c r="U353" i="4"/>
  <c r="T353" i="4"/>
  <c r="K352" i="4"/>
  <c r="N352" i="4"/>
  <c r="I352" i="4"/>
  <c r="O352" i="4"/>
  <c r="P352" i="4"/>
  <c r="U352" i="4"/>
  <c r="T352" i="4"/>
  <c r="K350" i="4"/>
  <c r="N350" i="4"/>
  <c r="I350" i="4"/>
  <c r="O350" i="4"/>
  <c r="P350" i="4"/>
  <c r="U350" i="4"/>
  <c r="T350" i="4"/>
  <c r="K349" i="4"/>
  <c r="N349" i="4"/>
  <c r="I349" i="4"/>
  <c r="O349" i="4"/>
  <c r="P349" i="4"/>
  <c r="K348" i="4"/>
  <c r="N348" i="4"/>
  <c r="I348" i="4"/>
  <c r="O348" i="4"/>
  <c r="P348" i="4"/>
  <c r="U348" i="4"/>
  <c r="T348" i="4"/>
  <c r="K347" i="4"/>
  <c r="N347" i="4"/>
  <c r="I347" i="4"/>
  <c r="O347" i="4"/>
  <c r="P347" i="4"/>
  <c r="U347" i="4"/>
  <c r="T347" i="4"/>
  <c r="K346" i="4"/>
  <c r="N346" i="4"/>
  <c r="I346" i="4"/>
  <c r="O346" i="4"/>
  <c r="P346" i="4"/>
  <c r="U346" i="4"/>
  <c r="T346" i="4"/>
  <c r="K345" i="4"/>
  <c r="N345" i="4"/>
  <c r="I345" i="4"/>
  <c r="O345" i="4"/>
  <c r="P345" i="4"/>
  <c r="U345" i="4"/>
  <c r="T345" i="4"/>
  <c r="K344" i="4"/>
  <c r="N344" i="4"/>
  <c r="I344" i="4"/>
  <c r="O344" i="4"/>
  <c r="P344" i="4"/>
  <c r="U344" i="4"/>
  <c r="T344" i="4"/>
  <c r="K343" i="4"/>
  <c r="N343" i="4"/>
  <c r="I343" i="4"/>
  <c r="O343" i="4"/>
  <c r="P343" i="4"/>
  <c r="U343" i="4"/>
  <c r="T343" i="4"/>
  <c r="K342" i="4"/>
  <c r="N342" i="4"/>
  <c r="I342" i="4"/>
  <c r="O342" i="4"/>
  <c r="P342" i="4"/>
  <c r="K341" i="4"/>
  <c r="N341" i="4"/>
  <c r="I341" i="4"/>
  <c r="O341" i="4"/>
  <c r="P341" i="4"/>
  <c r="U341" i="4"/>
  <c r="T341" i="4"/>
  <c r="K340" i="4"/>
  <c r="N340" i="4"/>
  <c r="I340" i="4"/>
  <c r="O340" i="4"/>
  <c r="P340" i="4"/>
  <c r="U340" i="4"/>
  <c r="T340" i="4"/>
  <c r="K339" i="4"/>
  <c r="N339" i="4"/>
  <c r="I339" i="4"/>
  <c r="O339" i="4"/>
  <c r="P339" i="4"/>
  <c r="T339" i="4"/>
  <c r="K338" i="4"/>
  <c r="N338" i="4"/>
  <c r="I338" i="4"/>
  <c r="O338" i="4"/>
  <c r="P338" i="4"/>
  <c r="U338" i="4"/>
  <c r="T338" i="4"/>
  <c r="K337" i="4"/>
  <c r="N337" i="4"/>
  <c r="I337" i="4"/>
  <c r="O337" i="4"/>
  <c r="P337" i="4"/>
  <c r="U337" i="4"/>
  <c r="T337" i="4"/>
  <c r="K336" i="4"/>
  <c r="N336" i="4"/>
  <c r="I336" i="4"/>
  <c r="O336" i="4"/>
  <c r="P336" i="4"/>
  <c r="U336" i="4"/>
  <c r="T336" i="4"/>
  <c r="K335" i="4"/>
  <c r="N335" i="4"/>
  <c r="I335" i="4"/>
  <c r="O335" i="4"/>
  <c r="P335" i="4"/>
  <c r="K334" i="4"/>
  <c r="N334" i="4"/>
  <c r="I334" i="4"/>
  <c r="O334" i="4"/>
  <c r="P334" i="4"/>
  <c r="K333" i="4"/>
  <c r="N333" i="4"/>
  <c r="I333" i="4"/>
  <c r="O333" i="4"/>
  <c r="P333" i="4"/>
  <c r="U333" i="4"/>
  <c r="T333" i="4"/>
  <c r="K332" i="4"/>
  <c r="N332" i="4"/>
  <c r="I332" i="4"/>
  <c r="O332" i="4"/>
  <c r="P332" i="4"/>
  <c r="K331" i="4"/>
  <c r="N331" i="4"/>
  <c r="I331" i="4"/>
  <c r="O331" i="4"/>
  <c r="P331" i="4"/>
  <c r="U331" i="4"/>
  <c r="T331" i="4"/>
  <c r="K330" i="4"/>
  <c r="N330" i="4"/>
  <c r="I330" i="4"/>
  <c r="O330" i="4"/>
  <c r="P330" i="4"/>
  <c r="U330" i="4"/>
  <c r="T330" i="4"/>
  <c r="K329" i="4"/>
  <c r="N329" i="4"/>
  <c r="I329" i="4"/>
  <c r="O329" i="4"/>
  <c r="P329" i="4"/>
  <c r="U329" i="4"/>
  <c r="T329" i="4"/>
  <c r="K328" i="4"/>
  <c r="N328" i="4"/>
  <c r="I328" i="4"/>
  <c r="O328" i="4"/>
  <c r="P328" i="4"/>
  <c r="U328" i="4"/>
  <c r="T328" i="4"/>
  <c r="K327" i="4"/>
  <c r="N327" i="4"/>
  <c r="I327" i="4"/>
  <c r="O327" i="4"/>
  <c r="P327" i="4"/>
  <c r="U327" i="4"/>
  <c r="T327" i="4"/>
  <c r="K325" i="4"/>
  <c r="N325" i="4"/>
  <c r="O325" i="4"/>
  <c r="P325" i="4"/>
  <c r="K324" i="4"/>
  <c r="N324" i="4"/>
  <c r="I324" i="4"/>
  <c r="O324" i="4"/>
  <c r="P324" i="4"/>
  <c r="U324" i="4"/>
  <c r="T324" i="4"/>
  <c r="K323" i="4"/>
  <c r="N323" i="4"/>
  <c r="I323" i="4"/>
  <c r="O323" i="4"/>
  <c r="P323" i="4"/>
  <c r="U323" i="4"/>
  <c r="T323" i="4"/>
  <c r="K322" i="4"/>
  <c r="N322" i="4"/>
  <c r="I322" i="4"/>
  <c r="O322" i="4"/>
  <c r="P322" i="4"/>
  <c r="U322" i="4"/>
  <c r="T322" i="4"/>
  <c r="K321" i="4"/>
  <c r="N321" i="4"/>
  <c r="I321" i="4"/>
  <c r="O321" i="4"/>
  <c r="P321" i="4"/>
  <c r="U321" i="4"/>
  <c r="T321" i="4"/>
  <c r="K320" i="4"/>
  <c r="N320" i="4"/>
  <c r="I320" i="4"/>
  <c r="O320" i="4"/>
  <c r="P320" i="4"/>
  <c r="U320" i="4"/>
  <c r="T320" i="4"/>
  <c r="K319" i="4"/>
  <c r="N319" i="4"/>
  <c r="I319" i="4"/>
  <c r="O319" i="4"/>
  <c r="P319" i="4"/>
  <c r="K318" i="4"/>
  <c r="N318" i="4"/>
  <c r="I318" i="4"/>
  <c r="O318" i="4"/>
  <c r="P318" i="4"/>
  <c r="U318" i="4"/>
  <c r="T318" i="4"/>
  <c r="K317" i="4"/>
  <c r="N317" i="4"/>
  <c r="I317" i="4"/>
  <c r="O317" i="4"/>
  <c r="P317" i="4"/>
  <c r="U317" i="4"/>
  <c r="T317" i="4"/>
  <c r="K316" i="4"/>
  <c r="N316" i="4"/>
  <c r="I316" i="4"/>
  <c r="O316" i="4"/>
  <c r="P316" i="4"/>
  <c r="U316" i="4"/>
  <c r="T316" i="4"/>
  <c r="K315" i="4"/>
  <c r="N315" i="4"/>
  <c r="O315" i="4"/>
  <c r="P315" i="4"/>
  <c r="K314" i="4"/>
  <c r="N314" i="4"/>
  <c r="I314" i="4"/>
  <c r="O314" i="4"/>
  <c r="P314" i="4"/>
  <c r="U314" i="4"/>
  <c r="T314" i="4"/>
  <c r="K313" i="4"/>
  <c r="N313" i="4"/>
  <c r="I313" i="4"/>
  <c r="O313" i="4"/>
  <c r="P313" i="4"/>
  <c r="U313" i="4"/>
  <c r="T313" i="4"/>
  <c r="K312" i="4"/>
  <c r="N312" i="4"/>
  <c r="I312" i="4"/>
  <c r="O312" i="4"/>
  <c r="P312" i="4"/>
  <c r="U312" i="4"/>
  <c r="T312" i="4"/>
  <c r="K311" i="4"/>
  <c r="N311" i="4"/>
  <c r="O311" i="4"/>
  <c r="P311" i="4"/>
  <c r="K310" i="4"/>
  <c r="N310" i="4"/>
  <c r="I310" i="4"/>
  <c r="O310" i="4"/>
  <c r="P310" i="4"/>
  <c r="U310" i="4"/>
  <c r="T310" i="4"/>
  <c r="K309" i="4"/>
  <c r="N309" i="4"/>
  <c r="I309" i="4"/>
  <c r="O309" i="4"/>
  <c r="P309" i="4"/>
  <c r="U309" i="4"/>
  <c r="T309" i="4"/>
  <c r="K308" i="4"/>
  <c r="N308" i="4"/>
  <c r="I308" i="4"/>
  <c r="O308" i="4"/>
  <c r="P308" i="4"/>
  <c r="U308" i="4"/>
  <c r="T308" i="4"/>
  <c r="K307" i="4"/>
  <c r="N307" i="4"/>
  <c r="I307" i="4"/>
  <c r="O307" i="4"/>
  <c r="P307" i="4"/>
  <c r="U307" i="4"/>
  <c r="T307" i="4"/>
  <c r="K306" i="4"/>
  <c r="N306" i="4"/>
  <c r="I306" i="4"/>
  <c r="O306" i="4"/>
  <c r="P306" i="4"/>
  <c r="K305" i="4"/>
  <c r="N305" i="4"/>
  <c r="I305" i="4"/>
  <c r="O305" i="4"/>
  <c r="P305" i="4"/>
  <c r="U305" i="4"/>
  <c r="T305" i="4"/>
  <c r="K304" i="4"/>
  <c r="N304" i="4"/>
  <c r="I304" i="4"/>
  <c r="O304" i="4"/>
  <c r="P304" i="4"/>
  <c r="U304" i="4"/>
  <c r="T304" i="4"/>
  <c r="K303" i="4"/>
  <c r="N303" i="4"/>
  <c r="I303" i="4"/>
  <c r="O303" i="4"/>
  <c r="P303" i="4"/>
  <c r="U303" i="4"/>
  <c r="T303" i="4"/>
  <c r="K302" i="4"/>
  <c r="N302" i="4"/>
  <c r="O302" i="4"/>
  <c r="P302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K100" i="4"/>
  <c r="N100" i="4"/>
  <c r="I100" i="4"/>
  <c r="O100" i="4"/>
  <c r="P100" i="4"/>
  <c r="U100" i="4"/>
  <c r="T100" i="4"/>
  <c r="K98" i="4"/>
  <c r="N98" i="4"/>
  <c r="I98" i="4"/>
  <c r="O98" i="4"/>
  <c r="P98" i="4"/>
  <c r="U98" i="4"/>
  <c r="T98" i="4"/>
  <c r="N97" i="4"/>
  <c r="K97" i="4"/>
  <c r="I97" i="4"/>
  <c r="K95" i="4"/>
  <c r="N95" i="4"/>
  <c r="I95" i="4"/>
  <c r="O95" i="4"/>
  <c r="P95" i="4"/>
  <c r="U95" i="4"/>
  <c r="T95" i="4"/>
  <c r="K94" i="4"/>
  <c r="N94" i="4"/>
  <c r="I94" i="4"/>
  <c r="O94" i="4"/>
  <c r="P94" i="4"/>
  <c r="U94" i="4"/>
  <c r="T94" i="4"/>
  <c r="N93" i="4"/>
  <c r="K93" i="4"/>
  <c r="I93" i="4"/>
  <c r="K92" i="4"/>
  <c r="N92" i="4"/>
  <c r="I92" i="4"/>
  <c r="O92" i="4"/>
  <c r="P92" i="4"/>
  <c r="U92" i="4"/>
  <c r="T92" i="4"/>
  <c r="K91" i="4"/>
  <c r="N91" i="4"/>
  <c r="I91" i="4"/>
  <c r="O91" i="4"/>
  <c r="P91" i="4"/>
  <c r="U91" i="4"/>
  <c r="T91" i="4"/>
  <c r="K90" i="4"/>
  <c r="N90" i="4"/>
  <c r="I90" i="4"/>
  <c r="O90" i="4"/>
  <c r="P90" i="4"/>
  <c r="U90" i="4"/>
  <c r="T90" i="4"/>
  <c r="K89" i="4"/>
  <c r="N89" i="4"/>
  <c r="I89" i="4"/>
  <c r="O89" i="4"/>
  <c r="P89" i="4"/>
  <c r="U89" i="4"/>
  <c r="T89" i="4"/>
  <c r="K88" i="4"/>
  <c r="N88" i="4"/>
  <c r="I88" i="4"/>
  <c r="O88" i="4"/>
  <c r="P88" i="4"/>
  <c r="U88" i="4"/>
  <c r="T88" i="4"/>
  <c r="K87" i="4"/>
  <c r="N87" i="4"/>
  <c r="I87" i="4"/>
  <c r="O87" i="4"/>
  <c r="P87" i="4"/>
  <c r="U87" i="4"/>
  <c r="T87" i="4"/>
  <c r="K86" i="4"/>
  <c r="N86" i="4"/>
  <c r="I86" i="4"/>
  <c r="O86" i="4"/>
  <c r="P86" i="4"/>
  <c r="U86" i="4"/>
  <c r="T86" i="4"/>
  <c r="K85" i="4"/>
  <c r="N85" i="4"/>
  <c r="I85" i="4"/>
  <c r="O85" i="4"/>
  <c r="P85" i="4"/>
  <c r="U85" i="4"/>
  <c r="T85" i="4"/>
  <c r="K83" i="4"/>
  <c r="N83" i="4"/>
  <c r="I83" i="4"/>
  <c r="O83" i="4"/>
  <c r="P83" i="4"/>
  <c r="U83" i="4"/>
  <c r="T83" i="4"/>
  <c r="K82" i="4"/>
  <c r="N82" i="4"/>
  <c r="I82" i="4"/>
  <c r="O82" i="4"/>
  <c r="P82" i="4"/>
  <c r="U82" i="4"/>
  <c r="T82" i="4"/>
  <c r="K80" i="4"/>
  <c r="N80" i="4"/>
  <c r="I80" i="4"/>
  <c r="O80" i="4"/>
  <c r="P80" i="4"/>
  <c r="U80" i="4"/>
  <c r="T80" i="4"/>
  <c r="N79" i="4"/>
  <c r="K79" i="4"/>
  <c r="I79" i="4"/>
  <c r="K78" i="4"/>
  <c r="N78" i="4"/>
  <c r="I78" i="4"/>
  <c r="O78" i="4"/>
  <c r="P78" i="4"/>
  <c r="U78" i="4"/>
  <c r="T78" i="4"/>
  <c r="K77" i="4"/>
  <c r="N77" i="4"/>
  <c r="I77" i="4"/>
  <c r="O77" i="4"/>
  <c r="P77" i="4"/>
  <c r="U77" i="4"/>
  <c r="T77" i="4"/>
  <c r="K75" i="4"/>
  <c r="N75" i="4"/>
  <c r="I75" i="4"/>
  <c r="O75" i="4"/>
  <c r="P75" i="4"/>
  <c r="U75" i="4"/>
  <c r="T75" i="4"/>
  <c r="K74" i="4"/>
  <c r="N74" i="4"/>
  <c r="I74" i="4"/>
  <c r="O74" i="4"/>
  <c r="P74" i="4"/>
  <c r="U74" i="4"/>
  <c r="T74" i="4"/>
  <c r="K73" i="4"/>
  <c r="N73" i="4"/>
  <c r="I73" i="4"/>
  <c r="O73" i="4"/>
  <c r="P73" i="4"/>
  <c r="U73" i="4"/>
  <c r="T73" i="4"/>
  <c r="N72" i="4"/>
  <c r="K72" i="4"/>
  <c r="I72" i="4"/>
  <c r="K70" i="4"/>
  <c r="N70" i="4"/>
  <c r="I70" i="4"/>
  <c r="O70" i="4"/>
  <c r="P70" i="4"/>
  <c r="U70" i="4"/>
  <c r="T70" i="4"/>
  <c r="K69" i="4"/>
  <c r="N69" i="4"/>
  <c r="I69" i="4"/>
  <c r="O69" i="4"/>
  <c r="P69" i="4"/>
  <c r="U69" i="4"/>
  <c r="T69" i="4"/>
  <c r="K67" i="4"/>
  <c r="N67" i="4"/>
  <c r="I67" i="4"/>
  <c r="O67" i="4"/>
  <c r="P67" i="4"/>
  <c r="U67" i="4"/>
  <c r="T67" i="4"/>
  <c r="K65" i="4"/>
  <c r="N65" i="4"/>
  <c r="I65" i="4"/>
  <c r="O65" i="4"/>
  <c r="P65" i="4"/>
  <c r="U65" i="4"/>
  <c r="T65" i="4"/>
  <c r="N64" i="4"/>
  <c r="K64" i="4"/>
  <c r="I64" i="4"/>
  <c r="K63" i="4"/>
  <c r="N63" i="4"/>
  <c r="I63" i="4"/>
  <c r="O63" i="4"/>
  <c r="P63" i="4"/>
  <c r="U63" i="4"/>
  <c r="T63" i="4"/>
  <c r="K62" i="4"/>
  <c r="N62" i="4"/>
  <c r="I62" i="4"/>
  <c r="O62" i="4"/>
  <c r="P62" i="4"/>
  <c r="U62" i="4"/>
  <c r="T62" i="4"/>
  <c r="K61" i="4"/>
  <c r="N61" i="4"/>
  <c r="I61" i="4"/>
  <c r="O61" i="4"/>
  <c r="P61" i="4"/>
  <c r="U61" i="4"/>
  <c r="T61" i="4"/>
  <c r="K60" i="4"/>
  <c r="N60" i="4"/>
  <c r="I60" i="4"/>
  <c r="O60" i="4"/>
  <c r="P60" i="4"/>
  <c r="U60" i="4"/>
  <c r="T60" i="4"/>
  <c r="K59" i="4"/>
  <c r="N59" i="4"/>
  <c r="I59" i="4"/>
  <c r="O59" i="4"/>
  <c r="P59" i="4"/>
  <c r="U59" i="4"/>
  <c r="T59" i="4"/>
  <c r="N58" i="4"/>
  <c r="K58" i="4"/>
  <c r="I58" i="4"/>
  <c r="K57" i="4"/>
  <c r="N57" i="4"/>
  <c r="I57" i="4"/>
  <c r="O57" i="4"/>
  <c r="P57" i="4"/>
  <c r="U57" i="4"/>
  <c r="T57" i="4"/>
  <c r="K56" i="4"/>
  <c r="N56" i="4"/>
  <c r="I56" i="4"/>
  <c r="O56" i="4"/>
  <c r="P56" i="4"/>
  <c r="U56" i="4"/>
  <c r="T56" i="4"/>
  <c r="K54" i="4"/>
  <c r="N54" i="4"/>
  <c r="I54" i="4"/>
  <c r="O54" i="4"/>
  <c r="P54" i="4"/>
  <c r="U54" i="4"/>
  <c r="T54" i="4"/>
  <c r="K53" i="4"/>
  <c r="N53" i="4"/>
  <c r="I53" i="4"/>
  <c r="O53" i="4"/>
  <c r="P53" i="4"/>
  <c r="U53" i="4"/>
  <c r="T53" i="4"/>
  <c r="K52" i="4"/>
  <c r="N52" i="4"/>
  <c r="I52" i="4"/>
  <c r="O52" i="4"/>
  <c r="P52" i="4"/>
  <c r="U52" i="4"/>
  <c r="T52" i="4"/>
  <c r="K50" i="4"/>
  <c r="N50" i="4"/>
  <c r="I50" i="4"/>
  <c r="O50" i="4"/>
  <c r="P50" i="4"/>
  <c r="U50" i="4"/>
  <c r="T50" i="4"/>
  <c r="K49" i="4"/>
  <c r="N49" i="4"/>
  <c r="I49" i="4"/>
  <c r="O49" i="4"/>
  <c r="P49" i="4"/>
  <c r="U49" i="4"/>
  <c r="T49" i="4"/>
  <c r="K48" i="4"/>
  <c r="N48" i="4"/>
  <c r="I48" i="4"/>
  <c r="O48" i="4"/>
  <c r="P48" i="4"/>
  <c r="U48" i="4"/>
  <c r="T48" i="4"/>
  <c r="K47" i="4"/>
  <c r="N47" i="4"/>
  <c r="I47" i="4"/>
  <c r="O47" i="4"/>
  <c r="P47" i="4"/>
  <c r="U47" i="4"/>
  <c r="T47" i="4"/>
  <c r="K46" i="4"/>
  <c r="N46" i="4"/>
  <c r="I46" i="4"/>
  <c r="O46" i="4"/>
  <c r="P46" i="4"/>
  <c r="U46" i="4"/>
  <c r="T46" i="4"/>
  <c r="K45" i="4"/>
  <c r="N45" i="4"/>
  <c r="I45" i="4"/>
  <c r="O45" i="4"/>
  <c r="P45" i="4"/>
  <c r="U45" i="4"/>
  <c r="T45" i="4"/>
  <c r="K44" i="4"/>
  <c r="N44" i="4"/>
  <c r="I44" i="4"/>
  <c r="O44" i="4"/>
  <c r="P44" i="4"/>
  <c r="U44" i="4"/>
  <c r="T44" i="4"/>
  <c r="K42" i="4"/>
  <c r="N42" i="4"/>
  <c r="I42" i="4"/>
  <c r="O42" i="4"/>
  <c r="P42" i="4"/>
  <c r="U42" i="4"/>
  <c r="T42" i="4"/>
  <c r="K41" i="4"/>
  <c r="N41" i="4"/>
  <c r="I41" i="4"/>
  <c r="O41" i="4"/>
  <c r="P41" i="4"/>
  <c r="U41" i="4"/>
  <c r="T41" i="4"/>
  <c r="K40" i="4"/>
  <c r="N40" i="4"/>
  <c r="I40" i="4"/>
  <c r="O40" i="4"/>
  <c r="P40" i="4"/>
  <c r="U40" i="4"/>
  <c r="T40" i="4"/>
  <c r="N39" i="4"/>
  <c r="K39" i="4"/>
  <c r="I39" i="4"/>
  <c r="K37" i="4"/>
  <c r="N37" i="4"/>
  <c r="I37" i="4"/>
  <c r="O37" i="4"/>
  <c r="P37" i="4"/>
  <c r="U37" i="4"/>
  <c r="T37" i="4"/>
  <c r="N36" i="4"/>
  <c r="K36" i="4"/>
  <c r="I36" i="4"/>
  <c r="K35" i="4"/>
  <c r="N35" i="4"/>
  <c r="I35" i="4"/>
  <c r="O35" i="4"/>
  <c r="P35" i="4"/>
  <c r="U35" i="4"/>
  <c r="T35" i="4"/>
  <c r="K34" i="4"/>
  <c r="N34" i="4"/>
  <c r="I34" i="4"/>
  <c r="O34" i="4"/>
  <c r="P34" i="4"/>
  <c r="U34" i="4"/>
  <c r="T34" i="4"/>
  <c r="K33" i="4"/>
  <c r="N33" i="4"/>
  <c r="I33" i="4"/>
  <c r="O33" i="4"/>
  <c r="P33" i="4"/>
  <c r="U33" i="4"/>
  <c r="T33" i="4"/>
  <c r="K31" i="4"/>
  <c r="N31" i="4"/>
  <c r="I31" i="4"/>
  <c r="O31" i="4"/>
  <c r="P31" i="4"/>
  <c r="U31" i="4"/>
  <c r="T31" i="4"/>
  <c r="K30" i="4"/>
  <c r="N30" i="4"/>
  <c r="I30" i="4"/>
  <c r="O30" i="4"/>
  <c r="P30" i="4"/>
  <c r="U30" i="4"/>
  <c r="T30" i="4"/>
  <c r="K29" i="4"/>
  <c r="N29" i="4"/>
  <c r="I29" i="4"/>
  <c r="O29" i="4"/>
  <c r="P29" i="4"/>
  <c r="U29" i="4"/>
  <c r="T29" i="4"/>
  <c r="K28" i="4"/>
  <c r="N28" i="4"/>
  <c r="I28" i="4"/>
  <c r="O28" i="4"/>
  <c r="P28" i="4"/>
  <c r="U28" i="4"/>
  <c r="T28" i="4"/>
  <c r="N27" i="4"/>
  <c r="K27" i="4"/>
  <c r="I27" i="4"/>
  <c r="K25" i="4"/>
  <c r="N25" i="4"/>
  <c r="I25" i="4"/>
  <c r="O25" i="4"/>
  <c r="P25" i="4"/>
  <c r="U25" i="4"/>
  <c r="T25" i="4"/>
  <c r="K24" i="4"/>
  <c r="N24" i="4"/>
  <c r="I24" i="4"/>
  <c r="O24" i="4"/>
  <c r="P24" i="4"/>
  <c r="U24" i="4"/>
  <c r="T24" i="4"/>
  <c r="K21" i="4"/>
  <c r="N21" i="4"/>
  <c r="I21" i="4"/>
  <c r="O21" i="4"/>
  <c r="P21" i="4"/>
  <c r="U21" i="4"/>
  <c r="T21" i="4"/>
  <c r="K20" i="4"/>
  <c r="N20" i="4"/>
  <c r="I20" i="4"/>
  <c r="O20" i="4"/>
  <c r="P20" i="4"/>
  <c r="U20" i="4"/>
  <c r="T20" i="4"/>
  <c r="K18" i="4"/>
  <c r="N18" i="4"/>
  <c r="I18" i="4"/>
  <c r="O18" i="4"/>
  <c r="P18" i="4"/>
  <c r="U18" i="4"/>
  <c r="T18" i="4"/>
  <c r="I17" i="4"/>
  <c r="I16" i="4"/>
  <c r="K15" i="4"/>
  <c r="N15" i="4"/>
  <c r="I15" i="4"/>
  <c r="O15" i="4"/>
  <c r="P15" i="4"/>
  <c r="U15" i="4"/>
  <c r="T15" i="4"/>
  <c r="K14" i="4"/>
  <c r="N14" i="4"/>
  <c r="I14" i="4"/>
  <c r="O14" i="4"/>
  <c r="P14" i="4"/>
  <c r="U14" i="4"/>
  <c r="T14" i="4"/>
  <c r="K13" i="4"/>
  <c r="N13" i="4"/>
  <c r="I13" i="4"/>
  <c r="O13" i="4"/>
  <c r="P13" i="4"/>
  <c r="U13" i="4"/>
  <c r="T13" i="4"/>
  <c r="K12" i="4"/>
  <c r="N12" i="4"/>
  <c r="I12" i="4"/>
  <c r="O12" i="4"/>
  <c r="P12" i="4"/>
  <c r="U12" i="4"/>
  <c r="T12" i="4"/>
  <c r="I11" i="4"/>
  <c r="K10" i="4"/>
  <c r="N10" i="4"/>
  <c r="I10" i="4"/>
  <c r="O10" i="4"/>
  <c r="P10" i="4"/>
  <c r="U10" i="4"/>
  <c r="T10" i="4"/>
  <c r="K9" i="4"/>
  <c r="N9" i="4"/>
  <c r="I9" i="4"/>
  <c r="O9" i="4"/>
  <c r="P9" i="4"/>
  <c r="U9" i="4"/>
  <c r="T9" i="4"/>
  <c r="K8" i="4"/>
  <c r="N8" i="4"/>
  <c r="I8" i="4"/>
  <c r="O8" i="4"/>
  <c r="P8" i="4"/>
  <c r="U8" i="4"/>
  <c r="T8" i="4"/>
  <c r="K7" i="4"/>
  <c r="N7" i="4"/>
  <c r="I7" i="4"/>
  <c r="O7" i="4"/>
  <c r="P7" i="4"/>
  <c r="U7" i="4"/>
  <c r="T7" i="4"/>
  <c r="K6" i="4"/>
  <c r="N6" i="4"/>
  <c r="I6" i="4"/>
  <c r="O6" i="4"/>
  <c r="P6" i="4"/>
  <c r="U6" i="4"/>
  <c r="T6" i="4"/>
  <c r="K5" i="4"/>
  <c r="N5" i="4"/>
  <c r="I5" i="4"/>
  <c r="O5" i="4"/>
  <c r="P5" i="4"/>
  <c r="U5" i="4"/>
  <c r="T5" i="4"/>
  <c r="K4" i="4"/>
  <c r="N4" i="4"/>
  <c r="I4" i="4"/>
  <c r="O4" i="4"/>
  <c r="P4" i="4"/>
  <c r="U4" i="4"/>
  <c r="T4" i="4"/>
  <c r="K2" i="4"/>
  <c r="N2" i="4"/>
  <c r="I2" i="4"/>
  <c r="U2" i="4"/>
  <c r="I504" i="4"/>
  <c r="I503" i="4"/>
  <c r="I502" i="4"/>
  <c r="T503" i="4"/>
  <c r="T502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K502" i="4"/>
  <c r="N502" i="4"/>
  <c r="O502" i="4"/>
  <c r="P502" i="4"/>
  <c r="K675" i="4"/>
  <c r="N675" i="4"/>
  <c r="I675" i="4"/>
  <c r="O675" i="4"/>
  <c r="P675" i="4"/>
  <c r="K674" i="4"/>
  <c r="N674" i="4"/>
  <c r="I674" i="4"/>
  <c r="O674" i="4"/>
  <c r="P674" i="4"/>
  <c r="U674" i="4"/>
  <c r="T674" i="4"/>
  <c r="K673" i="4"/>
  <c r="N673" i="4"/>
  <c r="I673" i="4"/>
  <c r="O673" i="4"/>
  <c r="P673" i="4"/>
  <c r="U673" i="4"/>
  <c r="T673" i="4"/>
  <c r="K672" i="4"/>
  <c r="N672" i="4"/>
  <c r="I672" i="4"/>
  <c r="O672" i="4"/>
  <c r="P672" i="4"/>
  <c r="U672" i="4"/>
  <c r="T672" i="4"/>
  <c r="K671" i="4"/>
  <c r="N671" i="4"/>
  <c r="I671" i="4"/>
  <c r="O671" i="4"/>
  <c r="P671" i="4"/>
  <c r="U671" i="4"/>
  <c r="T671" i="4"/>
  <c r="K670" i="4"/>
  <c r="N670" i="4"/>
  <c r="I670" i="4"/>
  <c r="O670" i="4"/>
  <c r="P670" i="4"/>
  <c r="U670" i="4"/>
  <c r="T670" i="4"/>
  <c r="K669" i="4"/>
  <c r="N669" i="4"/>
  <c r="I669" i="4"/>
  <c r="O669" i="4"/>
  <c r="P669" i="4"/>
  <c r="U669" i="4"/>
  <c r="T669" i="4"/>
  <c r="K668" i="4"/>
  <c r="N668" i="4"/>
  <c r="I668" i="4"/>
  <c r="O668" i="4"/>
  <c r="P668" i="4"/>
  <c r="U668" i="4"/>
  <c r="T668" i="4"/>
  <c r="K667" i="4"/>
  <c r="N667" i="4"/>
  <c r="I667" i="4"/>
  <c r="O667" i="4"/>
  <c r="P667" i="4"/>
  <c r="U667" i="4"/>
  <c r="T667" i="4"/>
  <c r="K666" i="4"/>
  <c r="N666" i="4"/>
  <c r="I666" i="4"/>
  <c r="O666" i="4"/>
  <c r="P666" i="4"/>
  <c r="U666" i="4"/>
  <c r="T666" i="4"/>
  <c r="K665" i="4"/>
  <c r="N665" i="4"/>
  <c r="I665" i="4"/>
  <c r="O665" i="4"/>
  <c r="P665" i="4"/>
  <c r="U665" i="4"/>
  <c r="T665" i="4"/>
  <c r="K664" i="4"/>
  <c r="N664" i="4"/>
  <c r="I664" i="4"/>
  <c r="O664" i="4"/>
  <c r="P664" i="4"/>
  <c r="U664" i="4"/>
  <c r="T664" i="4"/>
  <c r="K663" i="4"/>
  <c r="N663" i="4"/>
  <c r="I663" i="4"/>
  <c r="O663" i="4"/>
  <c r="P663" i="4"/>
  <c r="K662" i="4"/>
  <c r="N662" i="4"/>
  <c r="I662" i="4"/>
  <c r="O662" i="4"/>
  <c r="P662" i="4"/>
  <c r="K661" i="4"/>
  <c r="N661" i="4"/>
  <c r="I661" i="4"/>
  <c r="O661" i="4"/>
  <c r="P661" i="4"/>
  <c r="U661" i="4"/>
  <c r="T661" i="4"/>
  <c r="K660" i="4"/>
  <c r="N660" i="4"/>
  <c r="I660" i="4"/>
  <c r="O660" i="4"/>
  <c r="P660" i="4"/>
  <c r="U660" i="4"/>
  <c r="T660" i="4"/>
  <c r="K659" i="4"/>
  <c r="N659" i="4"/>
  <c r="I659" i="4"/>
  <c r="O659" i="4"/>
  <c r="P659" i="4"/>
  <c r="K658" i="4"/>
  <c r="N658" i="4"/>
  <c r="I658" i="4"/>
  <c r="O658" i="4"/>
  <c r="P658" i="4"/>
  <c r="U658" i="4"/>
  <c r="T658" i="4"/>
  <c r="K657" i="4"/>
  <c r="N657" i="4"/>
  <c r="I657" i="4"/>
  <c r="O657" i="4"/>
  <c r="P657" i="4"/>
  <c r="K656" i="4"/>
  <c r="N656" i="4"/>
  <c r="I656" i="4"/>
  <c r="O656" i="4"/>
  <c r="P656" i="4"/>
  <c r="K655" i="4"/>
  <c r="N655" i="4"/>
  <c r="I655" i="4"/>
  <c r="O655" i="4"/>
  <c r="P655" i="4"/>
  <c r="U655" i="4"/>
  <c r="T655" i="4"/>
  <c r="K654" i="4"/>
  <c r="N654" i="4"/>
  <c r="I654" i="4"/>
  <c r="O654" i="4"/>
  <c r="P654" i="4"/>
  <c r="U654" i="4"/>
  <c r="T654" i="4"/>
  <c r="K653" i="4"/>
  <c r="N653" i="4"/>
  <c r="I653" i="4"/>
  <c r="O653" i="4"/>
  <c r="P653" i="4"/>
  <c r="U653" i="4"/>
  <c r="T653" i="4"/>
  <c r="K652" i="4"/>
  <c r="N652" i="4"/>
  <c r="I652" i="4"/>
  <c r="O652" i="4"/>
  <c r="P652" i="4"/>
  <c r="K650" i="4"/>
  <c r="N650" i="4"/>
  <c r="I650" i="4"/>
  <c r="O650" i="4"/>
  <c r="P650" i="4"/>
  <c r="U650" i="4"/>
  <c r="T650" i="4"/>
  <c r="K649" i="4"/>
  <c r="N649" i="4"/>
  <c r="I649" i="4"/>
  <c r="O649" i="4"/>
  <c r="P649" i="4"/>
  <c r="U649" i="4"/>
  <c r="T649" i="4"/>
  <c r="K648" i="4"/>
  <c r="N648" i="4"/>
  <c r="I648" i="4"/>
  <c r="O648" i="4"/>
  <c r="P648" i="4"/>
  <c r="U648" i="4"/>
  <c r="T648" i="4"/>
  <c r="K647" i="4"/>
  <c r="N647" i="4"/>
  <c r="I647" i="4"/>
  <c r="O647" i="4"/>
  <c r="P647" i="4"/>
  <c r="U647" i="4"/>
  <c r="T647" i="4"/>
  <c r="K646" i="4"/>
  <c r="N646" i="4"/>
  <c r="I646" i="4"/>
  <c r="O646" i="4"/>
  <c r="P646" i="4"/>
  <c r="U646" i="4"/>
  <c r="T646" i="4"/>
  <c r="K645" i="4"/>
  <c r="N645" i="4"/>
  <c r="I645" i="4"/>
  <c r="O645" i="4"/>
  <c r="P645" i="4"/>
  <c r="U645" i="4"/>
  <c r="T645" i="4"/>
  <c r="K644" i="4"/>
  <c r="N644" i="4"/>
  <c r="I644" i="4"/>
  <c r="O644" i="4"/>
  <c r="P644" i="4"/>
  <c r="U644" i="4"/>
  <c r="T644" i="4"/>
  <c r="K643" i="4"/>
  <c r="N643" i="4"/>
  <c r="I643" i="4"/>
  <c r="O643" i="4"/>
  <c r="P643" i="4"/>
  <c r="U643" i="4"/>
  <c r="T643" i="4"/>
  <c r="K642" i="4"/>
  <c r="N642" i="4"/>
  <c r="I642" i="4"/>
  <c r="O642" i="4"/>
  <c r="P642" i="4"/>
  <c r="U642" i="4"/>
  <c r="T642" i="4"/>
  <c r="K641" i="4"/>
  <c r="N641" i="4"/>
  <c r="I641" i="4"/>
  <c r="O641" i="4"/>
  <c r="P641" i="4"/>
  <c r="U641" i="4"/>
  <c r="T641" i="4"/>
  <c r="K640" i="4"/>
  <c r="N640" i="4"/>
  <c r="I640" i="4"/>
  <c r="O640" i="4"/>
  <c r="P640" i="4"/>
  <c r="U640" i="4"/>
  <c r="T640" i="4"/>
  <c r="K639" i="4"/>
  <c r="N639" i="4"/>
  <c r="I639" i="4"/>
  <c r="O639" i="4"/>
  <c r="P639" i="4"/>
  <c r="U639" i="4"/>
  <c r="T639" i="4"/>
  <c r="K638" i="4"/>
  <c r="N638" i="4"/>
  <c r="I638" i="4"/>
  <c r="O638" i="4"/>
  <c r="P638" i="4"/>
  <c r="U638" i="4"/>
  <c r="T638" i="4"/>
  <c r="K637" i="4"/>
  <c r="N637" i="4"/>
  <c r="I637" i="4"/>
  <c r="O637" i="4"/>
  <c r="P637" i="4"/>
  <c r="K636" i="4"/>
  <c r="N636" i="4"/>
  <c r="I636" i="4"/>
  <c r="O636" i="4"/>
  <c r="P636" i="4"/>
  <c r="U636" i="4"/>
  <c r="T636" i="4"/>
  <c r="K635" i="4"/>
  <c r="N635" i="4"/>
  <c r="I635" i="4"/>
  <c r="O635" i="4"/>
  <c r="P635" i="4"/>
  <c r="U635" i="4"/>
  <c r="T635" i="4"/>
  <c r="K634" i="4"/>
  <c r="N634" i="4"/>
  <c r="I634" i="4"/>
  <c r="O634" i="4"/>
  <c r="P634" i="4"/>
  <c r="U634" i="4"/>
  <c r="T634" i="4"/>
  <c r="K633" i="4"/>
  <c r="N633" i="4"/>
  <c r="I633" i="4"/>
  <c r="O633" i="4"/>
  <c r="P633" i="4"/>
  <c r="K632" i="4"/>
  <c r="N632" i="4"/>
  <c r="I632" i="4"/>
  <c r="O632" i="4"/>
  <c r="P632" i="4"/>
  <c r="U632" i="4"/>
  <c r="T632" i="4"/>
  <c r="K631" i="4"/>
  <c r="N631" i="4"/>
  <c r="I631" i="4"/>
  <c r="O631" i="4"/>
  <c r="P631" i="4"/>
  <c r="K630" i="4"/>
  <c r="N630" i="4"/>
  <c r="I630" i="4"/>
  <c r="O630" i="4"/>
  <c r="P630" i="4"/>
  <c r="U630" i="4"/>
  <c r="T630" i="4"/>
  <c r="K629" i="4"/>
  <c r="N629" i="4"/>
  <c r="I629" i="4"/>
  <c r="O629" i="4"/>
  <c r="P629" i="4"/>
  <c r="U629" i="4"/>
  <c r="T629" i="4"/>
  <c r="K628" i="4"/>
  <c r="N628" i="4"/>
  <c r="I628" i="4"/>
  <c r="O628" i="4"/>
  <c r="P628" i="4"/>
  <c r="K627" i="4"/>
  <c r="N627" i="4"/>
  <c r="I627" i="4"/>
  <c r="O627" i="4"/>
  <c r="P627" i="4"/>
  <c r="I625" i="4"/>
  <c r="T625" i="4"/>
  <c r="K625" i="4"/>
  <c r="N625" i="4"/>
  <c r="O625" i="4"/>
  <c r="P625" i="4"/>
  <c r="I624" i="4"/>
  <c r="T624" i="4"/>
  <c r="K624" i="4"/>
  <c r="N624" i="4"/>
  <c r="O624" i="4"/>
  <c r="P624" i="4"/>
  <c r="I623" i="4"/>
  <c r="T623" i="4"/>
  <c r="K623" i="4"/>
  <c r="N623" i="4"/>
  <c r="O623" i="4"/>
  <c r="P623" i="4"/>
  <c r="I622" i="4"/>
  <c r="T622" i="4"/>
  <c r="K622" i="4"/>
  <c r="N622" i="4"/>
  <c r="O622" i="4"/>
  <c r="P622" i="4"/>
  <c r="K621" i="4"/>
  <c r="N621" i="4"/>
  <c r="I621" i="4"/>
  <c r="O621" i="4"/>
  <c r="P621" i="4"/>
  <c r="I620" i="4"/>
  <c r="T620" i="4"/>
  <c r="K620" i="4"/>
  <c r="N620" i="4"/>
  <c r="O620" i="4"/>
  <c r="P620" i="4"/>
  <c r="I619" i="4"/>
  <c r="T619" i="4"/>
  <c r="K619" i="4"/>
  <c r="N619" i="4"/>
  <c r="O619" i="4"/>
  <c r="P619" i="4"/>
  <c r="I618" i="4"/>
  <c r="T618" i="4"/>
  <c r="K618" i="4"/>
  <c r="N618" i="4"/>
  <c r="O618" i="4"/>
  <c r="P618" i="4"/>
  <c r="I617" i="4"/>
  <c r="T617" i="4"/>
  <c r="K617" i="4"/>
  <c r="N617" i="4"/>
  <c r="O617" i="4"/>
  <c r="P617" i="4"/>
  <c r="I616" i="4"/>
  <c r="T616" i="4"/>
  <c r="K616" i="4"/>
  <c r="N616" i="4"/>
  <c r="O616" i="4"/>
  <c r="P616" i="4"/>
  <c r="I615" i="4"/>
  <c r="T615" i="4"/>
  <c r="K615" i="4"/>
  <c r="N615" i="4"/>
  <c r="O615" i="4"/>
  <c r="P615" i="4"/>
  <c r="I614" i="4"/>
  <c r="T614" i="4"/>
  <c r="K614" i="4"/>
  <c r="N614" i="4"/>
  <c r="O614" i="4"/>
  <c r="P614" i="4"/>
  <c r="I613" i="4"/>
  <c r="T613" i="4"/>
  <c r="K613" i="4"/>
  <c r="N613" i="4"/>
  <c r="O613" i="4"/>
  <c r="P613" i="4"/>
  <c r="K612" i="4"/>
  <c r="N612" i="4"/>
  <c r="I612" i="4"/>
  <c r="O612" i="4"/>
  <c r="P612" i="4"/>
  <c r="I611" i="4"/>
  <c r="T611" i="4"/>
  <c r="K611" i="4"/>
  <c r="N611" i="4"/>
  <c r="O611" i="4"/>
  <c r="P611" i="4"/>
  <c r="I610" i="4"/>
  <c r="T610" i="4"/>
  <c r="K610" i="4"/>
  <c r="N610" i="4"/>
  <c r="O610" i="4"/>
  <c r="P610" i="4"/>
  <c r="I609" i="4"/>
  <c r="T609" i="4"/>
  <c r="K609" i="4"/>
  <c r="N609" i="4"/>
  <c r="O609" i="4"/>
  <c r="P609" i="4"/>
  <c r="I608" i="4"/>
  <c r="T608" i="4"/>
  <c r="K608" i="4"/>
  <c r="N608" i="4"/>
  <c r="O608" i="4"/>
  <c r="P608" i="4"/>
  <c r="I607" i="4"/>
  <c r="T607" i="4"/>
  <c r="K607" i="4"/>
  <c r="N607" i="4"/>
  <c r="O607" i="4"/>
  <c r="P607" i="4"/>
  <c r="I606" i="4"/>
  <c r="T606" i="4"/>
  <c r="K606" i="4"/>
  <c r="N606" i="4"/>
  <c r="O606" i="4"/>
  <c r="P606" i="4"/>
  <c r="I605" i="4"/>
  <c r="T605" i="4"/>
  <c r="K605" i="4"/>
  <c r="N605" i="4"/>
  <c r="O605" i="4"/>
  <c r="P605" i="4"/>
  <c r="I604" i="4"/>
  <c r="T604" i="4"/>
  <c r="K604" i="4"/>
  <c r="N604" i="4"/>
  <c r="O604" i="4"/>
  <c r="P604" i="4"/>
  <c r="I603" i="4"/>
  <c r="T603" i="4"/>
  <c r="K603" i="4"/>
  <c r="N603" i="4"/>
  <c r="O603" i="4"/>
  <c r="P603" i="4"/>
  <c r="I602" i="4"/>
  <c r="T602" i="4"/>
  <c r="K602" i="4"/>
  <c r="N602" i="4"/>
  <c r="O602" i="4"/>
  <c r="P602" i="4"/>
  <c r="I600" i="4"/>
  <c r="T600" i="4"/>
  <c r="K600" i="4"/>
  <c r="N600" i="4"/>
  <c r="O600" i="4"/>
  <c r="P600" i="4"/>
  <c r="K599" i="4"/>
  <c r="N599" i="4"/>
  <c r="I599" i="4"/>
  <c r="O599" i="4"/>
  <c r="P599" i="4"/>
  <c r="K598" i="4"/>
  <c r="N598" i="4"/>
  <c r="I598" i="4"/>
  <c r="O598" i="4"/>
  <c r="P598" i="4"/>
  <c r="K597" i="4"/>
  <c r="N597" i="4"/>
  <c r="I597" i="4"/>
  <c r="O597" i="4"/>
  <c r="P597" i="4"/>
  <c r="I596" i="4"/>
  <c r="T596" i="4"/>
  <c r="K596" i="4"/>
  <c r="N596" i="4"/>
  <c r="O596" i="4"/>
  <c r="P596" i="4"/>
  <c r="I595" i="4"/>
  <c r="T595" i="4"/>
  <c r="K595" i="4"/>
  <c r="N595" i="4"/>
  <c r="O595" i="4"/>
  <c r="P595" i="4"/>
  <c r="K594" i="4"/>
  <c r="N594" i="4"/>
  <c r="I594" i="4"/>
  <c r="O594" i="4"/>
  <c r="P594" i="4"/>
  <c r="I593" i="4"/>
  <c r="T593" i="4"/>
  <c r="K593" i="4"/>
  <c r="N593" i="4"/>
  <c r="O593" i="4"/>
  <c r="P593" i="4"/>
  <c r="K592" i="4"/>
  <c r="N592" i="4"/>
  <c r="I592" i="4"/>
  <c r="O592" i="4"/>
  <c r="P592" i="4"/>
  <c r="I591" i="4"/>
  <c r="T591" i="4"/>
  <c r="K591" i="4"/>
  <c r="N591" i="4"/>
  <c r="O591" i="4"/>
  <c r="P591" i="4"/>
  <c r="K590" i="4"/>
  <c r="N590" i="4"/>
  <c r="I590" i="4"/>
  <c r="O590" i="4"/>
  <c r="P590" i="4"/>
  <c r="K589" i="4"/>
  <c r="N589" i="4"/>
  <c r="I589" i="4"/>
  <c r="O589" i="4"/>
  <c r="P589" i="4"/>
  <c r="I588" i="4"/>
  <c r="T588" i="4"/>
  <c r="K588" i="4"/>
  <c r="N588" i="4"/>
  <c r="O588" i="4"/>
  <c r="P588" i="4"/>
  <c r="I587" i="4"/>
  <c r="T587" i="4"/>
  <c r="K587" i="4"/>
  <c r="N587" i="4"/>
  <c r="O587" i="4"/>
  <c r="P587" i="4"/>
  <c r="I586" i="4"/>
  <c r="T586" i="4"/>
  <c r="K586" i="4"/>
  <c r="N586" i="4"/>
  <c r="O586" i="4"/>
  <c r="P586" i="4"/>
  <c r="K585" i="4"/>
  <c r="N585" i="4"/>
  <c r="I585" i="4"/>
  <c r="O585" i="4"/>
  <c r="P585" i="4"/>
  <c r="I584" i="4"/>
  <c r="T584" i="4"/>
  <c r="K584" i="4"/>
  <c r="N584" i="4"/>
  <c r="O584" i="4"/>
  <c r="P584" i="4"/>
  <c r="I583" i="4"/>
  <c r="T583" i="4"/>
  <c r="K583" i="4"/>
  <c r="N583" i="4"/>
  <c r="O583" i="4"/>
  <c r="P583" i="4"/>
  <c r="I582" i="4"/>
  <c r="T582" i="4"/>
  <c r="K582" i="4"/>
  <c r="N582" i="4"/>
  <c r="O582" i="4"/>
  <c r="P582" i="4"/>
  <c r="I581" i="4"/>
  <c r="T581" i="4"/>
  <c r="K581" i="4"/>
  <c r="N581" i="4"/>
  <c r="O581" i="4"/>
  <c r="P581" i="4"/>
  <c r="I580" i="4"/>
  <c r="T580" i="4"/>
  <c r="K580" i="4"/>
  <c r="N580" i="4"/>
  <c r="O580" i="4"/>
  <c r="P580" i="4"/>
  <c r="I579" i="4"/>
  <c r="T579" i="4"/>
  <c r="K579" i="4"/>
  <c r="N579" i="4"/>
  <c r="O579" i="4"/>
  <c r="P579" i="4"/>
  <c r="I578" i="4"/>
  <c r="T578" i="4"/>
  <c r="K578" i="4"/>
  <c r="N578" i="4"/>
  <c r="O578" i="4"/>
  <c r="P578" i="4"/>
  <c r="I577" i="4"/>
  <c r="T577" i="4"/>
  <c r="K577" i="4"/>
  <c r="N577" i="4"/>
  <c r="O577" i="4"/>
  <c r="P577" i="4"/>
  <c r="K575" i="4"/>
  <c r="N575" i="4"/>
  <c r="I575" i="4"/>
  <c r="O575" i="4"/>
  <c r="P575" i="4"/>
  <c r="U575" i="4"/>
  <c r="T575" i="4"/>
  <c r="K574" i="4"/>
  <c r="N574" i="4"/>
  <c r="I574" i="4"/>
  <c r="O574" i="4"/>
  <c r="P574" i="4"/>
  <c r="U574" i="4"/>
  <c r="T574" i="4"/>
  <c r="K573" i="4"/>
  <c r="N573" i="4"/>
  <c r="I573" i="4"/>
  <c r="O573" i="4"/>
  <c r="P573" i="4"/>
  <c r="U573" i="4"/>
  <c r="T573" i="4"/>
  <c r="K572" i="4"/>
  <c r="N572" i="4"/>
  <c r="I572" i="4"/>
  <c r="O572" i="4"/>
  <c r="P572" i="4"/>
  <c r="U572" i="4"/>
  <c r="T572" i="4"/>
  <c r="K571" i="4"/>
  <c r="N571" i="4"/>
  <c r="I571" i="4"/>
  <c r="O571" i="4"/>
  <c r="P571" i="4"/>
  <c r="U571" i="4"/>
  <c r="T571" i="4"/>
  <c r="K570" i="4"/>
  <c r="N570" i="4"/>
  <c r="I570" i="4"/>
  <c r="O570" i="4"/>
  <c r="P570" i="4"/>
  <c r="U570" i="4"/>
  <c r="T570" i="4"/>
  <c r="K569" i="4"/>
  <c r="N569" i="4"/>
  <c r="I569" i="4"/>
  <c r="O569" i="4"/>
  <c r="P569" i="4"/>
  <c r="U569" i="4"/>
  <c r="T569" i="4"/>
  <c r="K568" i="4"/>
  <c r="N568" i="4"/>
  <c r="I568" i="4"/>
  <c r="O568" i="4"/>
  <c r="P568" i="4"/>
  <c r="U568" i="4"/>
  <c r="T568" i="4"/>
  <c r="K567" i="4"/>
  <c r="N567" i="4"/>
  <c r="I567" i="4"/>
  <c r="O567" i="4"/>
  <c r="P567" i="4"/>
  <c r="K566" i="4"/>
  <c r="N566" i="4"/>
  <c r="I566" i="4"/>
  <c r="O566" i="4"/>
  <c r="P566" i="4"/>
  <c r="K565" i="4"/>
  <c r="N565" i="4"/>
  <c r="I565" i="4"/>
  <c r="O565" i="4"/>
  <c r="P565" i="4"/>
  <c r="K564" i="4"/>
  <c r="N564" i="4"/>
  <c r="I564" i="4"/>
  <c r="O564" i="4"/>
  <c r="P564" i="4"/>
  <c r="U564" i="4"/>
  <c r="T564" i="4"/>
  <c r="K563" i="4"/>
  <c r="N563" i="4"/>
  <c r="I563" i="4"/>
  <c r="O563" i="4"/>
  <c r="P563" i="4"/>
  <c r="U563" i="4"/>
  <c r="T563" i="4"/>
  <c r="K562" i="4"/>
  <c r="N562" i="4"/>
  <c r="I562" i="4"/>
  <c r="O562" i="4"/>
  <c r="P562" i="4"/>
  <c r="K561" i="4"/>
  <c r="N561" i="4"/>
  <c r="I561" i="4"/>
  <c r="O561" i="4"/>
  <c r="P561" i="4"/>
  <c r="U561" i="4"/>
  <c r="T561" i="4"/>
  <c r="K560" i="4"/>
  <c r="N560" i="4"/>
  <c r="I560" i="4"/>
  <c r="O560" i="4"/>
  <c r="P560" i="4"/>
  <c r="U560" i="4"/>
  <c r="T560" i="4"/>
  <c r="K559" i="4"/>
  <c r="N559" i="4"/>
  <c r="I559" i="4"/>
  <c r="O559" i="4"/>
  <c r="P559" i="4"/>
  <c r="U559" i="4"/>
  <c r="T559" i="4"/>
  <c r="K558" i="4"/>
  <c r="N558" i="4"/>
  <c r="I558" i="4"/>
  <c r="O558" i="4"/>
  <c r="P558" i="4"/>
  <c r="U558" i="4"/>
  <c r="T558" i="4"/>
  <c r="K557" i="4"/>
  <c r="N557" i="4"/>
  <c r="I557" i="4"/>
  <c r="O557" i="4"/>
  <c r="P557" i="4"/>
  <c r="K556" i="4"/>
  <c r="N556" i="4"/>
  <c r="I556" i="4"/>
  <c r="O556" i="4"/>
  <c r="P556" i="4"/>
  <c r="U556" i="4"/>
  <c r="T556" i="4"/>
  <c r="K555" i="4"/>
  <c r="N555" i="4"/>
  <c r="I555" i="4"/>
  <c r="O555" i="4"/>
  <c r="P555" i="4"/>
  <c r="U555" i="4"/>
  <c r="T555" i="4"/>
  <c r="K554" i="4"/>
  <c r="N554" i="4"/>
  <c r="I554" i="4"/>
  <c r="O554" i="4"/>
  <c r="P554" i="4"/>
  <c r="U554" i="4"/>
  <c r="T554" i="4"/>
  <c r="K553" i="4"/>
  <c r="N553" i="4"/>
  <c r="I553" i="4"/>
  <c r="O553" i="4"/>
  <c r="P553" i="4"/>
  <c r="U553" i="4"/>
  <c r="T553" i="4"/>
  <c r="K552" i="4"/>
  <c r="N552" i="4"/>
  <c r="I552" i="4"/>
  <c r="O552" i="4"/>
  <c r="P552" i="4"/>
  <c r="U552" i="4"/>
  <c r="T552" i="4"/>
  <c r="K550" i="4"/>
  <c r="N550" i="4"/>
  <c r="I550" i="4"/>
  <c r="O550" i="4"/>
  <c r="P550" i="4"/>
  <c r="U550" i="4"/>
  <c r="T550" i="4"/>
  <c r="K549" i="4"/>
  <c r="N549" i="4"/>
  <c r="I549" i="4"/>
  <c r="O549" i="4"/>
  <c r="P549" i="4"/>
  <c r="U549" i="4"/>
  <c r="T549" i="4"/>
  <c r="K548" i="4"/>
  <c r="N548" i="4"/>
  <c r="I548" i="4"/>
  <c r="O548" i="4"/>
  <c r="P548" i="4"/>
  <c r="U548" i="4"/>
  <c r="T548" i="4"/>
  <c r="K547" i="4"/>
  <c r="N547" i="4"/>
  <c r="I547" i="4"/>
  <c r="O547" i="4"/>
  <c r="P547" i="4"/>
  <c r="U547" i="4"/>
  <c r="T547" i="4"/>
  <c r="K546" i="4"/>
  <c r="N546" i="4"/>
  <c r="I546" i="4"/>
  <c r="O546" i="4"/>
  <c r="P546" i="4"/>
  <c r="K545" i="4"/>
  <c r="N545" i="4"/>
  <c r="I545" i="4"/>
  <c r="O545" i="4"/>
  <c r="P545" i="4"/>
  <c r="U545" i="4"/>
  <c r="T545" i="4"/>
  <c r="K544" i="4"/>
  <c r="N544" i="4"/>
  <c r="I544" i="4"/>
  <c r="O544" i="4"/>
  <c r="P544" i="4"/>
  <c r="U544" i="4"/>
  <c r="T544" i="4"/>
  <c r="K543" i="4"/>
  <c r="N543" i="4"/>
  <c r="I543" i="4"/>
  <c r="O543" i="4"/>
  <c r="P543" i="4"/>
  <c r="U543" i="4"/>
  <c r="T543" i="4"/>
  <c r="K542" i="4"/>
  <c r="N542" i="4"/>
  <c r="I542" i="4"/>
  <c r="O542" i="4"/>
  <c r="P542" i="4"/>
  <c r="U542" i="4"/>
  <c r="T542" i="4"/>
  <c r="K541" i="4"/>
  <c r="N541" i="4"/>
  <c r="I541" i="4"/>
  <c r="O541" i="4"/>
  <c r="P541" i="4"/>
  <c r="U541" i="4"/>
  <c r="T541" i="4"/>
  <c r="K540" i="4"/>
  <c r="N540" i="4"/>
  <c r="I540" i="4"/>
  <c r="O540" i="4"/>
  <c r="P540" i="4"/>
  <c r="U540" i="4"/>
  <c r="T540" i="4"/>
  <c r="K539" i="4"/>
  <c r="N539" i="4"/>
  <c r="I539" i="4"/>
  <c r="O539" i="4"/>
  <c r="P539" i="4"/>
  <c r="U539" i="4"/>
  <c r="T539" i="4"/>
  <c r="K538" i="4"/>
  <c r="N538" i="4"/>
  <c r="I538" i="4"/>
  <c r="O538" i="4"/>
  <c r="P538" i="4"/>
  <c r="U538" i="4"/>
  <c r="T538" i="4"/>
  <c r="K537" i="4"/>
  <c r="N537" i="4"/>
  <c r="I537" i="4"/>
  <c r="O537" i="4"/>
  <c r="P537" i="4"/>
  <c r="I536" i="4"/>
  <c r="T536" i="4"/>
  <c r="K536" i="4"/>
  <c r="N536" i="4"/>
  <c r="O536" i="4"/>
  <c r="P536" i="4"/>
  <c r="K535" i="4"/>
  <c r="N535" i="4"/>
  <c r="I535" i="4"/>
  <c r="O535" i="4"/>
  <c r="P535" i="4"/>
  <c r="U535" i="4"/>
  <c r="T535" i="4"/>
  <c r="K534" i="4"/>
  <c r="N534" i="4"/>
  <c r="I534" i="4"/>
  <c r="O534" i="4"/>
  <c r="P534" i="4"/>
  <c r="U534" i="4"/>
  <c r="T534" i="4"/>
  <c r="K533" i="4"/>
  <c r="N533" i="4"/>
  <c r="I533" i="4"/>
  <c r="O533" i="4"/>
  <c r="P533" i="4"/>
  <c r="K532" i="4"/>
  <c r="N532" i="4"/>
  <c r="I532" i="4"/>
  <c r="O532" i="4"/>
  <c r="P532" i="4"/>
  <c r="U532" i="4"/>
  <c r="T532" i="4"/>
  <c r="K531" i="4"/>
  <c r="N531" i="4"/>
  <c r="I531" i="4"/>
  <c r="O531" i="4"/>
  <c r="P531" i="4"/>
  <c r="U531" i="4"/>
  <c r="T531" i="4"/>
  <c r="K530" i="4"/>
  <c r="N530" i="4"/>
  <c r="I530" i="4"/>
  <c r="O530" i="4"/>
  <c r="P530" i="4"/>
  <c r="U530" i="4"/>
  <c r="T530" i="4"/>
  <c r="K529" i="4"/>
  <c r="N529" i="4"/>
  <c r="I529" i="4"/>
  <c r="O529" i="4"/>
  <c r="P529" i="4"/>
  <c r="U529" i="4"/>
  <c r="T529" i="4"/>
  <c r="K528" i="4"/>
  <c r="N528" i="4"/>
  <c r="I528" i="4"/>
  <c r="O528" i="4"/>
  <c r="P528" i="4"/>
  <c r="U528" i="4"/>
  <c r="T528" i="4"/>
  <c r="K527" i="4"/>
  <c r="N527" i="4"/>
  <c r="I527" i="4"/>
  <c r="O527" i="4"/>
  <c r="P527" i="4"/>
  <c r="U527" i="4"/>
  <c r="T527" i="4"/>
  <c r="K525" i="4"/>
  <c r="N525" i="4"/>
  <c r="I525" i="4"/>
  <c r="O525" i="4"/>
  <c r="P525" i="4"/>
  <c r="K524" i="4"/>
  <c r="N524" i="4"/>
  <c r="I524" i="4"/>
  <c r="O524" i="4"/>
  <c r="P524" i="4"/>
  <c r="K523" i="4"/>
  <c r="N523" i="4"/>
  <c r="I523" i="4"/>
  <c r="O523" i="4"/>
  <c r="P523" i="4"/>
  <c r="K522" i="4"/>
  <c r="N522" i="4"/>
  <c r="I522" i="4"/>
  <c r="O522" i="4"/>
  <c r="P522" i="4"/>
  <c r="U522" i="4"/>
  <c r="T522" i="4"/>
  <c r="K521" i="4"/>
  <c r="N521" i="4"/>
  <c r="I521" i="4"/>
  <c r="O521" i="4"/>
  <c r="P521" i="4"/>
  <c r="U521" i="4"/>
  <c r="T521" i="4"/>
  <c r="I520" i="4"/>
  <c r="T520" i="4"/>
  <c r="K520" i="4"/>
  <c r="N520" i="4"/>
  <c r="O520" i="4"/>
  <c r="P520" i="4"/>
  <c r="K519" i="4"/>
  <c r="N519" i="4"/>
  <c r="I519" i="4"/>
  <c r="O519" i="4"/>
  <c r="P519" i="4"/>
  <c r="K518" i="4"/>
  <c r="N518" i="4"/>
  <c r="I518" i="4"/>
  <c r="O518" i="4"/>
  <c r="P518" i="4"/>
  <c r="U518" i="4"/>
  <c r="T518" i="4"/>
  <c r="K517" i="4"/>
  <c r="N517" i="4"/>
  <c r="I517" i="4"/>
  <c r="O517" i="4"/>
  <c r="P517" i="4"/>
  <c r="K516" i="4"/>
  <c r="N516" i="4"/>
  <c r="I516" i="4"/>
  <c r="O516" i="4"/>
  <c r="P516" i="4"/>
  <c r="U516" i="4"/>
  <c r="T516" i="4"/>
  <c r="K515" i="4"/>
  <c r="N515" i="4"/>
  <c r="I515" i="4"/>
  <c r="O515" i="4"/>
  <c r="P515" i="4"/>
  <c r="K514" i="4"/>
  <c r="N514" i="4"/>
  <c r="I514" i="4"/>
  <c r="O514" i="4"/>
  <c r="P514" i="4"/>
  <c r="K513" i="4"/>
  <c r="N513" i="4"/>
  <c r="I513" i="4"/>
  <c r="O513" i="4"/>
  <c r="P513" i="4"/>
  <c r="U513" i="4"/>
  <c r="T513" i="4"/>
  <c r="K512" i="4"/>
  <c r="N512" i="4"/>
  <c r="I512" i="4"/>
  <c r="O512" i="4"/>
  <c r="P512" i="4"/>
  <c r="U512" i="4"/>
  <c r="T512" i="4"/>
  <c r="K511" i="4"/>
  <c r="N511" i="4"/>
  <c r="I511" i="4"/>
  <c r="O511" i="4"/>
  <c r="P511" i="4"/>
  <c r="U511" i="4"/>
  <c r="T511" i="4"/>
  <c r="K510" i="4"/>
  <c r="N510" i="4"/>
  <c r="I510" i="4"/>
  <c r="O510" i="4"/>
  <c r="P510" i="4"/>
  <c r="K509" i="4"/>
  <c r="N509" i="4"/>
  <c r="I509" i="4"/>
  <c r="O509" i="4"/>
  <c r="P509" i="4"/>
  <c r="U509" i="4"/>
  <c r="T509" i="4"/>
  <c r="K508" i="4"/>
  <c r="N508" i="4"/>
  <c r="I508" i="4"/>
  <c r="O508" i="4"/>
  <c r="P508" i="4"/>
  <c r="U508" i="4"/>
  <c r="T508" i="4"/>
  <c r="I507" i="4"/>
  <c r="T507" i="4"/>
  <c r="K507" i="4"/>
  <c r="N507" i="4"/>
  <c r="O507" i="4"/>
  <c r="P507" i="4"/>
  <c r="K506" i="4"/>
  <c r="N506" i="4"/>
  <c r="I506" i="4"/>
  <c r="O506" i="4"/>
  <c r="P506" i="4"/>
  <c r="U506" i="4"/>
  <c r="T506" i="4"/>
  <c r="K505" i="4"/>
  <c r="N505" i="4"/>
  <c r="I505" i="4"/>
  <c r="O505" i="4"/>
  <c r="P505" i="4"/>
  <c r="U505" i="4"/>
  <c r="T505" i="4"/>
  <c r="K504" i="4"/>
  <c r="N504" i="4"/>
  <c r="O504" i="4"/>
  <c r="P504" i="4"/>
  <c r="U504" i="4"/>
  <c r="T504" i="4"/>
  <c r="K503" i="4"/>
  <c r="N503" i="4"/>
  <c r="O503" i="4"/>
  <c r="P503" i="4"/>
  <c r="U503" i="4"/>
  <c r="U502" i="4"/>
</calcChain>
</file>

<file path=xl/sharedStrings.xml><?xml version="1.0" encoding="utf-8"?>
<sst xmlns="http://schemas.openxmlformats.org/spreadsheetml/2006/main" count="4017" uniqueCount="74">
  <si>
    <t>Location</t>
  </si>
  <si>
    <t>Plate</t>
  </si>
  <si>
    <t>Form</t>
  </si>
  <si>
    <t>Species</t>
  </si>
  <si>
    <t>Temp</t>
  </si>
  <si>
    <t>logM</t>
  </si>
  <si>
    <t>logVo2</t>
  </si>
  <si>
    <t>Arborescent</t>
  </si>
  <si>
    <t>Bugula</t>
  </si>
  <si>
    <t>Encrusting</t>
  </si>
  <si>
    <t>Bryo</t>
  </si>
  <si>
    <t>Esky_Cold</t>
  </si>
  <si>
    <t>Sponge</t>
  </si>
  <si>
    <t>CT_Dustin</t>
  </si>
  <si>
    <t>Esky_Warm</t>
  </si>
  <si>
    <t>CT_Craig</t>
  </si>
  <si>
    <t>Run</t>
  </si>
  <si>
    <t>Position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</si>
  <si>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</si>
  <si>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</si>
  <si>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</si>
  <si>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</si>
  <si>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</si>
  <si>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</si>
  <si>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</si>
  <si>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</si>
  <si>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</si>
  <si>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</si>
  <si>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</si>
  <si>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</si>
  <si>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</si>
  <si>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</si>
  <si>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</si>
  <si>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</si>
  <si>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</si>
  <si>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</si>
  <si>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</si>
  <si>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</si>
  <si>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</si>
  <si>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</si>
  <si>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</si>
  <si>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</si>
  <si>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Stolonifera</t>
  </si>
  <si>
    <t>Date</t>
  </si>
  <si>
    <t>Temperature</t>
  </si>
  <si>
    <t>Slope (%A.S./h)</t>
  </si>
  <si>
    <t>Total mass (g)</t>
  </si>
  <si>
    <t>Acetate mass (g)</t>
  </si>
  <si>
    <t>Notes</t>
  </si>
  <si>
    <t>mass (mg)</t>
  </si>
  <si>
    <t>Blank</t>
  </si>
  <si>
    <t>Delta</t>
  </si>
  <si>
    <r>
      <rPr>
        <sz val="11"/>
        <rFont val="Symbol"/>
        <family val="1"/>
        <charset val="2"/>
      </rPr>
      <t>b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(ml/l)</t>
    </r>
  </si>
  <si>
    <t>vial (ml)</t>
  </si>
  <si>
    <t>acetate (ml)</t>
  </si>
  <si>
    <t>animal (ml)</t>
  </si>
  <si>
    <t>Vo2 (ul/h)</t>
  </si>
  <si>
    <t>N/A</t>
  </si>
  <si>
    <t>two small bugula fragments</t>
  </si>
  <si>
    <t>one small bugula fragment</t>
  </si>
  <si>
    <t>small blob of mud</t>
  </si>
  <si>
    <t>small bugula fragment</t>
  </si>
  <si>
    <t>small mud worm</t>
  </si>
  <si>
    <t>red thing</t>
  </si>
  <si>
    <t>two small spirobids</t>
  </si>
  <si>
    <t>big bugula</t>
  </si>
  <si>
    <t>mass?</t>
  </si>
  <si>
    <t>dead</t>
  </si>
  <si>
    <t>goop</t>
  </si>
  <si>
    <t>Single</t>
  </si>
  <si>
    <t>Half-Double</t>
  </si>
  <si>
    <t>Double</t>
  </si>
  <si>
    <t>blank</t>
  </si>
  <si>
    <t>35 ppt 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</si>
</sst>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  <font>
      <vertAlign val="subscript"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16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/>
    <xf numFmtId="16" fontId="0" fillId="0" borderId="0" xfId="0" applyNumberFormat="1" applyAlignment="1">
      <alignment horizontal="center"/>
    </xf>
    <xf numFmtId="1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'Capacitance and temperature'!$B$1</c:f>
              <c:strCache>
                <c:ptCount val="1"/>
                <c:pt idx="0">
                  <c:v>bO2 (ml/l)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478674321959755"/>
                  <c:y val="-0.385562846310878"/>
                </c:manualLayout>
              </c:layout>
              <c:numFmt formatCode="#,##0.0000000000000000" sourceLinked="0"/>
            </c:trendlineLbl>
          </c:trendline>
          <c:xVal>
            <c:numRef>
              <c:f>'Capacitance and temperature'!$A$2:$A$42</c:f>
              <c:numCache>
                <c:formatCode>General</c:formatCod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xVal>
          <c:yVal>
            <c:numRef>
              <c:f>'Capacitance and temperature'!$B$2:$B$42</c:f>
              <c:numCache>
                <c:formatCode>General</c:formatCode>
                <c:ptCount val="41"/>
                <c:pt idx="0">
                  <c:v>8.07</c:v>
                </c:pt>
                <c:pt idx="1">
                  <c:v>7.87</c:v>
                </c:pt>
                <c:pt idx="2">
                  <c:v>7.68</c:v>
                </c:pt>
                <c:pt idx="3">
                  <c:v>7.5</c:v>
                </c:pt>
                <c:pt idx="4">
                  <c:v>7.33</c:v>
                </c:pt>
                <c:pt idx="5">
                  <c:v>7.16</c:v>
                </c:pt>
                <c:pt idx="6">
                  <c:v>6.99</c:v>
                </c:pt>
                <c:pt idx="7">
                  <c:v>6.84</c:v>
                </c:pt>
                <c:pt idx="8">
                  <c:v>6.68</c:v>
                </c:pt>
                <c:pt idx="9">
                  <c:v>6.54</c:v>
                </c:pt>
                <c:pt idx="10">
                  <c:v>6.4</c:v>
                </c:pt>
                <c:pt idx="11">
                  <c:v>6.26</c:v>
                </c:pt>
                <c:pt idx="12">
                  <c:v>6.13</c:v>
                </c:pt>
                <c:pt idx="13">
                  <c:v>6.0</c:v>
                </c:pt>
                <c:pt idx="14">
                  <c:v>5.87</c:v>
                </c:pt>
                <c:pt idx="15">
                  <c:v>5.75</c:v>
                </c:pt>
                <c:pt idx="16">
                  <c:v>5.64</c:v>
                </c:pt>
                <c:pt idx="17">
                  <c:v>5.53</c:v>
                </c:pt>
                <c:pt idx="18">
                  <c:v>5.42</c:v>
                </c:pt>
                <c:pt idx="19">
                  <c:v>5.31</c:v>
                </c:pt>
                <c:pt idx="20">
                  <c:v>5.21</c:v>
                </c:pt>
                <c:pt idx="21">
                  <c:v>5.11</c:v>
                </c:pt>
                <c:pt idx="22">
                  <c:v>5.01</c:v>
                </c:pt>
                <c:pt idx="23">
                  <c:v>4.92</c:v>
                </c:pt>
                <c:pt idx="24">
                  <c:v>4.83</c:v>
                </c:pt>
                <c:pt idx="25">
                  <c:v>4.74</c:v>
                </c:pt>
                <c:pt idx="26">
                  <c:v>4.66</c:v>
                </c:pt>
                <c:pt idx="27">
                  <c:v>4.57</c:v>
                </c:pt>
                <c:pt idx="28">
                  <c:v>4.49</c:v>
                </c:pt>
                <c:pt idx="29">
                  <c:v>4.41</c:v>
                </c:pt>
                <c:pt idx="30">
                  <c:v>4.34</c:v>
                </c:pt>
                <c:pt idx="31">
                  <c:v>4.26</c:v>
                </c:pt>
                <c:pt idx="32">
                  <c:v>4.19</c:v>
                </c:pt>
                <c:pt idx="33">
                  <c:v>4.12</c:v>
                </c:pt>
                <c:pt idx="34">
                  <c:v>4.05</c:v>
                </c:pt>
                <c:pt idx="35">
                  <c:v>3.98</c:v>
                </c:pt>
                <c:pt idx="36">
                  <c:v>3.91</c:v>
                </c:pt>
                <c:pt idx="37">
                  <c:v>3.84</c:v>
                </c:pt>
                <c:pt idx="38">
                  <c:v>3.78</c:v>
                </c:pt>
                <c:pt idx="39">
                  <c:v>3.72</c:v>
                </c:pt>
                <c:pt idx="40">
                  <c:v>3.66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415656"/>
        <c:axId val="2023858024"/>
      </c:scatterChart>
      <c:valAx>
        <c:axId val="2132415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3858024"/>
        <c:crosses val="autoZero"/>
        <c:crossBetween val="midCat"/>
      </c:valAx>
      <c:valAx>
        <c:axId val="2023858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415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2</xdr:row>
      <xdr:rowOff>82550</xdr:rowOff>
    </xdr:from>
    <xdr:to>
      <xdr:col>17</xdr:col>
      <xdr:colOff>215900</xdr:colOff>
      <xdr:row>38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ust%20and%20Craig%20Stolonifera/Stolonifera%20summary%20-%20colon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ustin%20and%20Craig%20-%20Bryos%20and%20temperature/Bryos%20-%20Summa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ustin%20and%20Craig%20-%20Bugula/Bugula%20summary%20-%20colon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ustin%20and%20Craig%20-%20Sponges/Sponges%20-%20Summa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 data"/>
    </sheetNames>
    <sheetDataSet>
      <sheetData sheetId="0">
        <row r="2">
          <cell r="W2" t="str">
            <v>10 °C</v>
          </cell>
          <cell r="X2" t="str">
            <v>25 °C</v>
          </cell>
        </row>
        <row r="3">
          <cell r="W3" t="str">
            <v>logVo2</v>
          </cell>
          <cell r="X3" t="str">
            <v>logVo2</v>
          </cell>
        </row>
        <row r="4">
          <cell r="T4">
            <v>1.3424226808222062</v>
          </cell>
          <cell r="W4">
            <v>1.6670060788321516E-2</v>
          </cell>
        </row>
        <row r="5">
          <cell r="T5">
            <v>4.1392685158225077E-2</v>
          </cell>
          <cell r="W5">
            <v>-0.96975533831527916</v>
          </cell>
        </row>
        <row r="6">
          <cell r="T6">
            <v>1.0827853703164501</v>
          </cell>
          <cell r="W6">
            <v>-5.3213836575804162E-2</v>
          </cell>
        </row>
        <row r="7">
          <cell r="T7">
            <v>0.69897000433601886</v>
          </cell>
          <cell r="W7">
            <v>-8.7924859472379782E-2</v>
          </cell>
        </row>
        <row r="8">
          <cell r="T8">
            <v>1.7604224834232121</v>
          </cell>
          <cell r="W8">
            <v>0.60770257297804464</v>
          </cell>
        </row>
        <row r="9">
          <cell r="T9">
            <v>0.53147891704225514</v>
          </cell>
        </row>
        <row r="10">
          <cell r="T10">
            <v>0.9242792860618817</v>
          </cell>
          <cell r="W10">
            <v>0.27306093644269697</v>
          </cell>
        </row>
        <row r="11">
          <cell r="T11">
            <v>1.1931245983544616</v>
          </cell>
          <cell r="W11">
            <v>0.29096267288684785</v>
          </cell>
        </row>
        <row r="13">
          <cell r="T13">
            <v>0.79934054945358168</v>
          </cell>
          <cell r="W13">
            <v>0.18830446903460601</v>
          </cell>
        </row>
        <row r="14">
          <cell r="T14">
            <v>0.96378782734555524</v>
          </cell>
          <cell r="W14">
            <v>9.8719444468191531E-2</v>
          </cell>
        </row>
        <row r="15">
          <cell r="T15">
            <v>0.90308998699194354</v>
          </cell>
          <cell r="W15">
            <v>0.10625080770171241</v>
          </cell>
        </row>
        <row r="18">
          <cell r="T18">
            <v>0.38021124171160603</v>
          </cell>
          <cell r="W18">
            <v>-0.52518902446293037</v>
          </cell>
        </row>
        <row r="20">
          <cell r="T20">
            <v>1.4502491083193612</v>
          </cell>
          <cell r="W20">
            <v>0.72521663177101003</v>
          </cell>
        </row>
        <row r="22">
          <cell r="T22">
            <v>1.1303337684950061</v>
          </cell>
        </row>
        <row r="23">
          <cell r="T23">
            <v>0.81291335664285558</v>
          </cell>
          <cell r="W23">
            <v>-0.16311597439455483</v>
          </cell>
        </row>
        <row r="24">
          <cell r="T24">
            <v>0.82607480270082645</v>
          </cell>
          <cell r="W24">
            <v>-0.13260570272750463</v>
          </cell>
        </row>
        <row r="29">
          <cell r="T29">
            <v>0.99122607569249477</v>
          </cell>
          <cell r="W29">
            <v>7.5059491707286083E-2</v>
          </cell>
        </row>
        <row r="30">
          <cell r="T30">
            <v>0.59106460702649921</v>
          </cell>
          <cell r="W30">
            <v>-0.22606092604371222</v>
          </cell>
        </row>
        <row r="31">
          <cell r="T31">
            <v>0.93951925261861846</v>
          </cell>
          <cell r="W31">
            <v>-0.18997929379040335</v>
          </cell>
        </row>
        <row r="32">
          <cell r="T32">
            <v>0.3222192947339193</v>
          </cell>
          <cell r="W32">
            <v>-0.50026491275641061</v>
          </cell>
        </row>
        <row r="33">
          <cell r="T33">
            <v>0.81954393554186866</v>
          </cell>
          <cell r="W33">
            <v>0.37760477352866212</v>
          </cell>
        </row>
        <row r="34">
          <cell r="T34">
            <v>0.89209460269048035</v>
          </cell>
          <cell r="W34">
            <v>-0.12904296080099004</v>
          </cell>
        </row>
        <row r="36">
          <cell r="T36">
            <v>0.66275783168157409</v>
          </cell>
          <cell r="W36">
            <v>-0.38064351743068414</v>
          </cell>
        </row>
        <row r="37">
          <cell r="T37">
            <v>0.6020599913279624</v>
          </cell>
          <cell r="W37">
            <v>1.8932796446446652E-2</v>
          </cell>
        </row>
        <row r="38">
          <cell r="T38">
            <v>0.51851393987788741</v>
          </cell>
        </row>
        <row r="40">
          <cell r="T40">
            <v>0.38021124171160603</v>
          </cell>
          <cell r="W40">
            <v>0.18437847296019275</v>
          </cell>
        </row>
        <row r="41">
          <cell r="T41">
            <v>1.510545010206612</v>
          </cell>
          <cell r="W41">
            <v>0.55026858877420082</v>
          </cell>
        </row>
        <row r="42">
          <cell r="T42">
            <v>1.287801729930226</v>
          </cell>
          <cell r="W42">
            <v>0.64375850083211583</v>
          </cell>
        </row>
        <row r="43">
          <cell r="T43">
            <v>1.4653828514484182</v>
          </cell>
          <cell r="W43">
            <v>0.39558073241453234</v>
          </cell>
        </row>
        <row r="44">
          <cell r="T44">
            <v>0.38021124171160603</v>
          </cell>
          <cell r="W44">
            <v>0.10806690687820865</v>
          </cell>
        </row>
        <row r="45">
          <cell r="T45">
            <v>0.55630250076728727</v>
          </cell>
          <cell r="W45">
            <v>-8.6241092457185281E-2</v>
          </cell>
        </row>
        <row r="46">
          <cell r="T46">
            <v>0.34242268082220628</v>
          </cell>
          <cell r="W46">
            <v>4.3291317443178053E-2</v>
          </cell>
        </row>
        <row r="47">
          <cell r="T47">
            <v>1.1986570869544226</v>
          </cell>
          <cell r="W47">
            <v>0.26263184198072753</v>
          </cell>
        </row>
        <row r="49">
          <cell r="T49">
            <v>1.0211892990699381</v>
          </cell>
          <cell r="W49">
            <v>-5.2991590196453647E-3</v>
          </cell>
        </row>
        <row r="50">
          <cell r="T50">
            <v>0.54406804435027567</v>
          </cell>
          <cell r="W50">
            <v>0.17207390550826121</v>
          </cell>
        </row>
        <row r="51">
          <cell r="T51">
            <v>1.8149131812750738</v>
          </cell>
          <cell r="W51">
            <v>1.0608907683097384</v>
          </cell>
        </row>
        <row r="52">
          <cell r="T52">
            <v>1.4771212547196624</v>
          </cell>
          <cell r="W52">
            <v>0.13551979305170631</v>
          </cell>
        </row>
        <row r="54">
          <cell r="T54">
            <v>1.9647309210536295</v>
          </cell>
          <cell r="X54">
            <v>1.3083908325649873</v>
          </cell>
        </row>
        <row r="55">
          <cell r="T55">
            <v>0.89762709129044149</v>
          </cell>
          <cell r="X55">
            <v>0.71727911734407224</v>
          </cell>
        </row>
        <row r="56">
          <cell r="T56">
            <v>0.74818802700620035</v>
          </cell>
          <cell r="X56">
            <v>0.62154961631239602</v>
          </cell>
        </row>
        <row r="57">
          <cell r="T57">
            <v>0.49136169383427269</v>
          </cell>
          <cell r="X57">
            <v>0.38511224383472159</v>
          </cell>
        </row>
        <row r="58">
          <cell r="T58">
            <v>0.69019608002851363</v>
          </cell>
          <cell r="X58">
            <v>0.61184093808280982</v>
          </cell>
        </row>
        <row r="60">
          <cell r="T60">
            <v>1.3710678622717363</v>
          </cell>
          <cell r="X60">
            <v>0.81296522181078146</v>
          </cell>
        </row>
        <row r="61">
          <cell r="T61">
            <v>0.38021124171160603</v>
          </cell>
          <cell r="X61">
            <v>0.48399542366115716</v>
          </cell>
        </row>
        <row r="62">
          <cell r="T62">
            <v>0.93449845124356767</v>
          </cell>
          <cell r="X62">
            <v>0.68849091325384493</v>
          </cell>
        </row>
        <row r="63">
          <cell r="T63">
            <v>1.1238516409670858</v>
          </cell>
          <cell r="X63">
            <v>0.98599146225631329</v>
          </cell>
        </row>
        <row r="65">
          <cell r="T65">
            <v>0.75587485567249146</v>
          </cell>
          <cell r="X65">
            <v>0.73026906795257751</v>
          </cell>
        </row>
        <row r="66">
          <cell r="T66">
            <v>0.66275783168157409</v>
          </cell>
          <cell r="X66">
            <v>0.4675176389454736</v>
          </cell>
        </row>
        <row r="70">
          <cell r="T70">
            <v>0.41497334797081797</v>
          </cell>
          <cell r="X70">
            <v>0.14024897010649864</v>
          </cell>
        </row>
        <row r="71">
          <cell r="T71">
            <v>0.93449845124356767</v>
          </cell>
          <cell r="X71">
            <v>0.97318610211433587</v>
          </cell>
        </row>
        <row r="72">
          <cell r="T72">
            <v>0.85733249643126852</v>
          </cell>
          <cell r="X72">
            <v>0.8306917261420923</v>
          </cell>
        </row>
        <row r="73">
          <cell r="T73">
            <v>0.51851393987788741</v>
          </cell>
          <cell r="X73">
            <v>0.51906292195683457</v>
          </cell>
        </row>
        <row r="74">
          <cell r="T74">
            <v>1.0569048513364727</v>
          </cell>
          <cell r="X74">
            <v>0.84792332873149912</v>
          </cell>
        </row>
        <row r="75">
          <cell r="T75">
            <v>0.91907809237607396</v>
          </cell>
          <cell r="X75">
            <v>0.93765185904481541</v>
          </cell>
        </row>
        <row r="76">
          <cell r="T76">
            <v>1.1139433523068367</v>
          </cell>
          <cell r="X76">
            <v>0.67316191151292204</v>
          </cell>
        </row>
        <row r="77">
          <cell r="T77">
            <v>1.2227164711475833</v>
          </cell>
          <cell r="X77">
            <v>0.98403522047660896</v>
          </cell>
        </row>
        <row r="79">
          <cell r="T79">
            <v>1.3424226808222062</v>
          </cell>
        </row>
        <row r="80">
          <cell r="T80">
            <v>4.1392685158225077E-2</v>
          </cell>
        </row>
        <row r="81">
          <cell r="T81">
            <v>1.0827853703164501</v>
          </cell>
        </row>
        <row r="82">
          <cell r="T82">
            <v>0.69897000433601886</v>
          </cell>
        </row>
        <row r="83">
          <cell r="T83">
            <v>1.7604224834232121</v>
          </cell>
        </row>
        <row r="84">
          <cell r="T84">
            <v>0.53147891704225514</v>
          </cell>
        </row>
        <row r="85">
          <cell r="T85">
            <v>0.9242792860618817</v>
          </cell>
        </row>
        <row r="86">
          <cell r="T86">
            <v>1.1931245983544616</v>
          </cell>
        </row>
        <row r="88">
          <cell r="T88">
            <v>0.79934054945358168</v>
          </cell>
        </row>
        <row r="89">
          <cell r="T89">
            <v>0.96378782734555524</v>
          </cell>
        </row>
        <row r="90">
          <cell r="T90">
            <v>0.90308998699194354</v>
          </cell>
        </row>
        <row r="93">
          <cell r="T93">
            <v>0.38021124171160603</v>
          </cell>
        </row>
        <row r="95">
          <cell r="T95">
            <v>1.4502491083193612</v>
          </cell>
        </row>
        <row r="97">
          <cell r="T97">
            <v>1.1303337684950061</v>
          </cell>
        </row>
        <row r="98">
          <cell r="T98">
            <v>0.81291335664285558</v>
          </cell>
        </row>
        <row r="102">
          <cell r="T102">
            <v>0.57978359661681012</v>
          </cell>
        </row>
        <row r="104">
          <cell r="T104">
            <v>0.99122607569249477</v>
          </cell>
        </row>
        <row r="105">
          <cell r="T105">
            <v>0.59106460702649921</v>
          </cell>
        </row>
        <row r="106">
          <cell r="T106">
            <v>0.93951925261861846</v>
          </cell>
        </row>
        <row r="107">
          <cell r="T107">
            <v>0.3222192947339193</v>
          </cell>
        </row>
        <row r="108">
          <cell r="T108">
            <v>0.81954393554186866</v>
          </cell>
        </row>
        <row r="109">
          <cell r="T109">
            <v>0.89209460269048035</v>
          </cell>
        </row>
        <row r="110">
          <cell r="T110">
            <v>0.59106460702649921</v>
          </cell>
        </row>
        <row r="111">
          <cell r="T111">
            <v>0.66275783168157409</v>
          </cell>
        </row>
        <row r="112">
          <cell r="T112">
            <v>0.6020599913279624</v>
          </cell>
        </row>
        <row r="113">
          <cell r="T113">
            <v>0.51851393987788741</v>
          </cell>
        </row>
        <row r="115">
          <cell r="T115">
            <v>0.38021124171160603</v>
          </cell>
        </row>
        <row r="116">
          <cell r="T116">
            <v>1.510545010206612</v>
          </cell>
        </row>
        <row r="117">
          <cell r="T117">
            <v>1.287801729930226</v>
          </cell>
        </row>
        <row r="118">
          <cell r="T118">
            <v>1.4653828514484182</v>
          </cell>
        </row>
        <row r="119">
          <cell r="T119">
            <v>0.38021124171160603</v>
          </cell>
        </row>
        <row r="120">
          <cell r="T120">
            <v>0.55630250076728727</v>
          </cell>
        </row>
        <row r="121">
          <cell r="T121">
            <v>0.34242268082220628</v>
          </cell>
        </row>
        <row r="122">
          <cell r="T122">
            <v>1.1986570869544226</v>
          </cell>
        </row>
        <row r="124">
          <cell r="T124">
            <v>1.0211892990699381</v>
          </cell>
        </row>
        <row r="125">
          <cell r="T125">
            <v>0.54406804435027567</v>
          </cell>
        </row>
        <row r="126">
          <cell r="T126">
            <v>1.8149131812750738</v>
          </cell>
        </row>
        <row r="127">
          <cell r="T127">
            <v>1.4771212547196624</v>
          </cell>
        </row>
        <row r="131">
          <cell r="T131">
            <v>-9.6910013008056392E-2</v>
          </cell>
          <cell r="X131">
            <v>1.5000728342597372E-2</v>
          </cell>
        </row>
        <row r="132">
          <cell r="T132">
            <v>1.255272505103306</v>
          </cell>
          <cell r="X132">
            <v>0.90164915709968274</v>
          </cell>
        </row>
        <row r="134">
          <cell r="T134">
            <v>0.64345267648618742</v>
          </cell>
          <cell r="X134">
            <v>0.58139900693576574</v>
          </cell>
        </row>
        <row r="136">
          <cell r="T136">
            <v>1.2900346113625181</v>
          </cell>
          <cell r="X136">
            <v>0.79392004068481392</v>
          </cell>
        </row>
        <row r="137">
          <cell r="T137">
            <v>0.77815125038364363</v>
          </cell>
          <cell r="X137">
            <v>0.48570752736622969</v>
          </cell>
        </row>
        <row r="138">
          <cell r="T138">
            <v>0.69019608002851363</v>
          </cell>
          <cell r="X138">
            <v>0.59498805568750424</v>
          </cell>
        </row>
        <row r="140">
          <cell r="T140">
            <v>0.50514997831990605</v>
          </cell>
          <cell r="X140">
            <v>0.16088225306725318</v>
          </cell>
        </row>
        <row r="141">
          <cell r="T141">
            <v>1.3979400086720377</v>
          </cell>
          <cell r="X141">
            <v>0.99391686885296515</v>
          </cell>
        </row>
        <row r="142">
          <cell r="T142">
            <v>0.86332286012045589</v>
          </cell>
          <cell r="X142">
            <v>0.43293632830584688</v>
          </cell>
        </row>
        <row r="143">
          <cell r="T143">
            <v>0.9242792860618817</v>
          </cell>
          <cell r="X143">
            <v>0.64576425253788627</v>
          </cell>
        </row>
        <row r="144">
          <cell r="T144">
            <v>1.3654879848908996</v>
          </cell>
          <cell r="X144">
            <v>1.029340015552118</v>
          </cell>
        </row>
        <row r="145">
          <cell r="T145">
            <v>0.47712125471966244</v>
          </cell>
          <cell r="X145">
            <v>0.13881455438387968</v>
          </cell>
        </row>
        <row r="146">
          <cell r="T146">
            <v>0.67209785793571752</v>
          </cell>
          <cell r="X146">
            <v>0.50208515222067562</v>
          </cell>
        </row>
        <row r="147">
          <cell r="T147">
            <v>0.36172783601759284</v>
          </cell>
          <cell r="X147">
            <v>0.2628885833494688</v>
          </cell>
        </row>
        <row r="148">
          <cell r="T148">
            <v>1.0211892990699381</v>
          </cell>
          <cell r="X148">
            <v>0.70611134146481092</v>
          </cell>
        </row>
        <row r="149">
          <cell r="T149">
            <v>0.27875360095282892</v>
          </cell>
          <cell r="X149">
            <v>0.18972817827418123</v>
          </cell>
        </row>
        <row r="150">
          <cell r="T150">
            <v>0</v>
          </cell>
          <cell r="X150">
            <v>0.13800974181010539</v>
          </cell>
        </row>
        <row r="151">
          <cell r="T151">
            <v>0.57978359661681012</v>
          </cell>
          <cell r="X151">
            <v>0.4068313556251516</v>
          </cell>
        </row>
        <row r="152">
          <cell r="T152">
            <v>0.36172783601759284</v>
          </cell>
          <cell r="X152">
            <v>0.26088897134630251</v>
          </cell>
        </row>
        <row r="155">
          <cell r="T155">
            <v>1.1931245983544616</v>
          </cell>
          <cell r="X155">
            <v>0.75143762418522442</v>
          </cell>
        </row>
        <row r="156">
          <cell r="T156">
            <v>-0.15490195998574319</v>
          </cell>
          <cell r="X156">
            <v>-7.2806123925539992E-2</v>
          </cell>
        </row>
        <row r="157">
          <cell r="T157">
            <v>0.46239799789895608</v>
          </cell>
          <cell r="X157">
            <v>0.26568148729426488</v>
          </cell>
        </row>
        <row r="160">
          <cell r="T160">
            <v>0.72427586960078905</v>
          </cell>
          <cell r="X160">
            <v>0.45529620826060335</v>
          </cell>
        </row>
        <row r="162">
          <cell r="T162">
            <v>1.1038037209559568</v>
          </cell>
          <cell r="X162">
            <v>0.87524840946581717</v>
          </cell>
        </row>
        <row r="163">
          <cell r="T163">
            <v>0.59106460702649921</v>
          </cell>
          <cell r="X163">
            <v>0.39083007860466223</v>
          </cell>
        </row>
        <row r="166">
          <cell r="T166">
            <v>0.23044892137827391</v>
          </cell>
          <cell r="X166">
            <v>0.28903305368132648</v>
          </cell>
        </row>
        <row r="167">
          <cell r="T167">
            <v>0.62324929039790045</v>
          </cell>
          <cell r="X167">
            <v>0.110585320857214</v>
          </cell>
        </row>
        <row r="168">
          <cell r="T168">
            <v>1.6138418218760691</v>
          </cell>
          <cell r="X168">
            <v>1.179446039162908</v>
          </cell>
        </row>
        <row r="169">
          <cell r="T169">
            <v>-4.5757490560675115E-2</v>
          </cell>
          <cell r="X169">
            <v>-0.1244324553264038</v>
          </cell>
        </row>
        <row r="170">
          <cell r="T170">
            <v>0.53147891704225514</v>
          </cell>
          <cell r="X170">
            <v>0.40594323004806421</v>
          </cell>
        </row>
        <row r="171">
          <cell r="T171">
            <v>0</v>
          </cell>
          <cell r="X171">
            <v>-0.1096900255970638</v>
          </cell>
        </row>
        <row r="172">
          <cell r="T172">
            <v>0.3222192947339193</v>
          </cell>
          <cell r="X172">
            <v>0.30907034766142349</v>
          </cell>
        </row>
        <row r="173">
          <cell r="T173">
            <v>0.20411998265592479</v>
          </cell>
          <cell r="X173">
            <v>0.19786246792252127</v>
          </cell>
        </row>
        <row r="174">
          <cell r="T174">
            <v>0.63346845557958653</v>
          </cell>
          <cell r="X174">
            <v>0.44069894976359936</v>
          </cell>
        </row>
        <row r="175">
          <cell r="T175">
            <v>0.49136169383427269</v>
          </cell>
          <cell r="X175">
            <v>0.26222522584567504</v>
          </cell>
        </row>
        <row r="176">
          <cell r="T176">
            <v>1.4048337166199381</v>
          </cell>
          <cell r="X176">
            <v>0.62051843942008822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l data"/>
      <sheetName val="Summarised for analysis"/>
      <sheetName val="Back-calc from acetate"/>
    </sheetNames>
    <sheetDataSet>
      <sheetData sheetId="0">
        <row r="2">
          <cell r="W2" t="str">
            <v>10 °C</v>
          </cell>
          <cell r="X2" t="str">
            <v>25 °C</v>
          </cell>
        </row>
        <row r="3">
          <cell r="W3" t="str">
            <v>logVo2</v>
          </cell>
          <cell r="X3" t="str">
            <v>logVo2</v>
          </cell>
        </row>
        <row r="4">
          <cell r="T4">
            <v>1.3729120029701065</v>
          </cell>
          <cell r="W4">
            <v>-0.10347450047578222</v>
          </cell>
        </row>
        <row r="6">
          <cell r="T6">
            <v>1.711807229041191</v>
          </cell>
          <cell r="W6">
            <v>-0.41569668181693825</v>
          </cell>
        </row>
        <row r="7">
          <cell r="T7">
            <v>1.9153998352122699</v>
          </cell>
          <cell r="W7">
            <v>0.48785825572413272</v>
          </cell>
        </row>
        <row r="8">
          <cell r="T8">
            <v>1.5921767573958667</v>
          </cell>
          <cell r="W8">
            <v>-0.13839223856325672</v>
          </cell>
        </row>
        <row r="9">
          <cell r="T9">
            <v>1.6937269489236468</v>
          </cell>
          <cell r="W9">
            <v>-0.11068641080577282</v>
          </cell>
        </row>
        <row r="10">
          <cell r="T10">
            <v>2.0584260244570056</v>
          </cell>
          <cell r="W10">
            <v>-2.5949451402605555E-2</v>
          </cell>
        </row>
        <row r="11">
          <cell r="T11">
            <v>1.6324572921847242</v>
          </cell>
          <cell r="W11">
            <v>-0.43082265654162544</v>
          </cell>
        </row>
        <row r="12">
          <cell r="T12">
            <v>1.503790683057181</v>
          </cell>
          <cell r="W12">
            <v>-0.47440073648533615</v>
          </cell>
        </row>
        <row r="14">
          <cell r="T14">
            <v>1.255272505103306</v>
          </cell>
          <cell r="W14">
            <v>-9.708354689461085E-2</v>
          </cell>
        </row>
        <row r="15">
          <cell r="T15">
            <v>1.7916906490201179</v>
          </cell>
          <cell r="W15">
            <v>-5.3414421782180525E-2</v>
          </cell>
        </row>
        <row r="16">
          <cell r="T16">
            <v>1.6283889300503114</v>
          </cell>
          <cell r="W16">
            <v>0.14310555967404071</v>
          </cell>
        </row>
        <row r="17">
          <cell r="T17">
            <v>1.5185139398778875</v>
          </cell>
          <cell r="W17">
            <v>0.18913816579594539</v>
          </cell>
        </row>
        <row r="20">
          <cell r="T20">
            <v>1.8082109729242219</v>
          </cell>
          <cell r="W20">
            <v>0.3487491065295853</v>
          </cell>
        </row>
        <row r="22">
          <cell r="T22">
            <v>1.2855573090077739</v>
          </cell>
          <cell r="W22">
            <v>-0.70863520437638927</v>
          </cell>
        </row>
        <row r="23">
          <cell r="T23">
            <v>1.7774268223893113</v>
          </cell>
          <cell r="W23">
            <v>0.38268701708711922</v>
          </cell>
        </row>
        <row r="26">
          <cell r="T26">
            <v>1.8325089127062364</v>
          </cell>
          <cell r="W26">
            <v>0.36480363559800122</v>
          </cell>
        </row>
        <row r="27">
          <cell r="T27">
            <v>1.6972293427597176</v>
          </cell>
          <cell r="W27">
            <v>0.12672537879041035</v>
          </cell>
        </row>
        <row r="30">
          <cell r="T30">
            <v>1.6253124509616739</v>
          </cell>
          <cell r="W30">
            <v>-0.10144875603964275</v>
          </cell>
        </row>
        <row r="31">
          <cell r="T31">
            <v>1.320146286111054</v>
          </cell>
          <cell r="W31">
            <v>0.12346890998235345</v>
          </cell>
        </row>
        <row r="32">
          <cell r="T32">
            <v>1.4913616938342726</v>
          </cell>
          <cell r="W32">
            <v>0.2068007937024037</v>
          </cell>
        </row>
        <row r="33">
          <cell r="T33">
            <v>1.5276299008713388</v>
          </cell>
          <cell r="W33">
            <v>0.1309603405148656</v>
          </cell>
        </row>
        <row r="35">
          <cell r="T35">
            <v>1.8506462351830666</v>
          </cell>
          <cell r="W35">
            <v>0.39609241073660012</v>
          </cell>
        </row>
        <row r="36">
          <cell r="T36">
            <v>1.9068735347220704</v>
          </cell>
          <cell r="W36">
            <v>6.0756304827549255E-2</v>
          </cell>
        </row>
        <row r="37">
          <cell r="T37">
            <v>1.8512583487190752</v>
          </cell>
          <cell r="W37">
            <v>0.2026827830352135</v>
          </cell>
        </row>
        <row r="39">
          <cell r="T39">
            <v>1.8344207036815325</v>
          </cell>
          <cell r="W39">
            <v>0.42117401394624032</v>
          </cell>
        </row>
        <row r="42">
          <cell r="T42">
            <v>1.6444385894678386</v>
          </cell>
          <cell r="W42">
            <v>0.29493962511599531</v>
          </cell>
        </row>
        <row r="43">
          <cell r="T43">
            <v>1.4828735836087537</v>
          </cell>
          <cell r="W43">
            <v>0.21772311362093547</v>
          </cell>
        </row>
        <row r="44">
          <cell r="T44">
            <v>1.6766936096248666</v>
          </cell>
          <cell r="W44">
            <v>0.40306221494324229</v>
          </cell>
        </row>
        <row r="46">
          <cell r="T46">
            <v>1.3384564936046048</v>
          </cell>
          <cell r="W46">
            <v>-0.32466870520325597</v>
          </cell>
        </row>
        <row r="47">
          <cell r="T47">
            <v>1.4913616938342726</v>
          </cell>
          <cell r="W47">
            <v>0.25619440668248789</v>
          </cell>
        </row>
        <row r="48">
          <cell r="T48">
            <v>1.916453948549925</v>
          </cell>
          <cell r="W48">
            <v>0.52870862608254354</v>
          </cell>
        </row>
        <row r="49">
          <cell r="T49">
            <v>1.503790683057181</v>
          </cell>
          <cell r="W49">
            <v>-2.9112961073857028E-2</v>
          </cell>
        </row>
        <row r="50">
          <cell r="T50">
            <v>1.6283889300503116</v>
          </cell>
          <cell r="W50">
            <v>0.45201507610296371</v>
          </cell>
        </row>
        <row r="51">
          <cell r="T51">
            <v>1.6148972160331345</v>
          </cell>
          <cell r="W51">
            <v>0.29794257695320103</v>
          </cell>
        </row>
        <row r="52">
          <cell r="T52">
            <v>1.6042260530844701</v>
          </cell>
          <cell r="W52">
            <v>-6.1569319633220654E-2</v>
          </cell>
        </row>
        <row r="54">
          <cell r="T54">
            <v>1.884795363948981</v>
          </cell>
          <cell r="X54">
            <v>0.59585431355531726</v>
          </cell>
        </row>
        <row r="55">
          <cell r="T55">
            <v>1.69810054562339</v>
          </cell>
          <cell r="X55">
            <v>0.94083138937574895</v>
          </cell>
        </row>
        <row r="56">
          <cell r="T56">
            <v>1.3598354823398879</v>
          </cell>
          <cell r="X56">
            <v>0.43707617892884881</v>
          </cell>
        </row>
        <row r="58">
          <cell r="T58">
            <v>2</v>
          </cell>
          <cell r="X58">
            <v>0.70981290953554255</v>
          </cell>
        </row>
        <row r="59">
          <cell r="T59">
            <v>1.6354837468149122</v>
          </cell>
          <cell r="X59">
            <v>0.87669137001613517</v>
          </cell>
        </row>
        <row r="61">
          <cell r="T61">
            <v>1.9960736544852753</v>
          </cell>
          <cell r="X61">
            <v>0.91263653989844196</v>
          </cell>
        </row>
        <row r="62">
          <cell r="T62">
            <v>1.8887409606828927</v>
          </cell>
          <cell r="X62">
            <v>0.69024391778117888</v>
          </cell>
        </row>
        <row r="63">
          <cell r="T63">
            <v>1.9185545305502736</v>
          </cell>
          <cell r="X63">
            <v>0.77973389733742948</v>
          </cell>
        </row>
        <row r="64">
          <cell r="T64">
            <v>1.3961993470957363</v>
          </cell>
          <cell r="X64">
            <v>0.65399823307177651</v>
          </cell>
        </row>
        <row r="65">
          <cell r="T65">
            <v>1.5976951859255124</v>
          </cell>
          <cell r="X65">
            <v>0.82182377687412389</v>
          </cell>
        </row>
        <row r="67">
          <cell r="T67">
            <v>1.414973347970818</v>
          </cell>
          <cell r="X67">
            <v>0.49954338452310365</v>
          </cell>
        </row>
        <row r="69">
          <cell r="T69">
            <v>1.8762178405916423</v>
          </cell>
          <cell r="X69">
            <v>0.81621484875991934</v>
          </cell>
        </row>
        <row r="71">
          <cell r="T71">
            <v>1.5490032620257879</v>
          </cell>
          <cell r="X71">
            <v>0.66399987210111289</v>
          </cell>
        </row>
        <row r="72">
          <cell r="T72">
            <v>1.3222192947339193</v>
          </cell>
          <cell r="X72">
            <v>0.56752285699619298</v>
          </cell>
        </row>
        <row r="75">
          <cell r="T75">
            <v>1.6857417386022637</v>
          </cell>
          <cell r="X75">
            <v>0.50244778656531042</v>
          </cell>
        </row>
        <row r="76">
          <cell r="T76">
            <v>1.6263403673750423</v>
          </cell>
          <cell r="X76">
            <v>0.7346802005114299</v>
          </cell>
        </row>
        <row r="77">
          <cell r="T77">
            <v>1.4065401804339552</v>
          </cell>
          <cell r="X77">
            <v>0.95931138946694217</v>
          </cell>
        </row>
        <row r="79">
          <cell r="T79">
            <v>1.4281347940287887</v>
          </cell>
          <cell r="X79">
            <v>0.75933762518302217</v>
          </cell>
        </row>
        <row r="80">
          <cell r="T80">
            <v>1.8331471119127851</v>
          </cell>
          <cell r="X80">
            <v>0.91423372003487557</v>
          </cell>
        </row>
        <row r="82">
          <cell r="T82">
            <v>1.4771212547196624</v>
          </cell>
          <cell r="X82">
            <v>0.77470116192991978</v>
          </cell>
        </row>
        <row r="84">
          <cell r="T84">
            <v>1.887054378050957</v>
          </cell>
          <cell r="X84">
            <v>0.80038916965189999</v>
          </cell>
        </row>
        <row r="85">
          <cell r="T85">
            <v>1.7315887651867388</v>
          </cell>
          <cell r="X85">
            <v>0.66212352537346786</v>
          </cell>
        </row>
        <row r="87">
          <cell r="T87">
            <v>1.9763499790032735</v>
          </cell>
          <cell r="X87">
            <v>0.73969582334874007</v>
          </cell>
        </row>
        <row r="88">
          <cell r="T88">
            <v>1.8965262174895554</v>
          </cell>
          <cell r="X88">
            <v>0.72531517490236108</v>
          </cell>
        </row>
        <row r="89">
          <cell r="T89">
            <v>1.711807229041191</v>
          </cell>
          <cell r="X89">
            <v>0.98113455927384274</v>
          </cell>
        </row>
        <row r="90">
          <cell r="T90">
            <v>1.4913616938342726</v>
          </cell>
          <cell r="X90">
            <v>0.2904654854213643</v>
          </cell>
        </row>
        <row r="91">
          <cell r="T91">
            <v>1.7411515988517852</v>
          </cell>
          <cell r="X91">
            <v>0.83927484963266941</v>
          </cell>
        </row>
        <row r="92">
          <cell r="T92">
            <v>1.2787536009528289</v>
          </cell>
          <cell r="X92">
            <v>0.63753151231673311</v>
          </cell>
        </row>
        <row r="93">
          <cell r="T93">
            <v>1.4712917110589385</v>
          </cell>
          <cell r="X93">
            <v>0.84203475008695461</v>
          </cell>
        </row>
        <row r="94">
          <cell r="T94">
            <v>1.7923916894982539</v>
          </cell>
          <cell r="X94">
            <v>0.45825939504537871</v>
          </cell>
        </row>
        <row r="96">
          <cell r="T96">
            <v>1.6972293427597176</v>
          </cell>
          <cell r="X96">
            <v>0.95584718322275863</v>
          </cell>
        </row>
        <row r="97">
          <cell r="T97">
            <v>1.7168377232995244</v>
          </cell>
          <cell r="X97">
            <v>0.7022835875671265</v>
          </cell>
        </row>
        <row r="100">
          <cell r="T100">
            <v>1.5740312677277188</v>
          </cell>
          <cell r="X100">
            <v>0.55629323411387832</v>
          </cell>
        </row>
        <row r="102">
          <cell r="T102">
            <v>1.5250448070368452</v>
          </cell>
          <cell r="X102">
            <v>0.70332218932743906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ll data"/>
      <sheetName val="Summarised for analysis"/>
      <sheetName val="Back-calc from acetate"/>
    </sheetNames>
    <sheetDataSet>
      <sheetData sheetId="0">
        <row r="2">
          <cell r="W2" t="str">
            <v>10 °C</v>
          </cell>
          <cell r="X2" t="str">
            <v>25 °C</v>
          </cell>
        </row>
        <row r="3">
          <cell r="W3" t="str">
            <v>logVo2</v>
          </cell>
          <cell r="X3" t="str">
            <v>logVo2</v>
          </cell>
        </row>
        <row r="5">
          <cell r="T5">
            <v>1.4424797690644486</v>
          </cell>
          <cell r="W5">
            <v>0.14033274189258341</v>
          </cell>
        </row>
        <row r="6">
          <cell r="T6">
            <v>1.8382192219076259</v>
          </cell>
          <cell r="W6">
            <v>0.58377525056752866</v>
          </cell>
        </row>
        <row r="7">
          <cell r="T7">
            <v>1.833784374656479</v>
          </cell>
          <cell r="W7">
            <v>3.786670629621388E-2</v>
          </cell>
        </row>
        <row r="9">
          <cell r="T9">
            <v>1.9127533036713229</v>
          </cell>
          <cell r="W9">
            <v>0.75159122308635429</v>
          </cell>
        </row>
        <row r="10">
          <cell r="T10">
            <v>2.0232524596337114</v>
          </cell>
          <cell r="W10">
            <v>0.20225844733691076</v>
          </cell>
        </row>
        <row r="11">
          <cell r="T11">
            <v>1.6138418218760691</v>
          </cell>
          <cell r="W11">
            <v>-0.24855873206202098</v>
          </cell>
        </row>
        <row r="12">
          <cell r="T12">
            <v>2.4575791469957626</v>
          </cell>
          <cell r="W12">
            <v>0.45720915363493153</v>
          </cell>
        </row>
        <row r="14">
          <cell r="T14">
            <v>0.95904139232109353</v>
          </cell>
          <cell r="W14">
            <v>0.19730444230033264</v>
          </cell>
        </row>
        <row r="15">
          <cell r="T15">
            <v>2.3604040547299387</v>
          </cell>
          <cell r="W15">
            <v>0.5983925803898219</v>
          </cell>
        </row>
        <row r="16">
          <cell r="T16">
            <v>1.4345689040341987</v>
          </cell>
          <cell r="W16">
            <v>-0.71626645307814296</v>
          </cell>
        </row>
        <row r="18">
          <cell r="T18">
            <v>1.667452952889954</v>
          </cell>
          <cell r="W18">
            <v>-0.79274132490657956</v>
          </cell>
        </row>
        <row r="19">
          <cell r="T19">
            <v>1.8976270912904414</v>
          </cell>
          <cell r="W19">
            <v>0.36063957232309568</v>
          </cell>
        </row>
        <row r="20">
          <cell r="T20">
            <v>1.2227164711475833</v>
          </cell>
          <cell r="W20">
            <v>-0.25830255741267627</v>
          </cell>
        </row>
        <row r="22">
          <cell r="T22">
            <v>1.287801729930226</v>
          </cell>
          <cell r="W22">
            <v>1.1538031569270545E-2</v>
          </cell>
        </row>
        <row r="23">
          <cell r="T23">
            <v>1.1003705451175629</v>
          </cell>
          <cell r="W23">
            <v>0.2968392567600977</v>
          </cell>
        </row>
        <row r="24">
          <cell r="T24">
            <v>1.5910646070264991</v>
          </cell>
          <cell r="W24">
            <v>0.58731788873679303</v>
          </cell>
        </row>
        <row r="25">
          <cell r="T25">
            <v>1.5065050324048721</v>
          </cell>
          <cell r="W25">
            <v>-0.56409325176502778</v>
          </cell>
        </row>
        <row r="26">
          <cell r="T26">
            <v>2.238297067875394</v>
          </cell>
          <cell r="W26">
            <v>0.35661379514219865</v>
          </cell>
        </row>
        <row r="29">
          <cell r="T29">
            <v>1.6884198220027107</v>
          </cell>
          <cell r="W29">
            <v>-0.21866075600026055</v>
          </cell>
        </row>
        <row r="30">
          <cell r="T30">
            <v>1.2304489213782739</v>
          </cell>
          <cell r="W30">
            <v>-0.47715631717791945</v>
          </cell>
        </row>
        <row r="31">
          <cell r="T31">
            <v>1.6711728427150832</v>
          </cell>
          <cell r="W31">
            <v>-0.44058528565098143</v>
          </cell>
        </row>
        <row r="32">
          <cell r="T32">
            <v>1.5378190950732742</v>
          </cell>
          <cell r="W32">
            <v>-0.29291822731762762</v>
          </cell>
        </row>
        <row r="33">
          <cell r="T33">
            <v>1.4232458739368079</v>
          </cell>
          <cell r="W33">
            <v>4.3252771787269294E-2</v>
          </cell>
        </row>
        <row r="35">
          <cell r="T35">
            <v>1.8102325179950842</v>
          </cell>
          <cell r="W35">
            <v>5.2249809948987239E-3</v>
          </cell>
        </row>
        <row r="38">
          <cell r="T38">
            <v>1.7604224834232121</v>
          </cell>
          <cell r="W38">
            <v>0.6833268250063057</v>
          </cell>
        </row>
        <row r="39">
          <cell r="T39">
            <v>1.9390197764486665</v>
          </cell>
          <cell r="W39">
            <v>-0.6820029222555315</v>
          </cell>
        </row>
        <row r="40">
          <cell r="T40">
            <v>1.5910646070264991</v>
          </cell>
          <cell r="W40">
            <v>0.23271352186364364</v>
          </cell>
        </row>
        <row r="41">
          <cell r="T41">
            <v>1.2013971243204515</v>
          </cell>
          <cell r="W41">
            <v>-1.4564310143245591</v>
          </cell>
        </row>
        <row r="42">
          <cell r="T42">
            <v>1.1613680022349748</v>
          </cell>
          <cell r="W42">
            <v>-0.45183614397364746</v>
          </cell>
        </row>
        <row r="43">
          <cell r="T43">
            <v>1.9777236052888478</v>
          </cell>
          <cell r="W43">
            <v>-0.39286897325235876</v>
          </cell>
        </row>
        <row r="45">
          <cell r="T45">
            <v>1.1846914308175989</v>
          </cell>
          <cell r="W45">
            <v>3.9179585278832315E-4</v>
          </cell>
        </row>
        <row r="46">
          <cell r="T46">
            <v>1.8061799739838871</v>
          </cell>
          <cell r="W46">
            <v>-9.6516040733196605E-3</v>
          </cell>
        </row>
        <row r="47">
          <cell r="T47">
            <v>0.54406804435027567</v>
          </cell>
          <cell r="W47">
            <v>-0.63543227731876617</v>
          </cell>
        </row>
        <row r="48">
          <cell r="T48">
            <v>1.8733206018153987</v>
          </cell>
          <cell r="W48">
            <v>2.8003328356649766E-2</v>
          </cell>
        </row>
        <row r="49">
          <cell r="T49">
            <v>1.2988530764097066</v>
          </cell>
          <cell r="W49">
            <v>0.27943990961666715</v>
          </cell>
        </row>
        <row r="50">
          <cell r="T50">
            <v>1.4913616938342726</v>
          </cell>
          <cell r="W50">
            <v>-0.32075113286505996</v>
          </cell>
        </row>
        <row r="52">
          <cell r="T52">
            <v>1.4668676203541096</v>
          </cell>
          <cell r="W52">
            <v>-0.34389772120140422</v>
          </cell>
        </row>
        <row r="54">
          <cell r="T54">
            <v>2.2271150825891253</v>
          </cell>
          <cell r="X54">
            <v>1.0004155881281169</v>
          </cell>
        </row>
        <row r="55">
          <cell r="T55">
            <v>0.86332286012045589</v>
          </cell>
          <cell r="X55">
            <v>0.13908458776984625</v>
          </cell>
        </row>
        <row r="56">
          <cell r="T56">
            <v>0.9493900066449128</v>
          </cell>
          <cell r="X56">
            <v>0.38820009928793281</v>
          </cell>
        </row>
        <row r="57">
          <cell r="T57">
            <v>1.8450980400142569</v>
          </cell>
          <cell r="X57">
            <v>1.1382428004704628</v>
          </cell>
        </row>
        <row r="58">
          <cell r="T58">
            <v>1.5575072019056579</v>
          </cell>
          <cell r="X58">
            <v>0.70670003847521246</v>
          </cell>
        </row>
        <row r="59">
          <cell r="T59">
            <v>2.5927317663939622</v>
          </cell>
          <cell r="X59">
            <v>1.6044594744046166</v>
          </cell>
        </row>
        <row r="60">
          <cell r="T60">
            <v>2.3823773034681137</v>
          </cell>
          <cell r="X60">
            <v>0.96106439038450064</v>
          </cell>
        </row>
        <row r="62">
          <cell r="T62">
            <v>0.83884909073725533</v>
          </cell>
          <cell r="X62">
            <v>6.5102987772223267E-3</v>
          </cell>
        </row>
        <row r="63">
          <cell r="T63">
            <v>1.5877109650189114</v>
          </cell>
          <cell r="X63">
            <v>0.71530198548943613</v>
          </cell>
        </row>
        <row r="64">
          <cell r="T64">
            <v>1.4913616938342726</v>
          </cell>
          <cell r="X64">
            <v>0.85758625541162881</v>
          </cell>
        </row>
        <row r="65">
          <cell r="T65">
            <v>1.7355988996981799</v>
          </cell>
          <cell r="X65">
            <v>0.94337553079996472</v>
          </cell>
        </row>
        <row r="67">
          <cell r="T67">
            <v>1.3961993470957363</v>
          </cell>
          <cell r="X67">
            <v>0.76848912257991664</v>
          </cell>
        </row>
        <row r="69">
          <cell r="T69">
            <v>1.3765769570565121</v>
          </cell>
          <cell r="X69">
            <v>0.80581183938078282</v>
          </cell>
        </row>
        <row r="70">
          <cell r="T70">
            <v>1.2966651902615312</v>
          </cell>
          <cell r="X70">
            <v>8.6540264709555725E-2</v>
          </cell>
        </row>
        <row r="72">
          <cell r="T72">
            <v>1.978180516937414</v>
          </cell>
          <cell r="X72">
            <v>1.0947312789910482</v>
          </cell>
        </row>
        <row r="74">
          <cell r="T74">
            <v>2.0519239160461065</v>
          </cell>
          <cell r="X74">
            <v>0.86722196509549077</v>
          </cell>
        </row>
        <row r="76">
          <cell r="T76">
            <v>1.9523080096621253</v>
          </cell>
          <cell r="X76">
            <v>1.1752241051201084</v>
          </cell>
        </row>
        <row r="77">
          <cell r="T77">
            <v>2.2008504980910772</v>
          </cell>
          <cell r="X77">
            <v>1.4266090077598002</v>
          </cell>
        </row>
        <row r="79">
          <cell r="T79">
            <v>1.7678976160180906</v>
          </cell>
          <cell r="X79">
            <v>1.3842081347252415</v>
          </cell>
        </row>
        <row r="83">
          <cell r="T83">
            <v>1.1818435879447726</v>
          </cell>
          <cell r="X83">
            <v>0.8768527593641825</v>
          </cell>
        </row>
        <row r="84">
          <cell r="T84">
            <v>2.1781132523146316</v>
          </cell>
          <cell r="X84">
            <v>1.532030253350166</v>
          </cell>
        </row>
        <row r="85">
          <cell r="T85">
            <v>2.0025979807199086</v>
          </cell>
          <cell r="X85">
            <v>1.1276297982259036</v>
          </cell>
        </row>
        <row r="86">
          <cell r="T86">
            <v>1.4014005407815442</v>
          </cell>
          <cell r="X86">
            <v>0.67031411745997205</v>
          </cell>
        </row>
        <row r="88">
          <cell r="T88">
            <v>1.974971994298069</v>
          </cell>
          <cell r="X88">
            <v>1.4109979975099907</v>
          </cell>
        </row>
        <row r="89">
          <cell r="T89">
            <v>0.77815125038364363</v>
          </cell>
          <cell r="X89">
            <v>0.15910058786007869</v>
          </cell>
        </row>
        <row r="90">
          <cell r="T90">
            <v>1.2430380486862944</v>
          </cell>
          <cell r="X90">
            <v>0.8021663375969087</v>
          </cell>
        </row>
        <row r="91">
          <cell r="T91">
            <v>1.7958800173440752</v>
          </cell>
          <cell r="X91">
            <v>0.93091890615608619</v>
          </cell>
        </row>
        <row r="92">
          <cell r="T92">
            <v>1.8506462351830666</v>
          </cell>
          <cell r="X92">
            <v>1.0715054949915457</v>
          </cell>
        </row>
        <row r="93">
          <cell r="T93">
            <v>1.5185139398778875</v>
          </cell>
          <cell r="X93">
            <v>0.6519891308706236</v>
          </cell>
        </row>
        <row r="94">
          <cell r="T94">
            <v>1.9116901587538613</v>
          </cell>
          <cell r="X94">
            <v>0.86278646624067978</v>
          </cell>
        </row>
        <row r="96">
          <cell r="T96">
            <v>1.904715545278681</v>
          </cell>
          <cell r="X96">
            <v>1.3250603523481472</v>
          </cell>
        </row>
        <row r="98">
          <cell r="T98">
            <v>2.2022157758011316</v>
          </cell>
          <cell r="X98">
            <v>0.98034392753725863</v>
          </cell>
        </row>
        <row r="99">
          <cell r="T99">
            <v>1.5065050324048721</v>
          </cell>
          <cell r="X99">
            <v>0.95326508316521963</v>
          </cell>
        </row>
        <row r="100">
          <cell r="T100">
            <v>1.6473829701146199</v>
          </cell>
          <cell r="X100">
            <v>1.1418886311118088</v>
          </cell>
        </row>
        <row r="101">
          <cell r="T101">
            <v>1.255272505103306</v>
          </cell>
          <cell r="X101">
            <v>0.9451908085406463</v>
          </cell>
        </row>
        <row r="102">
          <cell r="T102">
            <v>1.9100905455940682</v>
          </cell>
          <cell r="X102">
            <v>1.2722187169227968</v>
          </cell>
        </row>
        <row r="104">
          <cell r="T104">
            <v>1.5831987739686226</v>
          </cell>
          <cell r="W104">
            <v>9.7526757733908148E-2</v>
          </cell>
        </row>
        <row r="105">
          <cell r="T105">
            <v>0.72427586960078905</v>
          </cell>
          <cell r="W105">
            <v>0.34997725897285853</v>
          </cell>
        </row>
        <row r="106">
          <cell r="T106">
            <v>1.2966651902615312</v>
          </cell>
          <cell r="W106">
            <v>0.61145040483442292</v>
          </cell>
        </row>
        <row r="107">
          <cell r="T107">
            <v>1.5198279937757186</v>
          </cell>
          <cell r="W107">
            <v>-0.16547109216450992</v>
          </cell>
        </row>
        <row r="108">
          <cell r="T108">
            <v>1.1789769472931695</v>
          </cell>
          <cell r="W108">
            <v>0.22144181006452804</v>
          </cell>
        </row>
        <row r="111">
          <cell r="T111">
            <v>1.6901960800285136</v>
          </cell>
          <cell r="W111">
            <v>-6.123115427587842E-2</v>
          </cell>
        </row>
        <row r="112">
          <cell r="T112">
            <v>1.0253058652647702</v>
          </cell>
          <cell r="W112">
            <v>0.18318521064115159</v>
          </cell>
        </row>
        <row r="113">
          <cell r="T113">
            <v>1.6294095991027189</v>
          </cell>
          <cell r="W113">
            <v>-1.8891580632836105E-2</v>
          </cell>
        </row>
        <row r="114">
          <cell r="T114">
            <v>2.2494429614425822</v>
          </cell>
          <cell r="W114">
            <v>0.52129804473711938</v>
          </cell>
        </row>
        <row r="115">
          <cell r="T115">
            <v>1.287801729930226</v>
          </cell>
          <cell r="W115">
            <v>0.26616168129072443</v>
          </cell>
        </row>
        <row r="117">
          <cell r="T117">
            <v>1.6803355134145632</v>
          </cell>
          <cell r="W117">
            <v>-0.18537816695853979</v>
          </cell>
        </row>
        <row r="118">
          <cell r="T118">
            <v>1.3729120029701065</v>
          </cell>
          <cell r="W118">
            <v>-0.85548429993357722</v>
          </cell>
        </row>
        <row r="119">
          <cell r="T119">
            <v>1.2855573090077739</v>
          </cell>
          <cell r="W119">
            <v>-0.74973249116830165</v>
          </cell>
        </row>
        <row r="120">
          <cell r="T120">
            <v>1.3031960574204888</v>
          </cell>
          <cell r="W120">
            <v>-0.41973438931900753</v>
          </cell>
        </row>
        <row r="121">
          <cell r="T121">
            <v>2.1486026548060932</v>
          </cell>
          <cell r="W121">
            <v>0.63381085263305015</v>
          </cell>
        </row>
        <row r="122">
          <cell r="T122">
            <v>1.8041394323353506</v>
          </cell>
          <cell r="W122">
            <v>-0.16492824956148869</v>
          </cell>
        </row>
        <row r="123">
          <cell r="T123">
            <v>1.7403626894942439</v>
          </cell>
          <cell r="W123">
            <v>0.39482809252695417</v>
          </cell>
        </row>
        <row r="124">
          <cell r="T124">
            <v>0.88081359228079137</v>
          </cell>
          <cell r="W124">
            <v>-0.39004069151551113</v>
          </cell>
        </row>
        <row r="125">
          <cell r="T125">
            <v>2.2662316966898932</v>
          </cell>
          <cell r="W125">
            <v>0.58615442855595667</v>
          </cell>
        </row>
        <row r="127">
          <cell r="T127">
            <v>1.4082399653118496</v>
          </cell>
          <cell r="W127">
            <v>0.20776285038396564</v>
          </cell>
        </row>
        <row r="131">
          <cell r="T131">
            <v>1.2966651902615312</v>
          </cell>
          <cell r="W131">
            <v>0.33569111843433175</v>
          </cell>
        </row>
        <row r="132">
          <cell r="T132">
            <v>1.7528164311882715</v>
          </cell>
          <cell r="W132">
            <v>0.7182760529539346</v>
          </cell>
        </row>
        <row r="133">
          <cell r="T133">
            <v>0.70757017609793638</v>
          </cell>
          <cell r="W133">
            <v>-0.88468909846781818</v>
          </cell>
        </row>
        <row r="134">
          <cell r="T134">
            <v>0.81291335664285558</v>
          </cell>
          <cell r="W134">
            <v>0.14075786252055575</v>
          </cell>
        </row>
        <row r="137">
          <cell r="T137">
            <v>1.6910814921229684</v>
          </cell>
          <cell r="W137">
            <v>0.54852127178949805</v>
          </cell>
        </row>
        <row r="138">
          <cell r="T138">
            <v>1.7134905430939424</v>
          </cell>
          <cell r="W138">
            <v>0.81942173821969611</v>
          </cell>
        </row>
        <row r="140">
          <cell r="T140">
            <v>0.94448267215016868</v>
          </cell>
          <cell r="W140">
            <v>0.14199218442056286</v>
          </cell>
        </row>
        <row r="142">
          <cell r="T142">
            <v>1.1398790864012365</v>
          </cell>
          <cell r="W142">
            <v>0.21055034074217929</v>
          </cell>
        </row>
        <row r="144">
          <cell r="T144">
            <v>1.8992731873176039</v>
          </cell>
          <cell r="W144">
            <v>0.78776770639934302</v>
          </cell>
        </row>
        <row r="146">
          <cell r="T146">
            <v>1.3096301674258988</v>
          </cell>
          <cell r="W146">
            <v>0.42010518646073791</v>
          </cell>
        </row>
        <row r="149">
          <cell r="T149">
            <v>1.4281347940287887</v>
          </cell>
          <cell r="W149">
            <v>0.31507781941655066</v>
          </cell>
        </row>
        <row r="150">
          <cell r="T150">
            <v>1.3053513694466237</v>
          </cell>
          <cell r="W150">
            <v>0.13000198647541719</v>
          </cell>
        </row>
        <row r="151">
          <cell r="T151">
            <v>1.3820170425748683</v>
          </cell>
          <cell r="W151">
            <v>0.82418115158488359</v>
          </cell>
        </row>
        <row r="152">
          <cell r="T152">
            <v>1.0644579892269184</v>
          </cell>
          <cell r="W152">
            <v>0.38588479109490675</v>
          </cell>
        </row>
        <row r="154">
          <cell r="T154">
            <v>1.6875289612146342</v>
          </cell>
          <cell r="X154">
            <v>1.0243642126346515</v>
          </cell>
        </row>
        <row r="155">
          <cell r="T155">
            <v>1.1271047983648077</v>
          </cell>
          <cell r="X155">
            <v>0.61448747877301224</v>
          </cell>
        </row>
        <row r="157">
          <cell r="T157">
            <v>1.8041394323353506</v>
          </cell>
          <cell r="X157">
            <v>1.2673168606495315</v>
          </cell>
        </row>
        <row r="158">
          <cell r="T158">
            <v>1.2648178230095364</v>
          </cell>
          <cell r="X158">
            <v>0.88324317830051513</v>
          </cell>
        </row>
        <row r="159">
          <cell r="T159">
            <v>1.8573324964312685</v>
          </cell>
          <cell r="X159">
            <v>0.55583659370081007</v>
          </cell>
        </row>
        <row r="161">
          <cell r="T161">
            <v>1.4048337166199381</v>
          </cell>
          <cell r="X161">
            <v>0.48844204690777437</v>
          </cell>
        </row>
        <row r="162">
          <cell r="T162">
            <v>2.3432115901797474</v>
          </cell>
          <cell r="X162">
            <v>1.2235402120850978</v>
          </cell>
        </row>
        <row r="163">
          <cell r="T163">
            <v>1.3424226808222062</v>
          </cell>
          <cell r="X163">
            <v>0.77180588769421643</v>
          </cell>
        </row>
        <row r="164">
          <cell r="T164">
            <v>1.8998205024270962</v>
          </cell>
          <cell r="X164">
            <v>1.36371357644293</v>
          </cell>
        </row>
        <row r="165">
          <cell r="T165">
            <v>0.86332286012045589</v>
          </cell>
          <cell r="X165">
            <v>0.31852195021325369</v>
          </cell>
        </row>
        <row r="166">
          <cell r="T166">
            <v>2.0228406108765276</v>
          </cell>
          <cell r="X166">
            <v>1.1219477027884188</v>
          </cell>
        </row>
        <row r="167">
          <cell r="T167">
            <v>1.0969100130080565</v>
          </cell>
          <cell r="X167">
            <v>0.53591747789532551</v>
          </cell>
        </row>
        <row r="168">
          <cell r="T168">
            <v>1.3636119798921442</v>
          </cell>
          <cell r="X168">
            <v>0.77229546580362296</v>
          </cell>
        </row>
        <row r="170">
          <cell r="T170">
            <v>1.3443922736851108</v>
          </cell>
          <cell r="X170">
            <v>0.74809708009174269</v>
          </cell>
        </row>
        <row r="171">
          <cell r="T171">
            <v>0.96378782734555524</v>
          </cell>
          <cell r="X171">
            <v>0.16328436104688732</v>
          </cell>
        </row>
        <row r="173">
          <cell r="T173">
            <v>1.4440447959180762</v>
          </cell>
          <cell r="X173">
            <v>0.57249628499828575</v>
          </cell>
        </row>
        <row r="174">
          <cell r="T174">
            <v>1.1846914308175989</v>
          </cell>
          <cell r="X174">
            <v>0.70883972125667349</v>
          </cell>
        </row>
        <row r="175">
          <cell r="T175">
            <v>1.3654879848908996</v>
          </cell>
          <cell r="X175">
            <v>0.95810258558706041</v>
          </cell>
        </row>
        <row r="176">
          <cell r="T176">
            <v>1.705007959333336</v>
          </cell>
          <cell r="X176">
            <v>1.150292695068825</v>
          </cell>
        </row>
        <row r="177">
          <cell r="T177">
            <v>1.3443922736851108</v>
          </cell>
          <cell r="X177">
            <v>0.25709887905306861</v>
          </cell>
        </row>
        <row r="179">
          <cell r="T179">
            <v>0.77815125038364363</v>
          </cell>
          <cell r="X179">
            <v>0.22287692935737932</v>
          </cell>
        </row>
        <row r="180">
          <cell r="T180">
            <v>1.5428254269591799</v>
          </cell>
          <cell r="X180">
            <v>1.1392532399933502</v>
          </cell>
        </row>
        <row r="182">
          <cell r="T182">
            <v>0.84509804001425681</v>
          </cell>
          <cell r="X182">
            <v>0.31210784823106086</v>
          </cell>
        </row>
        <row r="183">
          <cell r="T183">
            <v>1.5340261060561351</v>
          </cell>
          <cell r="X183">
            <v>1.0810140824634815</v>
          </cell>
        </row>
        <row r="184">
          <cell r="T184">
            <v>2.2676409823459154</v>
          </cell>
          <cell r="X184">
            <v>1.2349208862051042</v>
          </cell>
        </row>
        <row r="185">
          <cell r="T185">
            <v>1.1492191126553799</v>
          </cell>
          <cell r="X185">
            <v>0.62377523112215794</v>
          </cell>
        </row>
        <row r="186">
          <cell r="T186">
            <v>1.754348335711019</v>
          </cell>
          <cell r="X186">
            <v>0.62650619271644847</v>
          </cell>
        </row>
        <row r="187">
          <cell r="T187">
            <v>2.0081741840064264</v>
          </cell>
          <cell r="X187">
            <v>1.2196816222354157</v>
          </cell>
        </row>
        <row r="188">
          <cell r="T188">
            <v>1.6020599913279623</v>
          </cell>
          <cell r="X188">
            <v>1.0655468755385717</v>
          </cell>
        </row>
        <row r="189">
          <cell r="T189">
            <v>0.81954393554186866</v>
          </cell>
          <cell r="X189">
            <v>0.32772991002115415</v>
          </cell>
        </row>
        <row r="191">
          <cell r="T191">
            <v>1.173186268412274</v>
          </cell>
          <cell r="X191">
            <v>0.6286730568673129</v>
          </cell>
        </row>
        <row r="192">
          <cell r="T192">
            <v>1.2304489213782739</v>
          </cell>
          <cell r="X192">
            <v>0.56675085473976838</v>
          </cell>
        </row>
        <row r="194">
          <cell r="T194">
            <v>1.146128035678238</v>
          </cell>
          <cell r="X194">
            <v>0.46104184155818884</v>
          </cell>
        </row>
        <row r="195">
          <cell r="T195">
            <v>1.173186268412274</v>
          </cell>
          <cell r="X195">
            <v>0.6454275165328085</v>
          </cell>
        </row>
        <row r="196">
          <cell r="T196">
            <v>1.3729120029701065</v>
          </cell>
          <cell r="X196">
            <v>0.94955788100606686</v>
          </cell>
        </row>
        <row r="197">
          <cell r="T197">
            <v>0.83884909073725533</v>
          </cell>
          <cell r="X197">
            <v>0.37902514010238764</v>
          </cell>
        </row>
        <row r="198">
          <cell r="T198">
            <v>1.0644579892269184</v>
          </cell>
          <cell r="X198">
            <v>0.59801170589509201</v>
          </cell>
        </row>
        <row r="199">
          <cell r="T199">
            <v>1.1172712956557642</v>
          </cell>
          <cell r="X199">
            <v>0.75309228265095429</v>
          </cell>
        </row>
        <row r="200">
          <cell r="T200">
            <v>1.3560258571931227</v>
          </cell>
          <cell r="X200">
            <v>0.96408044334023923</v>
          </cell>
        </row>
        <row r="201">
          <cell r="T201">
            <v>2.1571544399062814</v>
          </cell>
          <cell r="X201">
            <v>1.0026929005258303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ll data"/>
      <sheetName val="Summarised for analysis"/>
      <sheetName val="Back-calc from acetate"/>
    </sheetNames>
    <sheetDataSet>
      <sheetData sheetId="0">
        <row r="2">
          <cell r="W2" t="str">
            <v>10 °C</v>
          </cell>
          <cell r="X2" t="str">
            <v>25 °C</v>
          </cell>
        </row>
        <row r="3">
          <cell r="W3" t="str">
            <v>logVo2</v>
          </cell>
          <cell r="X3" t="str">
            <v>logVo2</v>
          </cell>
        </row>
        <row r="4">
          <cell r="T4">
            <v>1.6608654780038692</v>
          </cell>
          <cell r="W4">
            <v>0.4633195632147093</v>
          </cell>
        </row>
        <row r="5">
          <cell r="T5">
            <v>1.2227164711475833</v>
          </cell>
          <cell r="W5">
            <v>0.24918733638749355</v>
          </cell>
        </row>
        <row r="10">
          <cell r="T10">
            <v>1.5301996982030821</v>
          </cell>
          <cell r="W10">
            <v>0.33118845876401026</v>
          </cell>
        </row>
        <row r="11">
          <cell r="T11">
            <v>1.1846914308175989</v>
          </cell>
          <cell r="W11">
            <v>0.15727668281593501</v>
          </cell>
        </row>
        <row r="12">
          <cell r="T12">
            <v>1.4487063199050798</v>
          </cell>
          <cell r="W12">
            <v>0.44917753986673592</v>
          </cell>
        </row>
        <row r="13">
          <cell r="T13">
            <v>1.7015679850559273</v>
          </cell>
          <cell r="W13">
            <v>0.39412799017135869</v>
          </cell>
        </row>
        <row r="16">
          <cell r="T16">
            <v>1.5728716022004803</v>
          </cell>
          <cell r="W16">
            <v>0.37016909059426889</v>
          </cell>
        </row>
        <row r="17">
          <cell r="T17">
            <v>1.7745169657285496</v>
          </cell>
          <cell r="W17">
            <v>0.42485694132380564</v>
          </cell>
        </row>
        <row r="18">
          <cell r="T18">
            <v>1.469822015978163</v>
          </cell>
          <cell r="W18">
            <v>0.38699871856848983</v>
          </cell>
        </row>
        <row r="19">
          <cell r="T19">
            <v>1.7109631189952756</v>
          </cell>
          <cell r="W19">
            <v>0.25373824546133689</v>
          </cell>
        </row>
        <row r="20">
          <cell r="T20">
            <v>1.8808135922807914</v>
          </cell>
          <cell r="W20">
            <v>0.49126140451520839</v>
          </cell>
        </row>
        <row r="21">
          <cell r="T21">
            <v>1.7693773260761385</v>
          </cell>
          <cell r="W21">
            <v>0.48085138097609997</v>
          </cell>
        </row>
        <row r="22">
          <cell r="T22">
            <v>1.0128372247051722</v>
          </cell>
          <cell r="W22">
            <v>-8.7968494545672113E-2</v>
          </cell>
        </row>
        <row r="23">
          <cell r="T23">
            <v>1.7275412570285564</v>
          </cell>
          <cell r="W23">
            <v>0.50693755720797762</v>
          </cell>
        </row>
        <row r="24">
          <cell r="T24">
            <v>1.8055008581584002</v>
          </cell>
          <cell r="W24">
            <v>0.4967657339558062</v>
          </cell>
        </row>
        <row r="25">
          <cell r="T25">
            <v>1.9299295600845878</v>
          </cell>
          <cell r="W25">
            <v>0.53618190265818022</v>
          </cell>
        </row>
        <row r="26">
          <cell r="T26">
            <v>1.3074960379132128</v>
          </cell>
          <cell r="W26">
            <v>0.26578316502087201</v>
          </cell>
        </row>
        <row r="27">
          <cell r="T27">
            <v>1.2741578492636798</v>
          </cell>
          <cell r="W27">
            <v>0.16040154655999078</v>
          </cell>
        </row>
        <row r="29">
          <cell r="T29">
            <v>1.7916906490201179</v>
          </cell>
          <cell r="W29">
            <v>0.64598577545713076</v>
          </cell>
        </row>
        <row r="32">
          <cell r="T32">
            <v>1.4232458739368079</v>
          </cell>
          <cell r="W32">
            <v>0.45000825048952026</v>
          </cell>
        </row>
        <row r="33">
          <cell r="T33">
            <v>1.9934362304976116</v>
          </cell>
          <cell r="W33">
            <v>0.5257229426334703</v>
          </cell>
        </row>
        <row r="34">
          <cell r="T34">
            <v>2.1972805581256192</v>
          </cell>
          <cell r="W34">
            <v>0.45307753274474433</v>
          </cell>
        </row>
        <row r="35">
          <cell r="T35">
            <v>1.9745116927373283</v>
          </cell>
          <cell r="W35">
            <v>0.58576307396868732</v>
          </cell>
        </row>
        <row r="36">
          <cell r="T36">
            <v>1.5751878449276611</v>
          </cell>
          <cell r="W36">
            <v>0.39249321618547039</v>
          </cell>
        </row>
        <row r="37">
          <cell r="T37">
            <v>1.8228216453031045</v>
          </cell>
          <cell r="W37">
            <v>0.52016523074553089</v>
          </cell>
        </row>
        <row r="38">
          <cell r="T38">
            <v>2.1574567681342258</v>
          </cell>
          <cell r="W38">
            <v>0.72762348281131584</v>
          </cell>
        </row>
        <row r="39">
          <cell r="T39">
            <v>2.1367205671564067</v>
          </cell>
          <cell r="W39">
            <v>0.77846118737099279</v>
          </cell>
        </row>
        <row r="40">
          <cell r="T40">
            <v>2.1687920203141817</v>
          </cell>
          <cell r="W40">
            <v>0.50744226371325929</v>
          </cell>
        </row>
        <row r="43">
          <cell r="T43">
            <v>1.5910646070264991</v>
          </cell>
          <cell r="W43">
            <v>0.41768208077178864</v>
          </cell>
        </row>
        <row r="44">
          <cell r="T44">
            <v>1.1846914308175989</v>
          </cell>
          <cell r="W44">
            <v>0.13526346726644803</v>
          </cell>
        </row>
        <row r="47">
          <cell r="T47">
            <v>1.7101173651118162</v>
          </cell>
          <cell r="W47">
            <v>0.40092961784120362</v>
          </cell>
        </row>
        <row r="49">
          <cell r="T49">
            <v>1.4593924877592308</v>
          </cell>
          <cell r="W49">
            <v>0.54846920840013547</v>
          </cell>
        </row>
        <row r="51">
          <cell r="T51">
            <v>1.6637009253896482</v>
          </cell>
          <cell r="W51">
            <v>0.45515542506363216</v>
          </cell>
        </row>
        <row r="52">
          <cell r="T52">
            <v>1.0211892990699381</v>
          </cell>
          <cell r="W52">
            <v>-0.1744782015916346</v>
          </cell>
        </row>
        <row r="54">
          <cell r="T54">
            <v>2.0842186867392387</v>
          </cell>
          <cell r="X54">
            <v>0.72697354085676147</v>
          </cell>
        </row>
        <row r="57">
          <cell r="T57">
            <v>1.893206753059848</v>
          </cell>
          <cell r="X57">
            <v>0.72697458195930853</v>
          </cell>
        </row>
        <row r="58">
          <cell r="T58">
            <v>1.2121876044039579</v>
          </cell>
          <cell r="X58">
            <v>0.38426818845015798</v>
          </cell>
        </row>
        <row r="59">
          <cell r="T59">
            <v>1.4842998393467859</v>
          </cell>
          <cell r="X59">
            <v>0.68093685022592487</v>
          </cell>
        </row>
        <row r="60">
          <cell r="T60">
            <v>1.6875289612146342</v>
          </cell>
          <cell r="X60">
            <v>0.68170775182941379</v>
          </cell>
        </row>
        <row r="62">
          <cell r="T62">
            <v>2.0153597554092144</v>
          </cell>
          <cell r="X62">
            <v>0.68839650803560537</v>
          </cell>
        </row>
        <row r="64">
          <cell r="T64">
            <v>1.5289167002776549</v>
          </cell>
          <cell r="X64">
            <v>0.87930043989783324</v>
          </cell>
        </row>
        <row r="66">
          <cell r="T66">
            <v>1.8344207036815325</v>
          </cell>
          <cell r="X66">
            <v>0.72680673106837412</v>
          </cell>
        </row>
        <row r="67">
          <cell r="T67">
            <v>1.5670263661590604</v>
          </cell>
          <cell r="X67">
            <v>0.78509605895779377</v>
          </cell>
        </row>
        <row r="68">
          <cell r="T68">
            <v>1.4132997640812519</v>
          </cell>
          <cell r="X68">
            <v>0.92477218465810185</v>
          </cell>
        </row>
        <row r="71">
          <cell r="T71">
            <v>1.4199557484897578</v>
          </cell>
          <cell r="X71">
            <v>0.63464913198074735</v>
          </cell>
        </row>
        <row r="72">
          <cell r="T72">
            <v>1.5786392099680724</v>
          </cell>
          <cell r="X72">
            <v>0.78903797220043337</v>
          </cell>
        </row>
        <row r="75">
          <cell r="T75">
            <v>1.4899584794248346</v>
          </cell>
          <cell r="X75">
            <v>0.53292257985066527</v>
          </cell>
        </row>
        <row r="76">
          <cell r="T76">
            <v>1.4983105537896004</v>
          </cell>
          <cell r="X76">
            <v>0.81497531533546963</v>
          </cell>
        </row>
        <row r="79">
          <cell r="T79">
            <v>1.6159500516564012</v>
          </cell>
          <cell r="X79">
            <v>0.55170424474343494</v>
          </cell>
        </row>
        <row r="80">
          <cell r="T80">
            <v>1.5910646070264993</v>
          </cell>
          <cell r="X80">
            <v>0.70187290732629926</v>
          </cell>
        </row>
        <row r="81">
          <cell r="T81">
            <v>1.5751878449276611</v>
          </cell>
          <cell r="X81">
            <v>0.61421156607916227</v>
          </cell>
        </row>
        <row r="82">
          <cell r="T82">
            <v>1.4409090820652177</v>
          </cell>
          <cell r="X82">
            <v>0.58473091693272705</v>
          </cell>
        </row>
        <row r="84">
          <cell r="T84">
            <v>1.9237619608287002</v>
          </cell>
          <cell r="X84">
            <v>0.87013709104476777</v>
          </cell>
        </row>
        <row r="85">
          <cell r="T85">
            <v>2.2317243833285163</v>
          </cell>
          <cell r="X85">
            <v>0.79737479636923136</v>
          </cell>
        </row>
        <row r="86">
          <cell r="T86">
            <v>1.5289167002776547</v>
          </cell>
          <cell r="X86">
            <v>0.53454115888849851</v>
          </cell>
        </row>
        <row r="88">
          <cell r="T88">
            <v>1.2253092817258628</v>
          </cell>
          <cell r="X88">
            <v>0.40820526430223586</v>
          </cell>
        </row>
        <row r="90">
          <cell r="T90">
            <v>1.6803355134145632</v>
          </cell>
          <cell r="X90">
            <v>0.65670977177015144</v>
          </cell>
        </row>
        <row r="92">
          <cell r="T92">
            <v>1.4345689040341987</v>
          </cell>
          <cell r="X92">
            <v>0.57504126677500489</v>
          </cell>
        </row>
        <row r="93">
          <cell r="T93">
            <v>1.8506462351830666</v>
          </cell>
          <cell r="X93">
            <v>0.72263297359055079</v>
          </cell>
        </row>
        <row r="95">
          <cell r="T95">
            <v>1.6414741105040995</v>
          </cell>
          <cell r="X95">
            <v>0.64253007671224016</v>
          </cell>
        </row>
        <row r="97">
          <cell r="T97">
            <v>1.4132997640812519</v>
          </cell>
          <cell r="X97">
            <v>0.5472918233776729</v>
          </cell>
        </row>
        <row r="98">
          <cell r="T98">
            <v>1.8432327780980093</v>
          </cell>
          <cell r="X98">
            <v>0.89171901640262718</v>
          </cell>
        </row>
        <row r="99">
          <cell r="T99">
            <v>1.8733206018153989</v>
          </cell>
          <cell r="X99">
            <v>0.91997352227064366</v>
          </cell>
        </row>
        <row r="100">
          <cell r="T100">
            <v>1.7411515988517852</v>
          </cell>
          <cell r="X100">
            <v>0.66708229720471857</v>
          </cell>
        </row>
        <row r="101">
          <cell r="T101">
            <v>1.2764618041732443</v>
          </cell>
          <cell r="X101">
            <v>0.61205102028359426</v>
          </cell>
        </row>
        <row r="105">
          <cell r="X105">
            <v>0</v>
          </cell>
        </row>
        <row r="106">
          <cell r="T106">
            <v>2.3424838725517039</v>
          </cell>
          <cell r="X106">
            <v>0.95825786613323749</v>
          </cell>
        </row>
        <row r="107">
          <cell r="T107">
            <v>2.4850105037850585</v>
          </cell>
          <cell r="X107">
            <v>1.1601798919884256</v>
          </cell>
        </row>
        <row r="108">
          <cell r="T108">
            <v>1.8041394323353506</v>
          </cell>
          <cell r="X108">
            <v>1.1215754404490779</v>
          </cell>
        </row>
        <row r="109">
          <cell r="T109">
            <v>1.9339931638312422</v>
          </cell>
          <cell r="X109">
            <v>0.91864871900250833</v>
          </cell>
        </row>
        <row r="111">
          <cell r="T111">
            <v>1.255272505103306</v>
          </cell>
          <cell r="X111">
            <v>0.47447355217846554</v>
          </cell>
        </row>
        <row r="112">
          <cell r="T112">
            <v>1.9294189257142929</v>
          </cell>
          <cell r="X112">
            <v>0.89892644205624728</v>
          </cell>
        </row>
        <row r="113">
          <cell r="T113">
            <v>1.7959215686523209</v>
          </cell>
          <cell r="X113">
            <v>0.92134743284886245</v>
          </cell>
        </row>
        <row r="114">
          <cell r="T114">
            <v>1.9818186071706636</v>
          </cell>
          <cell r="X114">
            <v>1.09912788942009</v>
          </cell>
        </row>
        <row r="115">
          <cell r="T115">
            <v>2.3455871588439887</v>
          </cell>
          <cell r="X115">
            <v>0.70291344811938827</v>
          </cell>
        </row>
        <row r="117">
          <cell r="T117">
            <v>1.2405492482825997</v>
          </cell>
          <cell r="X117">
            <v>0.40145827448572252</v>
          </cell>
        </row>
        <row r="118">
          <cell r="T118">
            <v>1.7002356034866815</v>
          </cell>
          <cell r="X118">
            <v>0.8941543426354166</v>
          </cell>
        </row>
        <row r="120">
          <cell r="T120">
            <v>1.9084850188786497</v>
          </cell>
          <cell r="X120">
            <v>0.93088397060267769</v>
          </cell>
        </row>
        <row r="121">
          <cell r="T121">
            <v>1.6404814369704219</v>
          </cell>
          <cell r="X121">
            <v>0.70184064499930265</v>
          </cell>
        </row>
        <row r="123">
          <cell r="T123">
            <v>1.6201360549737576</v>
          </cell>
          <cell r="X123">
            <v>0.7922849726837442</v>
          </cell>
        </row>
        <row r="124">
          <cell r="T124">
            <v>1.1875207208364631</v>
          </cell>
          <cell r="X124">
            <v>0.32590886245461098</v>
          </cell>
        </row>
        <row r="125">
          <cell r="T125">
            <v>1.0681858617461617</v>
          </cell>
          <cell r="X125">
            <v>0.55945430888911551</v>
          </cell>
        </row>
        <row r="126">
          <cell r="T126">
            <v>2.2703749798871433</v>
          </cell>
          <cell r="X126">
            <v>0.70443821692102548</v>
          </cell>
        </row>
        <row r="127">
          <cell r="T127">
            <v>1.2787536009528291</v>
          </cell>
          <cell r="X127">
            <v>0.59428998952332879</v>
          </cell>
        </row>
        <row r="129">
          <cell r="T129">
            <v>1.6848453616444126</v>
          </cell>
          <cell r="W129">
            <v>0.31377378544574225</v>
          </cell>
        </row>
        <row r="135">
          <cell r="T135">
            <v>1.5587085705331656</v>
          </cell>
          <cell r="W135">
            <v>0.52366693730360758</v>
          </cell>
        </row>
        <row r="136">
          <cell r="T136">
            <v>1.6334684555795864</v>
          </cell>
          <cell r="W136">
            <v>0.7273398735266452</v>
          </cell>
        </row>
        <row r="140">
          <cell r="T140">
            <v>1.8639173769578605</v>
          </cell>
          <cell r="W140">
            <v>0.46548415582406943</v>
          </cell>
        </row>
        <row r="141">
          <cell r="T141">
            <v>1.503790683057181</v>
          </cell>
          <cell r="W141">
            <v>0.28480836416889083</v>
          </cell>
        </row>
        <row r="143">
          <cell r="T143">
            <v>1.841359470454855</v>
          </cell>
          <cell r="W143">
            <v>0.50394504471859669</v>
          </cell>
        </row>
        <row r="147">
          <cell r="T147">
            <v>1.2528530309798929</v>
          </cell>
          <cell r="W147">
            <v>0.1559999801544999</v>
          </cell>
        </row>
        <row r="148">
          <cell r="T148">
            <v>1.9263424466256551</v>
          </cell>
          <cell r="W148">
            <v>0.55144489683442555</v>
          </cell>
        </row>
        <row r="150">
          <cell r="T150">
            <v>2.0166155475571776</v>
          </cell>
          <cell r="W150">
            <v>0.61713835950314255</v>
          </cell>
        </row>
        <row r="161">
          <cell r="T161">
            <v>2.0610753236297916</v>
          </cell>
          <cell r="X161">
            <v>1.3150426285564407</v>
          </cell>
        </row>
        <row r="165">
          <cell r="T165">
            <v>1.267171728403014</v>
          </cell>
          <cell r="X165">
            <v>1.1496822020780135</v>
          </cell>
        </row>
        <row r="175">
          <cell r="T175">
            <v>2.5559404378185113</v>
          </cell>
          <cell r="X175">
            <v>1.3042243095693511</v>
          </cell>
        </row>
        <row r="185">
          <cell r="T185">
            <v>2.2782962080912736</v>
          </cell>
          <cell r="W185">
            <v>0.47362378284025713</v>
          </cell>
        </row>
        <row r="199">
          <cell r="T199">
            <v>2.0576661039098294</v>
          </cell>
          <cell r="W199">
            <v>0.49652925338826742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"/>
  <sheetViews>
    <sheetView workbookViewId="0">
      <pane ySplit="1" topLeftCell="A2" activePane="bottomLeft" state="frozen"/>
      <selection pane="bottomLeft" activeCell="J52" sqref="J52"/>
    </sheetView>
  </sheetViews>
  <sheetFormatPr baseColWidth="10" defaultColWidth="8.83203125" defaultRowHeight="14" x14ac:dyDescent="0"/>
  <cols>
    <col min="1" max="1" width="10.83203125" style="3" bestFit="1" customWidth="1"/>
    <col min="2" max="2" width="5.83203125" style="1" bestFit="1" customWidth="1"/>
    <col min="3" max="3" width="8.6640625" style="1" bestFit="1" customWidth="1"/>
    <col min="4" max="4" width="12.5" style="1" customWidth="1"/>
    <col min="5" max="5" width="12.1640625" style="1" bestFit="1" customWidth="1"/>
    <col min="6" max="6" width="11.5" style="1" bestFit="1" customWidth="1"/>
    <col min="7" max="7" width="6.1640625" style="1" bestFit="1" customWidth="1"/>
    <col min="8" max="8" width="12.33203125" style="1" bestFit="1" customWidth="1"/>
    <col min="9" max="9" width="12.83203125" style="1" bestFit="1" customWidth="1"/>
  </cols>
  <sheetData>
    <row r="1" spans="1:9">
      <c r="A1" s="3" t="s">
        <v>16</v>
      </c>
      <c r="B1" s="1" t="s">
        <v>1</v>
      </c>
      <c r="C1" s="4" t="s">
        <v>17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3">
        <v>40710</v>
      </c>
      <c r="B2" s="1">
        <v>154</v>
      </c>
      <c r="C2" s="4" t="s">
        <v>18</v>
      </c>
      <c r="D2" s="1" t="s">
        <v>13</v>
      </c>
      <c r="E2" s="1" t="s">
        <v>9</v>
      </c>
      <c r="F2" s="1" t="s">
        <v>10</v>
      </c>
      <c r="G2" s="1">
        <v>10</v>
      </c>
      <c r="H2" s="1">
        <v>1.3729120029701065</v>
      </c>
      <c r="I2" s="1">
        <v>-0.10347450047578222</v>
      </c>
    </row>
    <row r="3" spans="1:9">
      <c r="A3" s="3">
        <v>40710</v>
      </c>
      <c r="B3" s="1">
        <v>154</v>
      </c>
      <c r="C3" s="4" t="s">
        <v>19</v>
      </c>
      <c r="D3" s="1" t="s">
        <v>13</v>
      </c>
      <c r="E3" s="1" t="s">
        <v>9</v>
      </c>
      <c r="F3" s="1" t="s">
        <v>10</v>
      </c>
      <c r="G3" s="1">
        <v>10</v>
      </c>
    </row>
    <row r="4" spans="1:9">
      <c r="A4" s="3">
        <v>40710</v>
      </c>
      <c r="B4" s="1">
        <v>154</v>
      </c>
      <c r="C4" s="4" t="s">
        <v>20</v>
      </c>
      <c r="D4" s="1" t="s">
        <v>13</v>
      </c>
      <c r="E4" s="1" t="s">
        <v>9</v>
      </c>
      <c r="F4" s="1" t="s">
        <v>10</v>
      </c>
      <c r="G4" s="1">
        <v>10</v>
      </c>
      <c r="H4" s="1">
        <v>1.711807229041191</v>
      </c>
      <c r="I4" s="1">
        <v>-0.41569668181693825</v>
      </c>
    </row>
    <row r="5" spans="1:9">
      <c r="A5" s="3">
        <v>40710</v>
      </c>
      <c r="B5" s="1">
        <v>154</v>
      </c>
      <c r="C5" s="4" t="s">
        <v>21</v>
      </c>
      <c r="D5" s="1" t="s">
        <v>13</v>
      </c>
      <c r="E5" s="1" t="s">
        <v>9</v>
      </c>
      <c r="F5" s="1" t="s">
        <v>10</v>
      </c>
      <c r="G5" s="1">
        <v>10</v>
      </c>
      <c r="H5" s="1">
        <v>1.9153998352122699</v>
      </c>
      <c r="I5" s="1">
        <v>0.48785825572413272</v>
      </c>
    </row>
    <row r="6" spans="1:9">
      <c r="A6" s="3">
        <v>40710</v>
      </c>
      <c r="B6" s="1">
        <v>154</v>
      </c>
      <c r="C6" s="4" t="s">
        <v>22</v>
      </c>
      <c r="D6" s="1" t="s">
        <v>13</v>
      </c>
      <c r="E6" s="1" t="s">
        <v>9</v>
      </c>
      <c r="F6" s="1" t="s">
        <v>10</v>
      </c>
      <c r="G6" s="1">
        <v>10</v>
      </c>
      <c r="H6" s="1">
        <v>1.5921767573958667</v>
      </c>
      <c r="I6" s="1">
        <v>-0.13839223856325672</v>
      </c>
    </row>
    <row r="7" spans="1:9">
      <c r="A7" s="3">
        <v>40710</v>
      </c>
      <c r="B7" s="1">
        <v>154</v>
      </c>
      <c r="C7" s="4" t="s">
        <v>23</v>
      </c>
      <c r="D7" s="1" t="s">
        <v>13</v>
      </c>
      <c r="E7" s="1" t="s">
        <v>9</v>
      </c>
      <c r="F7" s="1" t="s">
        <v>10</v>
      </c>
      <c r="G7" s="1">
        <v>10</v>
      </c>
      <c r="H7" s="1">
        <v>1.6937269489236468</v>
      </c>
      <c r="I7" s="1">
        <v>-0.11068641080577282</v>
      </c>
    </row>
    <row r="8" spans="1:9">
      <c r="A8" s="3">
        <v>40710</v>
      </c>
      <c r="B8" s="1">
        <v>154</v>
      </c>
      <c r="C8" s="4" t="s">
        <v>24</v>
      </c>
      <c r="D8" s="1" t="s">
        <v>13</v>
      </c>
      <c r="E8" s="1" t="s">
        <v>9</v>
      </c>
      <c r="F8" s="1" t="s">
        <v>10</v>
      </c>
      <c r="G8" s="1">
        <v>10</v>
      </c>
      <c r="H8" s="1">
        <v>2.0584260244570056</v>
      </c>
      <c r="I8" s="1">
        <v>-2.5949451402605555E-2</v>
      </c>
    </row>
    <row r="9" spans="1:9">
      <c r="A9" s="3">
        <v>40710</v>
      </c>
      <c r="B9" s="1">
        <v>154</v>
      </c>
      <c r="C9" s="4" t="s">
        <v>25</v>
      </c>
      <c r="D9" s="1" t="s">
        <v>13</v>
      </c>
      <c r="E9" s="1" t="s">
        <v>9</v>
      </c>
      <c r="F9" s="1" t="s">
        <v>10</v>
      </c>
      <c r="G9" s="1">
        <v>10</v>
      </c>
      <c r="H9" s="1">
        <v>1.6324572921847242</v>
      </c>
      <c r="I9" s="1">
        <v>-0.43082265654162544</v>
      </c>
    </row>
    <row r="10" spans="1:9">
      <c r="A10" s="3">
        <v>40710</v>
      </c>
      <c r="B10" s="1">
        <v>154</v>
      </c>
      <c r="C10" s="4" t="s">
        <v>26</v>
      </c>
      <c r="D10" s="1" t="s">
        <v>13</v>
      </c>
      <c r="E10" s="1" t="s">
        <v>9</v>
      </c>
      <c r="F10" s="1" t="s">
        <v>10</v>
      </c>
      <c r="G10" s="1">
        <v>10</v>
      </c>
      <c r="H10" s="1">
        <v>1.503790683057181</v>
      </c>
      <c r="I10" s="1">
        <v>-0.47440073648533615</v>
      </c>
    </row>
    <row r="11" spans="1:9">
      <c r="A11" s="3">
        <v>40710</v>
      </c>
      <c r="B11" s="1">
        <v>154</v>
      </c>
      <c r="C11" s="4" t="s">
        <v>27</v>
      </c>
      <c r="D11" s="1" t="s">
        <v>13</v>
      </c>
      <c r="E11" s="1" t="s">
        <v>9</v>
      </c>
      <c r="F11" s="1" t="s">
        <v>10</v>
      </c>
      <c r="G11" s="1">
        <v>10</v>
      </c>
    </row>
    <row r="12" spans="1:9">
      <c r="A12" s="3">
        <v>40710</v>
      </c>
      <c r="B12" s="1">
        <v>154</v>
      </c>
      <c r="C12" s="4" t="s">
        <v>28</v>
      </c>
      <c r="D12" s="1" t="s">
        <v>13</v>
      </c>
      <c r="E12" s="1" t="s">
        <v>9</v>
      </c>
      <c r="F12" s="1" t="s">
        <v>10</v>
      </c>
      <c r="G12" s="1">
        <v>10</v>
      </c>
      <c r="H12" s="1">
        <v>1.255272505103306</v>
      </c>
      <c r="I12" s="1">
        <v>-9.708354689461085E-2</v>
      </c>
    </row>
    <row r="13" spans="1:9">
      <c r="A13" s="3">
        <v>40710</v>
      </c>
      <c r="B13" s="1">
        <v>154</v>
      </c>
      <c r="C13" s="4" t="s">
        <v>29</v>
      </c>
      <c r="D13" s="1" t="s">
        <v>13</v>
      </c>
      <c r="E13" s="1" t="s">
        <v>9</v>
      </c>
      <c r="F13" s="1" t="s">
        <v>10</v>
      </c>
      <c r="G13" s="1">
        <v>10</v>
      </c>
      <c r="H13" s="1">
        <v>1.7916906490201179</v>
      </c>
      <c r="I13" s="1">
        <v>-5.3414421782180525E-2</v>
      </c>
    </row>
    <row r="14" spans="1:9">
      <c r="A14" s="3">
        <v>40710</v>
      </c>
      <c r="B14" s="1">
        <v>154</v>
      </c>
      <c r="C14" s="4" t="s">
        <v>30</v>
      </c>
      <c r="D14" s="1" t="s">
        <v>13</v>
      </c>
      <c r="E14" s="1" t="s">
        <v>9</v>
      </c>
      <c r="F14" s="1" t="s">
        <v>10</v>
      </c>
      <c r="G14" s="1">
        <v>10</v>
      </c>
      <c r="H14" s="1">
        <v>1.6283889300503114</v>
      </c>
      <c r="I14" s="1">
        <v>0.14310555967404071</v>
      </c>
    </row>
    <row r="15" spans="1:9">
      <c r="A15" s="3">
        <v>40710</v>
      </c>
      <c r="B15" s="1">
        <v>154</v>
      </c>
      <c r="C15" s="4" t="s">
        <v>31</v>
      </c>
      <c r="D15" s="1" t="s">
        <v>13</v>
      </c>
      <c r="E15" s="1" t="s">
        <v>9</v>
      </c>
      <c r="F15" s="1" t="s">
        <v>10</v>
      </c>
      <c r="G15" s="1">
        <v>10</v>
      </c>
      <c r="H15" s="1">
        <v>1.5185139398778875</v>
      </c>
      <c r="I15" s="1">
        <v>0.18913816579594539</v>
      </c>
    </row>
    <row r="16" spans="1:9">
      <c r="A16" s="3">
        <v>40710</v>
      </c>
      <c r="B16" s="1">
        <v>154</v>
      </c>
      <c r="C16" s="4" t="s">
        <v>32</v>
      </c>
      <c r="D16" s="1" t="s">
        <v>13</v>
      </c>
      <c r="E16" s="1" t="s">
        <v>9</v>
      </c>
      <c r="F16" s="1" t="s">
        <v>10</v>
      </c>
      <c r="G16" s="1">
        <v>10</v>
      </c>
    </row>
    <row r="17" spans="1:9">
      <c r="A17" s="3">
        <v>40710</v>
      </c>
      <c r="B17" s="1">
        <v>154</v>
      </c>
      <c r="C17" s="4" t="s">
        <v>33</v>
      </c>
      <c r="D17" s="1" t="s">
        <v>13</v>
      </c>
      <c r="E17" s="1" t="s">
        <v>9</v>
      </c>
      <c r="F17" s="1" t="s">
        <v>10</v>
      </c>
      <c r="G17" s="1">
        <v>10</v>
      </c>
    </row>
    <row r="18" spans="1:9">
      <c r="A18" s="3">
        <v>40710</v>
      </c>
      <c r="B18" s="1">
        <v>154</v>
      </c>
      <c r="C18" s="4" t="s">
        <v>34</v>
      </c>
      <c r="D18" s="1" t="s">
        <v>13</v>
      </c>
      <c r="E18" s="1" t="s">
        <v>9</v>
      </c>
      <c r="F18" s="1" t="s">
        <v>10</v>
      </c>
      <c r="G18" s="1">
        <v>10</v>
      </c>
      <c r="H18" s="1">
        <v>1.8082109729242219</v>
      </c>
      <c r="I18" s="1">
        <v>0.3487491065295853</v>
      </c>
    </row>
    <row r="19" spans="1:9">
      <c r="A19" s="3">
        <v>40710</v>
      </c>
      <c r="B19" s="1">
        <v>154</v>
      </c>
      <c r="C19" s="4" t="s">
        <v>35</v>
      </c>
      <c r="D19" s="1" t="s">
        <v>13</v>
      </c>
      <c r="E19" s="1" t="s">
        <v>9</v>
      </c>
      <c r="F19" s="1" t="s">
        <v>10</v>
      </c>
      <c r="G19" s="1">
        <v>10</v>
      </c>
    </row>
    <row r="20" spans="1:9">
      <c r="A20" s="3">
        <v>40710</v>
      </c>
      <c r="B20" s="1">
        <v>154</v>
      </c>
      <c r="C20" s="4" t="s">
        <v>36</v>
      </c>
      <c r="D20" s="1" t="s">
        <v>13</v>
      </c>
      <c r="E20" s="1" t="s">
        <v>9</v>
      </c>
      <c r="F20" s="1" t="s">
        <v>10</v>
      </c>
      <c r="G20" s="1">
        <v>10</v>
      </c>
      <c r="H20" s="1">
        <v>1.2855573090077739</v>
      </c>
      <c r="I20" s="1">
        <v>-0.70863520437638927</v>
      </c>
    </row>
    <row r="21" spans="1:9">
      <c r="A21" s="3">
        <v>40710</v>
      </c>
      <c r="B21" s="1">
        <v>154</v>
      </c>
      <c r="C21" s="4" t="s">
        <v>37</v>
      </c>
      <c r="D21" s="1" t="s">
        <v>13</v>
      </c>
      <c r="E21" s="1" t="s">
        <v>9</v>
      </c>
      <c r="F21" s="1" t="s">
        <v>10</v>
      </c>
      <c r="G21" s="1">
        <v>10</v>
      </c>
      <c r="H21" s="1">
        <v>1.7774268223893113</v>
      </c>
      <c r="I21" s="1">
        <v>0.38268701708711922</v>
      </c>
    </row>
    <row r="22" spans="1:9">
      <c r="A22" s="3">
        <v>40710</v>
      </c>
      <c r="B22" s="1">
        <v>154</v>
      </c>
      <c r="C22" s="4" t="s">
        <v>38</v>
      </c>
      <c r="D22" s="1" t="s">
        <v>13</v>
      </c>
      <c r="E22" s="1" t="s">
        <v>9</v>
      </c>
      <c r="F22" s="1" t="s">
        <v>10</v>
      </c>
      <c r="G22" s="1">
        <v>10</v>
      </c>
    </row>
    <row r="23" spans="1:9">
      <c r="A23" s="3">
        <v>40710</v>
      </c>
      <c r="B23" s="1">
        <v>154</v>
      </c>
      <c r="C23" s="4" t="s">
        <v>39</v>
      </c>
      <c r="D23" s="1" t="s">
        <v>13</v>
      </c>
      <c r="E23" s="1" t="s">
        <v>9</v>
      </c>
      <c r="F23" s="1" t="s">
        <v>10</v>
      </c>
      <c r="G23" s="1">
        <v>10</v>
      </c>
    </row>
    <row r="24" spans="1:9">
      <c r="A24" s="3">
        <v>40710</v>
      </c>
      <c r="B24" s="1">
        <v>154</v>
      </c>
      <c r="C24" s="4" t="s">
        <v>40</v>
      </c>
      <c r="D24" s="1" t="s">
        <v>13</v>
      </c>
      <c r="E24" s="1" t="s">
        <v>9</v>
      </c>
      <c r="F24" s="1" t="s">
        <v>10</v>
      </c>
      <c r="G24" s="1">
        <v>10</v>
      </c>
      <c r="H24" s="1">
        <v>1.8325089127062364</v>
      </c>
      <c r="I24" s="1">
        <v>0.36480363559800122</v>
      </c>
    </row>
    <row r="25" spans="1:9">
      <c r="A25" s="3">
        <v>40710</v>
      </c>
      <c r="B25" s="1">
        <v>154</v>
      </c>
      <c r="C25" s="4" t="s">
        <v>41</v>
      </c>
      <c r="D25" s="1" t="s">
        <v>13</v>
      </c>
      <c r="E25" s="1" t="s">
        <v>9</v>
      </c>
      <c r="F25" s="1" t="s">
        <v>10</v>
      </c>
      <c r="G25" s="1">
        <v>10</v>
      </c>
      <c r="H25" s="1">
        <v>1.6972293427597176</v>
      </c>
      <c r="I25" s="1">
        <v>0.12672537879041035</v>
      </c>
    </row>
    <row r="26" spans="1:9">
      <c r="C26" s="4"/>
    </row>
    <row r="27" spans="1:9">
      <c r="A27" s="3">
        <v>40710</v>
      </c>
      <c r="B27" s="1">
        <v>219</v>
      </c>
      <c r="C27" s="4" t="s">
        <v>18</v>
      </c>
      <c r="D27" s="1" t="s">
        <v>13</v>
      </c>
      <c r="E27" s="1" t="s">
        <v>9</v>
      </c>
      <c r="F27" s="1" t="s">
        <v>10</v>
      </c>
      <c r="G27" s="1">
        <v>10</v>
      </c>
    </row>
    <row r="28" spans="1:9">
      <c r="A28" s="3">
        <v>40710</v>
      </c>
      <c r="B28" s="1">
        <v>219</v>
      </c>
      <c r="C28" s="5" t="s">
        <v>19</v>
      </c>
      <c r="D28" s="1" t="s">
        <v>13</v>
      </c>
      <c r="E28" s="1" t="s">
        <v>9</v>
      </c>
      <c r="F28" s="1" t="s">
        <v>10</v>
      </c>
      <c r="G28" s="1">
        <v>10</v>
      </c>
      <c r="H28" s="1">
        <v>1.6253124509616739</v>
      </c>
      <c r="I28" s="1">
        <v>-0.10144875603964275</v>
      </c>
    </row>
    <row r="29" spans="1:9">
      <c r="A29" s="3">
        <v>40710</v>
      </c>
      <c r="B29" s="1">
        <v>219</v>
      </c>
      <c r="C29" s="5" t="s">
        <v>20</v>
      </c>
      <c r="D29" s="1" t="s">
        <v>13</v>
      </c>
      <c r="E29" s="1" t="s">
        <v>9</v>
      </c>
      <c r="F29" s="1" t="s">
        <v>10</v>
      </c>
      <c r="G29" s="1">
        <v>10</v>
      </c>
      <c r="H29" s="1">
        <v>1.320146286111054</v>
      </c>
      <c r="I29" s="1">
        <v>0.12346890998235345</v>
      </c>
    </row>
    <row r="30" spans="1:9">
      <c r="A30" s="3">
        <v>40710</v>
      </c>
      <c r="B30" s="1">
        <v>219</v>
      </c>
      <c r="C30" s="4" t="s">
        <v>21</v>
      </c>
      <c r="D30" s="1" t="s">
        <v>13</v>
      </c>
      <c r="E30" s="1" t="s">
        <v>9</v>
      </c>
      <c r="F30" s="1" t="s">
        <v>10</v>
      </c>
      <c r="G30" s="1">
        <v>10</v>
      </c>
      <c r="H30" s="1">
        <v>1.4913616938342726</v>
      </c>
      <c r="I30" s="1">
        <v>0.2068007937024037</v>
      </c>
    </row>
    <row r="31" spans="1:9">
      <c r="A31" s="3">
        <v>40710</v>
      </c>
      <c r="B31" s="1">
        <v>219</v>
      </c>
      <c r="C31" s="4" t="s">
        <v>22</v>
      </c>
      <c r="D31" s="1" t="s">
        <v>13</v>
      </c>
      <c r="E31" s="1" t="s">
        <v>9</v>
      </c>
      <c r="F31" s="1" t="s">
        <v>10</v>
      </c>
      <c r="G31" s="1">
        <v>10</v>
      </c>
      <c r="H31" s="1">
        <v>1.5276299008713388</v>
      </c>
      <c r="I31" s="1">
        <v>0.1309603405148656</v>
      </c>
    </row>
    <row r="32" spans="1:9">
      <c r="A32" s="3">
        <v>40710</v>
      </c>
      <c r="B32" s="1">
        <v>219</v>
      </c>
      <c r="C32" s="4" t="s">
        <v>23</v>
      </c>
      <c r="D32" s="1" t="s">
        <v>13</v>
      </c>
      <c r="E32" s="1" t="s">
        <v>9</v>
      </c>
      <c r="F32" s="1" t="s">
        <v>10</v>
      </c>
      <c r="G32" s="1">
        <v>10</v>
      </c>
    </row>
    <row r="33" spans="1:9">
      <c r="A33" s="3">
        <v>40710</v>
      </c>
      <c r="B33" s="1">
        <v>219</v>
      </c>
      <c r="C33" s="4" t="s">
        <v>24</v>
      </c>
      <c r="D33" s="1" t="s">
        <v>13</v>
      </c>
      <c r="E33" s="1" t="s">
        <v>9</v>
      </c>
      <c r="F33" s="1" t="s">
        <v>10</v>
      </c>
      <c r="G33" s="1">
        <v>10</v>
      </c>
      <c r="H33" s="1">
        <v>1.8506462351830666</v>
      </c>
      <c r="I33" s="1">
        <v>0.39609241073660012</v>
      </c>
    </row>
    <row r="34" spans="1:9">
      <c r="A34" s="3">
        <v>40710</v>
      </c>
      <c r="B34" s="1">
        <v>219</v>
      </c>
      <c r="C34" s="4" t="s">
        <v>25</v>
      </c>
      <c r="D34" s="1" t="s">
        <v>13</v>
      </c>
      <c r="E34" s="1" t="s">
        <v>9</v>
      </c>
      <c r="F34" s="1" t="s">
        <v>10</v>
      </c>
      <c r="G34" s="1">
        <v>10</v>
      </c>
      <c r="H34" s="1">
        <v>1.9068735347220704</v>
      </c>
      <c r="I34" s="1">
        <v>6.0756304827549255E-2</v>
      </c>
    </row>
    <row r="35" spans="1:9">
      <c r="A35" s="3">
        <v>40710</v>
      </c>
      <c r="B35" s="1">
        <v>219</v>
      </c>
      <c r="C35" s="4" t="s">
        <v>26</v>
      </c>
      <c r="D35" s="1" t="s">
        <v>13</v>
      </c>
      <c r="E35" s="1" t="s">
        <v>9</v>
      </c>
      <c r="F35" s="1" t="s">
        <v>10</v>
      </c>
      <c r="G35" s="1">
        <v>10</v>
      </c>
      <c r="H35" s="1">
        <v>1.8512583487190752</v>
      </c>
      <c r="I35" s="1">
        <v>0.2026827830352135</v>
      </c>
    </row>
    <row r="36" spans="1:9">
      <c r="A36" s="3">
        <v>40710</v>
      </c>
      <c r="B36" s="1">
        <v>219</v>
      </c>
      <c r="C36" s="4" t="s">
        <v>27</v>
      </c>
      <c r="D36" s="1" t="s">
        <v>13</v>
      </c>
      <c r="E36" s="1" t="s">
        <v>9</v>
      </c>
      <c r="F36" s="1" t="s">
        <v>10</v>
      </c>
      <c r="G36" s="1">
        <v>10</v>
      </c>
    </row>
    <row r="37" spans="1:9">
      <c r="A37" s="3">
        <v>40710</v>
      </c>
      <c r="B37" s="1">
        <v>219</v>
      </c>
      <c r="C37" s="4" t="s">
        <v>28</v>
      </c>
      <c r="D37" s="1" t="s">
        <v>13</v>
      </c>
      <c r="E37" s="1" t="s">
        <v>9</v>
      </c>
      <c r="F37" s="1" t="s">
        <v>10</v>
      </c>
      <c r="G37" s="1">
        <v>10</v>
      </c>
      <c r="H37" s="1">
        <v>1.8344207036815325</v>
      </c>
      <c r="I37" s="1">
        <v>0.42117401394624032</v>
      </c>
    </row>
    <row r="38" spans="1:9">
      <c r="A38" s="3">
        <v>40710</v>
      </c>
      <c r="B38" s="1">
        <v>219</v>
      </c>
      <c r="C38" s="4" t="s">
        <v>29</v>
      </c>
      <c r="D38" s="1" t="s">
        <v>13</v>
      </c>
      <c r="E38" s="1" t="s">
        <v>9</v>
      </c>
      <c r="F38" s="1" t="s">
        <v>10</v>
      </c>
      <c r="G38" s="1">
        <v>10</v>
      </c>
    </row>
    <row r="39" spans="1:9">
      <c r="A39" s="3">
        <v>40710</v>
      </c>
      <c r="B39" s="1">
        <v>219</v>
      </c>
      <c r="C39" s="4" t="s">
        <v>30</v>
      </c>
      <c r="D39" s="1" t="s">
        <v>13</v>
      </c>
      <c r="E39" s="1" t="s">
        <v>9</v>
      </c>
      <c r="F39" s="1" t="s">
        <v>10</v>
      </c>
      <c r="G39" s="1">
        <v>10</v>
      </c>
    </row>
    <row r="40" spans="1:9">
      <c r="A40" s="3">
        <v>40710</v>
      </c>
      <c r="B40" s="1">
        <v>219</v>
      </c>
      <c r="C40" s="4" t="s">
        <v>31</v>
      </c>
      <c r="D40" s="1" t="s">
        <v>13</v>
      </c>
      <c r="E40" s="1" t="s">
        <v>9</v>
      </c>
      <c r="F40" s="1" t="s">
        <v>10</v>
      </c>
      <c r="G40" s="1">
        <v>10</v>
      </c>
      <c r="H40" s="1">
        <v>1.6444385894678386</v>
      </c>
      <c r="I40" s="1">
        <v>0.29493962511599531</v>
      </c>
    </row>
    <row r="41" spans="1:9">
      <c r="A41" s="3">
        <v>40710</v>
      </c>
      <c r="B41" s="1">
        <v>219</v>
      </c>
      <c r="C41" s="4" t="s">
        <v>32</v>
      </c>
      <c r="D41" s="1" t="s">
        <v>13</v>
      </c>
      <c r="E41" s="1" t="s">
        <v>9</v>
      </c>
      <c r="F41" s="1" t="s">
        <v>10</v>
      </c>
      <c r="G41" s="1">
        <v>10</v>
      </c>
      <c r="H41" s="1">
        <v>1.4828735836087537</v>
      </c>
      <c r="I41" s="1">
        <v>0.21772311362093547</v>
      </c>
    </row>
    <row r="42" spans="1:9">
      <c r="A42" s="3">
        <v>40710</v>
      </c>
      <c r="B42" s="1">
        <v>219</v>
      </c>
      <c r="C42" s="4" t="s">
        <v>33</v>
      </c>
      <c r="D42" s="1" t="s">
        <v>13</v>
      </c>
      <c r="E42" s="1" t="s">
        <v>9</v>
      </c>
      <c r="F42" s="1" t="s">
        <v>10</v>
      </c>
      <c r="G42" s="1">
        <v>10</v>
      </c>
      <c r="H42" s="1">
        <v>1.6766936096248666</v>
      </c>
      <c r="I42" s="1">
        <v>0.40306221494324229</v>
      </c>
    </row>
    <row r="43" spans="1:9">
      <c r="A43" s="3">
        <v>40710</v>
      </c>
      <c r="B43" s="1">
        <v>219</v>
      </c>
      <c r="C43" s="4" t="s">
        <v>34</v>
      </c>
      <c r="D43" s="1" t="s">
        <v>13</v>
      </c>
      <c r="E43" s="1" t="s">
        <v>9</v>
      </c>
      <c r="F43" s="1" t="s">
        <v>10</v>
      </c>
      <c r="G43" s="1">
        <v>10</v>
      </c>
    </row>
    <row r="44" spans="1:9">
      <c r="A44" s="3">
        <v>40710</v>
      </c>
      <c r="B44" s="1">
        <v>219</v>
      </c>
      <c r="C44" s="4" t="s">
        <v>35</v>
      </c>
      <c r="D44" s="1" t="s">
        <v>13</v>
      </c>
      <c r="E44" s="1" t="s">
        <v>9</v>
      </c>
      <c r="F44" s="1" t="s">
        <v>10</v>
      </c>
      <c r="G44" s="1">
        <v>10</v>
      </c>
      <c r="H44" s="1">
        <v>1.3384564936046048</v>
      </c>
      <c r="I44" s="1">
        <v>-0.32466870520325597</v>
      </c>
    </row>
    <row r="45" spans="1:9">
      <c r="A45" s="3">
        <v>40710</v>
      </c>
      <c r="B45" s="1">
        <v>219</v>
      </c>
      <c r="C45" s="4" t="s">
        <v>36</v>
      </c>
      <c r="D45" s="1" t="s">
        <v>13</v>
      </c>
      <c r="E45" s="1" t="s">
        <v>9</v>
      </c>
      <c r="F45" s="1" t="s">
        <v>10</v>
      </c>
      <c r="G45" s="1">
        <v>10</v>
      </c>
      <c r="H45" s="1">
        <v>1.4913616938342726</v>
      </c>
      <c r="I45" s="1">
        <v>0.25619440668248789</v>
      </c>
    </row>
    <row r="46" spans="1:9">
      <c r="A46" s="3">
        <v>40710</v>
      </c>
      <c r="B46" s="1">
        <v>219</v>
      </c>
      <c r="C46" s="4" t="s">
        <v>37</v>
      </c>
      <c r="D46" s="1" t="s">
        <v>13</v>
      </c>
      <c r="E46" s="1" t="s">
        <v>9</v>
      </c>
      <c r="F46" s="1" t="s">
        <v>10</v>
      </c>
      <c r="G46" s="1">
        <v>10</v>
      </c>
      <c r="H46" s="1">
        <v>1.916453948549925</v>
      </c>
      <c r="I46" s="1">
        <v>0.52870862608254354</v>
      </c>
    </row>
    <row r="47" spans="1:9">
      <c r="A47" s="3">
        <v>40710</v>
      </c>
      <c r="B47" s="1">
        <v>219</v>
      </c>
      <c r="C47" s="4" t="s">
        <v>38</v>
      </c>
      <c r="D47" s="1" t="s">
        <v>13</v>
      </c>
      <c r="E47" s="1" t="s">
        <v>9</v>
      </c>
      <c r="F47" s="1" t="s">
        <v>10</v>
      </c>
      <c r="G47" s="1">
        <v>10</v>
      </c>
      <c r="H47" s="1">
        <v>1.503790683057181</v>
      </c>
      <c r="I47" s="1">
        <v>-2.9112961073857028E-2</v>
      </c>
    </row>
    <row r="48" spans="1:9">
      <c r="A48" s="3">
        <v>40710</v>
      </c>
      <c r="B48" s="1">
        <v>219</v>
      </c>
      <c r="C48" s="4" t="s">
        <v>39</v>
      </c>
      <c r="D48" s="1" t="s">
        <v>13</v>
      </c>
      <c r="E48" s="1" t="s">
        <v>9</v>
      </c>
      <c r="F48" s="1" t="s">
        <v>10</v>
      </c>
      <c r="G48" s="1">
        <v>10</v>
      </c>
      <c r="H48" s="1">
        <v>1.6283889300503116</v>
      </c>
      <c r="I48" s="1">
        <v>0.45201507610296371</v>
      </c>
    </row>
    <row r="49" spans="1:9">
      <c r="A49" s="3">
        <v>40710</v>
      </c>
      <c r="B49" s="1">
        <v>219</v>
      </c>
      <c r="C49" s="4" t="s">
        <v>40</v>
      </c>
      <c r="D49" s="1" t="s">
        <v>13</v>
      </c>
      <c r="E49" s="1" t="s">
        <v>9</v>
      </c>
      <c r="F49" s="1" t="s">
        <v>10</v>
      </c>
      <c r="G49" s="1">
        <v>10</v>
      </c>
      <c r="H49" s="1">
        <v>1.6148972160331345</v>
      </c>
      <c r="I49" s="1">
        <v>0.29794257695320103</v>
      </c>
    </row>
    <row r="50" spans="1:9">
      <c r="A50" s="3">
        <v>40710</v>
      </c>
      <c r="B50" s="1">
        <v>219</v>
      </c>
      <c r="C50" s="4" t="s">
        <v>41</v>
      </c>
      <c r="D50" s="1" t="s">
        <v>13</v>
      </c>
      <c r="E50" s="1" t="s">
        <v>9</v>
      </c>
      <c r="F50" s="1" t="s">
        <v>10</v>
      </c>
      <c r="G50" s="1">
        <v>10</v>
      </c>
      <c r="H50" s="1">
        <v>1.6042260530844701</v>
      </c>
      <c r="I50" s="1">
        <v>-6.1569319633220654E-2</v>
      </c>
    </row>
    <row r="51" spans="1:9">
      <c r="C51" s="4"/>
    </row>
    <row r="52" spans="1:9">
      <c r="A52" s="3">
        <v>40710</v>
      </c>
      <c r="B52" s="1">
        <v>253</v>
      </c>
      <c r="C52" s="4" t="s">
        <v>18</v>
      </c>
      <c r="D52" s="1" t="s">
        <v>14</v>
      </c>
      <c r="E52" s="1" t="s">
        <v>9</v>
      </c>
      <c r="F52" s="1" t="s">
        <v>10</v>
      </c>
      <c r="G52" s="1">
        <v>25</v>
      </c>
      <c r="H52" s="1">
        <v>1.884795363948981</v>
      </c>
      <c r="I52" s="1">
        <v>0.59585431355531726</v>
      </c>
    </row>
    <row r="53" spans="1:9">
      <c r="A53" s="3">
        <v>40710</v>
      </c>
      <c r="B53" s="1">
        <v>253</v>
      </c>
      <c r="C53" s="4" t="s">
        <v>19</v>
      </c>
      <c r="D53" s="1" t="s">
        <v>14</v>
      </c>
      <c r="E53" s="1" t="s">
        <v>9</v>
      </c>
      <c r="F53" s="1" t="s">
        <v>10</v>
      </c>
      <c r="G53" s="1">
        <v>25</v>
      </c>
      <c r="H53" s="1">
        <v>1.69810054562339</v>
      </c>
      <c r="I53" s="1">
        <v>0.94083138937574895</v>
      </c>
    </row>
    <row r="54" spans="1:9">
      <c r="A54" s="3">
        <v>40710</v>
      </c>
      <c r="B54" s="1">
        <v>253</v>
      </c>
      <c r="C54" s="4" t="s">
        <v>20</v>
      </c>
      <c r="D54" s="1" t="s">
        <v>14</v>
      </c>
      <c r="E54" s="1" t="s">
        <v>9</v>
      </c>
      <c r="F54" s="1" t="s">
        <v>10</v>
      </c>
      <c r="G54" s="1">
        <v>25</v>
      </c>
      <c r="H54" s="1">
        <v>1.3598354823398879</v>
      </c>
      <c r="I54" s="1">
        <v>0.43707617892884881</v>
      </c>
    </row>
    <row r="55" spans="1:9">
      <c r="A55" s="3">
        <v>40710</v>
      </c>
      <c r="B55" s="1">
        <v>253</v>
      </c>
      <c r="C55" s="4" t="s">
        <v>21</v>
      </c>
      <c r="D55" s="1" t="s">
        <v>14</v>
      </c>
      <c r="E55" s="1" t="s">
        <v>9</v>
      </c>
      <c r="F55" s="1" t="s">
        <v>10</v>
      </c>
      <c r="G55" s="1">
        <v>25</v>
      </c>
    </row>
    <row r="56" spans="1:9">
      <c r="A56" s="3">
        <v>40710</v>
      </c>
      <c r="B56" s="1">
        <v>253</v>
      </c>
      <c r="C56" s="4" t="s">
        <v>22</v>
      </c>
      <c r="D56" s="1" t="s">
        <v>14</v>
      </c>
      <c r="E56" s="1" t="s">
        <v>9</v>
      </c>
      <c r="F56" s="1" t="s">
        <v>10</v>
      </c>
      <c r="G56" s="1">
        <v>25</v>
      </c>
      <c r="H56" s="1">
        <v>2</v>
      </c>
      <c r="I56" s="1">
        <v>0.70981290953554255</v>
      </c>
    </row>
    <row r="57" spans="1:9">
      <c r="A57" s="3">
        <v>40710</v>
      </c>
      <c r="B57" s="1">
        <v>253</v>
      </c>
      <c r="C57" s="4" t="s">
        <v>23</v>
      </c>
      <c r="D57" s="1" t="s">
        <v>14</v>
      </c>
      <c r="E57" s="1" t="s">
        <v>9</v>
      </c>
      <c r="F57" s="1" t="s">
        <v>10</v>
      </c>
      <c r="G57" s="1">
        <v>25</v>
      </c>
      <c r="H57" s="1">
        <v>1.6354837468149122</v>
      </c>
      <c r="I57" s="1">
        <v>0.87669137001613517</v>
      </c>
    </row>
    <row r="58" spans="1:9">
      <c r="A58" s="3">
        <v>40710</v>
      </c>
      <c r="B58" s="1">
        <v>253</v>
      </c>
      <c r="C58" s="4" t="s">
        <v>24</v>
      </c>
      <c r="D58" s="1" t="s">
        <v>14</v>
      </c>
      <c r="E58" s="1" t="s">
        <v>9</v>
      </c>
      <c r="F58" s="1" t="s">
        <v>10</v>
      </c>
      <c r="G58" s="1">
        <v>25</v>
      </c>
    </row>
    <row r="59" spans="1:9">
      <c r="A59" s="3">
        <v>40710</v>
      </c>
      <c r="B59" s="1">
        <v>253</v>
      </c>
      <c r="C59" s="4" t="s">
        <v>25</v>
      </c>
      <c r="D59" s="1" t="s">
        <v>14</v>
      </c>
      <c r="E59" s="1" t="s">
        <v>9</v>
      </c>
      <c r="F59" s="1" t="s">
        <v>10</v>
      </c>
      <c r="G59" s="1">
        <v>25</v>
      </c>
      <c r="H59" s="1">
        <v>1.9960736544852753</v>
      </c>
      <c r="I59" s="1">
        <v>0.91263653989844196</v>
      </c>
    </row>
    <row r="60" spans="1:9">
      <c r="A60" s="3">
        <v>40710</v>
      </c>
      <c r="B60" s="1">
        <v>253</v>
      </c>
      <c r="C60" s="4" t="s">
        <v>26</v>
      </c>
      <c r="D60" s="1" t="s">
        <v>14</v>
      </c>
      <c r="E60" s="1" t="s">
        <v>9</v>
      </c>
      <c r="F60" s="1" t="s">
        <v>10</v>
      </c>
      <c r="G60" s="1">
        <v>25</v>
      </c>
      <c r="H60" s="1">
        <v>1.8887409606828927</v>
      </c>
      <c r="I60" s="1">
        <v>0.69024391778117888</v>
      </c>
    </row>
    <row r="61" spans="1:9">
      <c r="A61" s="3">
        <v>40710</v>
      </c>
      <c r="B61" s="1">
        <v>253</v>
      </c>
      <c r="C61" s="4" t="s">
        <v>27</v>
      </c>
      <c r="D61" s="1" t="s">
        <v>14</v>
      </c>
      <c r="E61" s="1" t="s">
        <v>9</v>
      </c>
      <c r="F61" s="1" t="s">
        <v>10</v>
      </c>
      <c r="G61" s="1">
        <v>25</v>
      </c>
      <c r="H61" s="1">
        <v>1.9185545305502736</v>
      </c>
      <c r="I61" s="1">
        <v>0.77973389733742948</v>
      </c>
    </row>
    <row r="62" spans="1:9">
      <c r="A62" s="3">
        <v>40710</v>
      </c>
      <c r="B62" s="1">
        <v>253</v>
      </c>
      <c r="C62" s="4" t="s">
        <v>28</v>
      </c>
      <c r="D62" s="1" t="s">
        <v>14</v>
      </c>
      <c r="E62" s="1" t="s">
        <v>9</v>
      </c>
      <c r="F62" s="1" t="s">
        <v>10</v>
      </c>
      <c r="G62" s="1">
        <v>25</v>
      </c>
      <c r="H62" s="1">
        <v>1.3961993470957363</v>
      </c>
      <c r="I62" s="1">
        <v>0.65399823307177651</v>
      </c>
    </row>
    <row r="63" spans="1:9">
      <c r="A63" s="3">
        <v>40710</v>
      </c>
      <c r="B63" s="1">
        <v>253</v>
      </c>
      <c r="C63" s="4" t="s">
        <v>29</v>
      </c>
      <c r="D63" s="1" t="s">
        <v>14</v>
      </c>
      <c r="E63" s="1" t="s">
        <v>9</v>
      </c>
      <c r="F63" s="1" t="s">
        <v>10</v>
      </c>
      <c r="G63" s="1">
        <v>25</v>
      </c>
      <c r="H63" s="1">
        <v>1.5976951859255124</v>
      </c>
      <c r="I63" s="1">
        <v>0.82182377687412389</v>
      </c>
    </row>
    <row r="64" spans="1:9">
      <c r="A64" s="3">
        <v>40710</v>
      </c>
      <c r="B64" s="1">
        <v>253</v>
      </c>
      <c r="C64" s="5" t="s">
        <v>30</v>
      </c>
      <c r="D64" s="1" t="s">
        <v>14</v>
      </c>
      <c r="E64" s="1" t="s">
        <v>9</v>
      </c>
      <c r="F64" s="1" t="s">
        <v>10</v>
      </c>
      <c r="G64" s="1">
        <v>25</v>
      </c>
    </row>
    <row r="65" spans="1:9">
      <c r="A65" s="3">
        <v>40710</v>
      </c>
      <c r="B65" s="1">
        <v>253</v>
      </c>
      <c r="C65" s="4" t="s">
        <v>31</v>
      </c>
      <c r="D65" s="1" t="s">
        <v>14</v>
      </c>
      <c r="E65" s="1" t="s">
        <v>9</v>
      </c>
      <c r="F65" s="1" t="s">
        <v>10</v>
      </c>
      <c r="G65" s="1">
        <v>25</v>
      </c>
      <c r="H65" s="1">
        <v>1.414973347970818</v>
      </c>
      <c r="I65" s="1">
        <v>0.49954338452310365</v>
      </c>
    </row>
    <row r="66" spans="1:9">
      <c r="A66" s="3">
        <v>40710</v>
      </c>
      <c r="B66" s="1">
        <v>253</v>
      </c>
      <c r="C66" s="4" t="s">
        <v>32</v>
      </c>
      <c r="D66" s="1" t="s">
        <v>14</v>
      </c>
      <c r="E66" s="1" t="s">
        <v>9</v>
      </c>
      <c r="F66" s="1" t="s">
        <v>10</v>
      </c>
      <c r="G66" s="1">
        <v>25</v>
      </c>
    </row>
    <row r="67" spans="1:9">
      <c r="A67" s="3">
        <v>40710</v>
      </c>
      <c r="B67" s="1">
        <v>253</v>
      </c>
      <c r="C67" s="4" t="s">
        <v>33</v>
      </c>
      <c r="D67" s="1" t="s">
        <v>14</v>
      </c>
      <c r="E67" s="1" t="s">
        <v>9</v>
      </c>
      <c r="F67" s="1" t="s">
        <v>10</v>
      </c>
      <c r="G67" s="1">
        <v>25</v>
      </c>
      <c r="H67" s="1">
        <v>1.8762178405916423</v>
      </c>
      <c r="I67" s="1">
        <v>0.81621484875991934</v>
      </c>
    </row>
    <row r="68" spans="1:9">
      <c r="A68" s="3">
        <v>40710</v>
      </c>
      <c r="B68" s="1">
        <v>253</v>
      </c>
      <c r="C68" s="4" t="s">
        <v>34</v>
      </c>
      <c r="D68" s="1" t="s">
        <v>14</v>
      </c>
      <c r="E68" s="1" t="s">
        <v>9</v>
      </c>
      <c r="F68" s="1" t="s">
        <v>10</v>
      </c>
      <c r="G68" s="1">
        <v>25</v>
      </c>
    </row>
    <row r="69" spans="1:9">
      <c r="A69" s="3">
        <v>40710</v>
      </c>
      <c r="B69" s="1">
        <v>253</v>
      </c>
      <c r="C69" s="4" t="s">
        <v>35</v>
      </c>
      <c r="D69" s="1" t="s">
        <v>14</v>
      </c>
      <c r="E69" s="1" t="s">
        <v>9</v>
      </c>
      <c r="F69" s="1" t="s">
        <v>10</v>
      </c>
      <c r="G69" s="1">
        <v>25</v>
      </c>
      <c r="H69" s="1">
        <v>1.5490032620257879</v>
      </c>
      <c r="I69" s="1">
        <v>0.66399987210111289</v>
      </c>
    </row>
    <row r="70" spans="1:9">
      <c r="A70" s="3">
        <v>40710</v>
      </c>
      <c r="B70" s="1">
        <v>253</v>
      </c>
      <c r="C70" s="4" t="s">
        <v>36</v>
      </c>
      <c r="D70" s="1" t="s">
        <v>14</v>
      </c>
      <c r="E70" s="1" t="s">
        <v>9</v>
      </c>
      <c r="F70" s="1" t="s">
        <v>10</v>
      </c>
      <c r="G70" s="1">
        <v>25</v>
      </c>
      <c r="H70" s="1">
        <v>1.3222192947339193</v>
      </c>
      <c r="I70" s="1">
        <v>0.56752285699619298</v>
      </c>
    </row>
    <row r="71" spans="1:9">
      <c r="A71" s="3">
        <v>40710</v>
      </c>
      <c r="B71" s="1">
        <v>253</v>
      </c>
      <c r="C71" s="4" t="s">
        <v>37</v>
      </c>
      <c r="D71" s="1" t="s">
        <v>14</v>
      </c>
      <c r="E71" s="1" t="s">
        <v>9</v>
      </c>
      <c r="F71" s="1" t="s">
        <v>10</v>
      </c>
      <c r="G71" s="1">
        <v>25</v>
      </c>
    </row>
    <row r="72" spans="1:9">
      <c r="A72" s="3">
        <v>40710</v>
      </c>
      <c r="B72" s="1">
        <v>253</v>
      </c>
      <c r="C72" s="4" t="s">
        <v>38</v>
      </c>
      <c r="D72" s="1" t="s">
        <v>14</v>
      </c>
      <c r="E72" s="1" t="s">
        <v>9</v>
      </c>
      <c r="F72" s="1" t="s">
        <v>10</v>
      </c>
      <c r="G72" s="1">
        <v>25</v>
      </c>
    </row>
    <row r="73" spans="1:9">
      <c r="A73" s="3">
        <v>40710</v>
      </c>
      <c r="B73" s="1">
        <v>253</v>
      </c>
      <c r="C73" s="4" t="s">
        <v>39</v>
      </c>
      <c r="D73" s="1" t="s">
        <v>14</v>
      </c>
      <c r="E73" s="1" t="s">
        <v>9</v>
      </c>
      <c r="F73" s="1" t="s">
        <v>10</v>
      </c>
      <c r="G73" s="1">
        <v>25</v>
      </c>
      <c r="H73" s="1">
        <v>1.6857417386022637</v>
      </c>
      <c r="I73" s="1">
        <v>0.50244778656531042</v>
      </c>
    </row>
    <row r="74" spans="1:9">
      <c r="A74" s="3">
        <v>40710</v>
      </c>
      <c r="B74" s="1">
        <v>253</v>
      </c>
      <c r="C74" s="4" t="s">
        <v>40</v>
      </c>
      <c r="D74" s="1" t="s">
        <v>14</v>
      </c>
      <c r="E74" s="1" t="s">
        <v>9</v>
      </c>
      <c r="F74" s="1" t="s">
        <v>10</v>
      </c>
      <c r="G74" s="1">
        <v>25</v>
      </c>
      <c r="H74" s="1">
        <v>1.6263403673750423</v>
      </c>
      <c r="I74" s="1">
        <v>0.7346802005114299</v>
      </c>
    </row>
    <row r="75" spans="1:9">
      <c r="A75" s="3">
        <v>40710</v>
      </c>
      <c r="B75" s="1">
        <v>253</v>
      </c>
      <c r="C75" s="4" t="s">
        <v>41</v>
      </c>
      <c r="D75" s="1" t="s">
        <v>14</v>
      </c>
      <c r="E75" s="1" t="s">
        <v>9</v>
      </c>
      <c r="F75" s="1" t="s">
        <v>10</v>
      </c>
      <c r="G75" s="1">
        <v>25</v>
      </c>
      <c r="H75" s="1">
        <v>1.4065401804339552</v>
      </c>
      <c r="I75" s="1">
        <v>0.95931138946694217</v>
      </c>
    </row>
    <row r="76" spans="1:9">
      <c r="C76" s="4"/>
      <c r="F76" s="2"/>
    </row>
    <row r="77" spans="1:9">
      <c r="A77" s="3">
        <v>40710</v>
      </c>
      <c r="B77" s="1">
        <v>256</v>
      </c>
      <c r="C77" s="4" t="s">
        <v>18</v>
      </c>
      <c r="D77" s="1" t="s">
        <v>14</v>
      </c>
      <c r="E77" s="1" t="s">
        <v>9</v>
      </c>
      <c r="F77" s="1" t="s">
        <v>10</v>
      </c>
      <c r="G77" s="1">
        <v>25</v>
      </c>
      <c r="H77" s="1">
        <v>1.4281347940287887</v>
      </c>
      <c r="I77" s="1">
        <v>0.75933762518302217</v>
      </c>
    </row>
    <row r="78" spans="1:9">
      <c r="A78" s="3">
        <v>40710</v>
      </c>
      <c r="B78" s="1">
        <v>256</v>
      </c>
      <c r="C78" s="4" t="s">
        <v>19</v>
      </c>
      <c r="D78" s="1" t="s">
        <v>14</v>
      </c>
      <c r="E78" s="1" t="s">
        <v>9</v>
      </c>
      <c r="F78" s="1" t="s">
        <v>10</v>
      </c>
      <c r="G78" s="1">
        <v>25</v>
      </c>
      <c r="H78" s="1">
        <v>1.8331471119127851</v>
      </c>
      <c r="I78" s="1">
        <v>0.91423372003487557</v>
      </c>
    </row>
    <row r="79" spans="1:9">
      <c r="A79" s="3">
        <v>40710</v>
      </c>
      <c r="B79" s="1">
        <v>256</v>
      </c>
      <c r="C79" s="4" t="s">
        <v>20</v>
      </c>
      <c r="D79" s="1" t="s">
        <v>14</v>
      </c>
      <c r="E79" s="1" t="s">
        <v>9</v>
      </c>
      <c r="F79" s="1" t="s">
        <v>10</v>
      </c>
      <c r="G79" s="1">
        <v>25</v>
      </c>
    </row>
    <row r="80" spans="1:9">
      <c r="A80" s="3">
        <v>40710</v>
      </c>
      <c r="B80" s="1">
        <v>256</v>
      </c>
      <c r="C80" s="4" t="s">
        <v>21</v>
      </c>
      <c r="D80" s="1" t="s">
        <v>14</v>
      </c>
      <c r="E80" s="1" t="s">
        <v>9</v>
      </c>
      <c r="F80" s="1" t="s">
        <v>10</v>
      </c>
      <c r="G80" s="1">
        <v>25</v>
      </c>
      <c r="H80" s="1">
        <v>1.4771212547196624</v>
      </c>
      <c r="I80" s="1">
        <v>0.77470116192991978</v>
      </c>
    </row>
    <row r="81" spans="1:9">
      <c r="A81" s="3">
        <v>40710</v>
      </c>
      <c r="B81" s="1">
        <v>256</v>
      </c>
      <c r="C81" s="4" t="s">
        <v>22</v>
      </c>
      <c r="D81" s="1" t="s">
        <v>14</v>
      </c>
      <c r="E81" s="1" t="s">
        <v>9</v>
      </c>
      <c r="F81" s="1" t="s">
        <v>10</v>
      </c>
      <c r="G81" s="1">
        <v>25</v>
      </c>
    </row>
    <row r="82" spans="1:9">
      <c r="A82" s="3">
        <v>40710</v>
      </c>
      <c r="B82" s="1">
        <v>256</v>
      </c>
      <c r="C82" s="4" t="s">
        <v>23</v>
      </c>
      <c r="D82" s="1" t="s">
        <v>14</v>
      </c>
      <c r="E82" s="1" t="s">
        <v>9</v>
      </c>
      <c r="F82" s="1" t="s">
        <v>10</v>
      </c>
      <c r="G82" s="1">
        <v>25</v>
      </c>
      <c r="H82" s="1">
        <v>1.887054378050957</v>
      </c>
      <c r="I82" s="1">
        <v>0.80038916965189999</v>
      </c>
    </row>
    <row r="83" spans="1:9">
      <c r="A83" s="3">
        <v>40710</v>
      </c>
      <c r="B83" s="1">
        <v>256</v>
      </c>
      <c r="C83" s="4" t="s">
        <v>24</v>
      </c>
      <c r="D83" s="1" t="s">
        <v>14</v>
      </c>
      <c r="E83" s="1" t="s">
        <v>9</v>
      </c>
      <c r="F83" s="1" t="s">
        <v>10</v>
      </c>
      <c r="G83" s="1">
        <v>25</v>
      </c>
      <c r="H83" s="1">
        <v>1.7315887651867388</v>
      </c>
      <c r="I83" s="1">
        <v>0.66212352537346786</v>
      </c>
    </row>
    <row r="84" spans="1:9">
      <c r="A84" s="3">
        <v>40710</v>
      </c>
      <c r="B84" s="1">
        <v>256</v>
      </c>
      <c r="C84" s="4" t="s">
        <v>25</v>
      </c>
      <c r="D84" s="1" t="s">
        <v>14</v>
      </c>
      <c r="E84" s="1" t="s">
        <v>9</v>
      </c>
      <c r="F84" s="1" t="s">
        <v>10</v>
      </c>
      <c r="G84" s="1">
        <v>25</v>
      </c>
    </row>
    <row r="85" spans="1:9">
      <c r="A85" s="3">
        <v>40710</v>
      </c>
      <c r="B85" s="1">
        <v>256</v>
      </c>
      <c r="C85" s="4" t="s">
        <v>26</v>
      </c>
      <c r="D85" s="1" t="s">
        <v>14</v>
      </c>
      <c r="E85" s="1" t="s">
        <v>9</v>
      </c>
      <c r="F85" s="1" t="s">
        <v>10</v>
      </c>
      <c r="G85" s="1">
        <v>25</v>
      </c>
      <c r="H85" s="1">
        <v>1.9763499790032735</v>
      </c>
      <c r="I85" s="1">
        <v>0.73969582334874007</v>
      </c>
    </row>
    <row r="86" spans="1:9">
      <c r="A86" s="3">
        <v>40710</v>
      </c>
      <c r="B86" s="1">
        <v>256</v>
      </c>
      <c r="C86" s="4" t="s">
        <v>27</v>
      </c>
      <c r="D86" s="1" t="s">
        <v>14</v>
      </c>
      <c r="E86" s="1" t="s">
        <v>9</v>
      </c>
      <c r="F86" s="1" t="s">
        <v>10</v>
      </c>
      <c r="G86" s="1">
        <v>25</v>
      </c>
      <c r="H86" s="1">
        <v>1.8965262174895554</v>
      </c>
      <c r="I86" s="1">
        <v>0.72531517490236108</v>
      </c>
    </row>
    <row r="87" spans="1:9">
      <c r="A87" s="3">
        <v>40710</v>
      </c>
      <c r="B87" s="1">
        <v>256</v>
      </c>
      <c r="C87" s="4" t="s">
        <v>28</v>
      </c>
      <c r="D87" s="1" t="s">
        <v>14</v>
      </c>
      <c r="E87" s="1" t="s">
        <v>9</v>
      </c>
      <c r="F87" s="1" t="s">
        <v>10</v>
      </c>
      <c r="G87" s="1">
        <v>25</v>
      </c>
      <c r="H87" s="1">
        <v>1.711807229041191</v>
      </c>
      <c r="I87" s="1">
        <v>0.98113455927384274</v>
      </c>
    </row>
    <row r="88" spans="1:9">
      <c r="A88" s="3">
        <v>40710</v>
      </c>
      <c r="B88" s="1">
        <v>256</v>
      </c>
      <c r="C88" s="4" t="s">
        <v>29</v>
      </c>
      <c r="D88" s="1" t="s">
        <v>14</v>
      </c>
      <c r="E88" s="1" t="s">
        <v>9</v>
      </c>
      <c r="F88" s="1" t="s">
        <v>10</v>
      </c>
      <c r="G88" s="1">
        <v>25</v>
      </c>
      <c r="H88" s="1">
        <v>1.4913616938342726</v>
      </c>
      <c r="I88" s="1">
        <v>0.2904654854213643</v>
      </c>
    </row>
    <row r="89" spans="1:9">
      <c r="A89" s="3">
        <v>40710</v>
      </c>
      <c r="B89" s="1">
        <v>256</v>
      </c>
      <c r="C89" s="4" t="s">
        <v>30</v>
      </c>
      <c r="D89" s="1" t="s">
        <v>14</v>
      </c>
      <c r="E89" s="1" t="s">
        <v>9</v>
      </c>
      <c r="F89" s="1" t="s">
        <v>10</v>
      </c>
      <c r="G89" s="1">
        <v>25</v>
      </c>
      <c r="H89" s="1">
        <v>1.7411515988517852</v>
      </c>
      <c r="I89" s="1">
        <v>0.83927484963266941</v>
      </c>
    </row>
    <row r="90" spans="1:9">
      <c r="A90" s="3">
        <v>40710</v>
      </c>
      <c r="B90" s="1">
        <v>256</v>
      </c>
      <c r="C90" s="4" t="s">
        <v>31</v>
      </c>
      <c r="D90" s="1" t="s">
        <v>14</v>
      </c>
      <c r="E90" s="1" t="s">
        <v>9</v>
      </c>
      <c r="F90" s="1" t="s">
        <v>10</v>
      </c>
      <c r="G90" s="1">
        <v>25</v>
      </c>
      <c r="H90" s="1">
        <v>1.2787536009528289</v>
      </c>
      <c r="I90" s="1">
        <v>0.63753151231673311</v>
      </c>
    </row>
    <row r="91" spans="1:9">
      <c r="A91" s="3">
        <v>40710</v>
      </c>
      <c r="B91" s="1">
        <v>256</v>
      </c>
      <c r="C91" s="4" t="s">
        <v>32</v>
      </c>
      <c r="D91" s="1" t="s">
        <v>14</v>
      </c>
      <c r="E91" s="1" t="s">
        <v>9</v>
      </c>
      <c r="F91" s="1" t="s">
        <v>10</v>
      </c>
      <c r="G91" s="1">
        <v>25</v>
      </c>
      <c r="H91" s="1">
        <v>1.4712917110589385</v>
      </c>
      <c r="I91" s="1">
        <v>0.84203475008695461</v>
      </c>
    </row>
    <row r="92" spans="1:9">
      <c r="A92" s="3">
        <v>40710</v>
      </c>
      <c r="B92" s="1">
        <v>256</v>
      </c>
      <c r="C92" s="4" t="s">
        <v>33</v>
      </c>
      <c r="D92" s="1" t="s">
        <v>14</v>
      </c>
      <c r="E92" s="1" t="s">
        <v>9</v>
      </c>
      <c r="F92" s="1" t="s">
        <v>10</v>
      </c>
      <c r="G92" s="1">
        <v>25</v>
      </c>
      <c r="H92" s="1">
        <v>1.7923916894982539</v>
      </c>
      <c r="I92" s="1">
        <v>0.45825939504537871</v>
      </c>
    </row>
    <row r="93" spans="1:9">
      <c r="A93" s="3">
        <v>40710</v>
      </c>
      <c r="B93" s="1">
        <v>256</v>
      </c>
      <c r="C93" s="4" t="s">
        <v>34</v>
      </c>
      <c r="D93" s="1" t="s">
        <v>14</v>
      </c>
      <c r="E93" s="1" t="s">
        <v>9</v>
      </c>
      <c r="F93" s="1" t="s">
        <v>10</v>
      </c>
      <c r="G93" s="1">
        <v>25</v>
      </c>
    </row>
    <row r="94" spans="1:9">
      <c r="A94" s="3">
        <v>40710</v>
      </c>
      <c r="B94" s="1">
        <v>256</v>
      </c>
      <c r="C94" s="4" t="s">
        <v>35</v>
      </c>
      <c r="D94" s="1" t="s">
        <v>14</v>
      </c>
      <c r="E94" s="1" t="s">
        <v>9</v>
      </c>
      <c r="F94" s="1" t="s">
        <v>10</v>
      </c>
      <c r="G94" s="1">
        <v>25</v>
      </c>
      <c r="H94" s="1">
        <v>1.6972293427597176</v>
      </c>
      <c r="I94" s="1">
        <v>0.95584718322275863</v>
      </c>
    </row>
    <row r="95" spans="1:9">
      <c r="A95" s="3">
        <v>40710</v>
      </c>
      <c r="B95" s="1">
        <v>256</v>
      </c>
      <c r="C95" s="4" t="s">
        <v>36</v>
      </c>
      <c r="D95" s="1" t="s">
        <v>14</v>
      </c>
      <c r="E95" s="1" t="s">
        <v>9</v>
      </c>
      <c r="F95" s="1" t="s">
        <v>10</v>
      </c>
      <c r="G95" s="1">
        <v>25</v>
      </c>
      <c r="H95" s="1">
        <v>1.7168377232995244</v>
      </c>
      <c r="I95" s="1">
        <v>0.7022835875671265</v>
      </c>
    </row>
    <row r="96" spans="1:9">
      <c r="A96" s="3">
        <v>40710</v>
      </c>
      <c r="B96" s="1">
        <v>256</v>
      </c>
      <c r="C96" s="4" t="s">
        <v>37</v>
      </c>
      <c r="D96" s="1" t="s">
        <v>14</v>
      </c>
      <c r="E96" s="1" t="s">
        <v>9</v>
      </c>
      <c r="F96" s="1" t="s">
        <v>10</v>
      </c>
      <c r="G96" s="1">
        <v>25</v>
      </c>
    </row>
    <row r="97" spans="1:9">
      <c r="A97" s="3">
        <v>40710</v>
      </c>
      <c r="B97" s="1">
        <v>256</v>
      </c>
      <c r="C97" s="4" t="s">
        <v>38</v>
      </c>
      <c r="D97" s="1" t="s">
        <v>14</v>
      </c>
      <c r="E97" s="1" t="s">
        <v>9</v>
      </c>
      <c r="F97" s="1" t="s">
        <v>10</v>
      </c>
      <c r="G97" s="1">
        <v>25</v>
      </c>
    </row>
    <row r="98" spans="1:9">
      <c r="A98" s="3">
        <v>40710</v>
      </c>
      <c r="B98" s="1">
        <v>256</v>
      </c>
      <c r="C98" s="4" t="s">
        <v>39</v>
      </c>
      <c r="D98" s="1" t="s">
        <v>14</v>
      </c>
      <c r="E98" s="1" t="s">
        <v>9</v>
      </c>
      <c r="F98" s="1" t="s">
        <v>10</v>
      </c>
      <c r="G98" s="1">
        <v>25</v>
      </c>
      <c r="H98" s="1">
        <v>1.5740312677277188</v>
      </c>
      <c r="I98" s="1">
        <v>0.55629323411387832</v>
      </c>
    </row>
    <row r="99" spans="1:9">
      <c r="A99" s="3">
        <v>40710</v>
      </c>
      <c r="B99" s="1">
        <v>256</v>
      </c>
      <c r="C99" s="4" t="s">
        <v>40</v>
      </c>
      <c r="D99" s="1" t="s">
        <v>14</v>
      </c>
      <c r="E99" s="1" t="s">
        <v>9</v>
      </c>
      <c r="F99" s="1" t="s">
        <v>10</v>
      </c>
      <c r="G99" s="1">
        <v>25</v>
      </c>
    </row>
    <row r="100" spans="1:9">
      <c r="A100" s="3">
        <v>40710</v>
      </c>
      <c r="B100" s="1">
        <v>256</v>
      </c>
      <c r="C100" s="4" t="s">
        <v>41</v>
      </c>
      <c r="D100" s="1" t="s">
        <v>14</v>
      </c>
      <c r="E100" s="1" t="s">
        <v>9</v>
      </c>
      <c r="F100" s="1" t="s">
        <v>10</v>
      </c>
      <c r="G100" s="1">
        <v>25</v>
      </c>
      <c r="H100" s="1">
        <v>1.5250448070368452</v>
      </c>
      <c r="I100" s="1">
        <v>0.70332218932743906</v>
      </c>
    </row>
    <row r="102" spans="1:9">
      <c r="A102" s="3">
        <v>40676</v>
      </c>
      <c r="B102" s="1">
        <v>219</v>
      </c>
      <c r="C102" s="1" t="s">
        <v>18</v>
      </c>
      <c r="D102" s="1" t="s">
        <v>11</v>
      </c>
      <c r="E102" s="1" t="s">
        <v>9</v>
      </c>
      <c r="F102" s="1" t="s">
        <v>12</v>
      </c>
      <c r="G102" s="1">
        <v>10</v>
      </c>
      <c r="H102" s="1">
        <v>1.6608654780038692</v>
      </c>
      <c r="I102" s="1">
        <v>0.4633195632147093</v>
      </c>
    </row>
    <row r="103" spans="1:9">
      <c r="A103" s="3">
        <v>40676</v>
      </c>
      <c r="B103" s="1">
        <v>219</v>
      </c>
      <c r="C103" s="1" t="s">
        <v>19</v>
      </c>
      <c r="D103" s="1" t="s">
        <v>11</v>
      </c>
      <c r="E103" s="1" t="s">
        <v>9</v>
      </c>
      <c r="F103" s="1" t="s">
        <v>12</v>
      </c>
      <c r="G103" s="1">
        <v>10</v>
      </c>
      <c r="H103" s="1">
        <v>1.2227164711475833</v>
      </c>
      <c r="I103" s="1">
        <v>0.24918733638749355</v>
      </c>
    </row>
    <row r="104" spans="1:9">
      <c r="A104" s="3">
        <v>40676</v>
      </c>
      <c r="B104" s="1">
        <v>219</v>
      </c>
      <c r="C104" s="1" t="s">
        <v>20</v>
      </c>
      <c r="D104" s="1" t="s">
        <v>11</v>
      </c>
      <c r="E104" s="1" t="s">
        <v>9</v>
      </c>
      <c r="F104" s="1" t="s">
        <v>12</v>
      </c>
      <c r="G104" s="1">
        <v>10</v>
      </c>
    </row>
    <row r="105" spans="1:9">
      <c r="A105" s="3">
        <v>40676</v>
      </c>
      <c r="B105" s="1">
        <v>219</v>
      </c>
      <c r="C105" s="1" t="s">
        <v>21</v>
      </c>
      <c r="D105" s="1" t="s">
        <v>11</v>
      </c>
      <c r="E105" s="1" t="s">
        <v>9</v>
      </c>
      <c r="F105" s="1" t="s">
        <v>12</v>
      </c>
      <c r="G105" s="1">
        <v>10</v>
      </c>
    </row>
    <row r="106" spans="1:9">
      <c r="A106" s="3">
        <v>40676</v>
      </c>
      <c r="B106" s="1">
        <v>219</v>
      </c>
      <c r="C106" s="1" t="s">
        <v>22</v>
      </c>
      <c r="D106" s="1" t="s">
        <v>11</v>
      </c>
      <c r="E106" s="1" t="s">
        <v>9</v>
      </c>
      <c r="F106" s="1" t="s">
        <v>12</v>
      </c>
      <c r="G106" s="1">
        <v>10</v>
      </c>
    </row>
    <row r="107" spans="1:9">
      <c r="A107" s="3">
        <v>40676</v>
      </c>
      <c r="B107" s="1">
        <v>219</v>
      </c>
      <c r="C107" s="1" t="s">
        <v>23</v>
      </c>
      <c r="D107" s="1" t="s">
        <v>11</v>
      </c>
      <c r="E107" s="1" t="s">
        <v>9</v>
      </c>
      <c r="F107" s="1" t="s">
        <v>12</v>
      </c>
      <c r="G107" s="1">
        <v>10</v>
      </c>
    </row>
    <row r="108" spans="1:9">
      <c r="A108" s="3">
        <v>40676</v>
      </c>
      <c r="B108" s="1">
        <v>219</v>
      </c>
      <c r="C108" s="1" t="s">
        <v>24</v>
      </c>
      <c r="D108" s="1" t="s">
        <v>11</v>
      </c>
      <c r="E108" s="1" t="s">
        <v>9</v>
      </c>
      <c r="F108" s="1" t="s">
        <v>12</v>
      </c>
      <c r="G108" s="1">
        <v>10</v>
      </c>
      <c r="H108" s="1">
        <v>1.5301996982030821</v>
      </c>
      <c r="I108" s="1">
        <v>0.33118845876401026</v>
      </c>
    </row>
    <row r="109" spans="1:9">
      <c r="A109" s="3">
        <v>40676</v>
      </c>
      <c r="B109" s="1">
        <v>219</v>
      </c>
      <c r="C109" s="1" t="s">
        <v>25</v>
      </c>
      <c r="D109" s="1" t="s">
        <v>11</v>
      </c>
      <c r="E109" s="1" t="s">
        <v>9</v>
      </c>
      <c r="F109" s="1" t="s">
        <v>12</v>
      </c>
      <c r="G109" s="1">
        <v>10</v>
      </c>
      <c r="H109" s="1">
        <v>1.1846914308175989</v>
      </c>
      <c r="I109" s="1">
        <v>0.15727668281593501</v>
      </c>
    </row>
    <row r="110" spans="1:9">
      <c r="A110" s="3">
        <v>40676</v>
      </c>
      <c r="B110" s="1">
        <v>219</v>
      </c>
      <c r="C110" s="1" t="s">
        <v>26</v>
      </c>
      <c r="D110" s="1" t="s">
        <v>11</v>
      </c>
      <c r="E110" s="1" t="s">
        <v>9</v>
      </c>
      <c r="F110" s="1" t="s">
        <v>12</v>
      </c>
      <c r="G110" s="1">
        <v>10</v>
      </c>
      <c r="H110" s="1">
        <v>1.4487063199050798</v>
      </c>
      <c r="I110" s="1">
        <v>0.44917753986673592</v>
      </c>
    </row>
    <row r="111" spans="1:9">
      <c r="A111" s="3">
        <v>40676</v>
      </c>
      <c r="B111" s="1">
        <v>219</v>
      </c>
      <c r="C111" s="1" t="s">
        <v>27</v>
      </c>
      <c r="D111" s="1" t="s">
        <v>11</v>
      </c>
      <c r="E111" s="1" t="s">
        <v>9</v>
      </c>
      <c r="F111" s="1" t="s">
        <v>12</v>
      </c>
      <c r="G111" s="1">
        <v>10</v>
      </c>
      <c r="H111" s="1">
        <v>1.7015679850559273</v>
      </c>
      <c r="I111" s="1">
        <v>0.39412799017135869</v>
      </c>
    </row>
    <row r="112" spans="1:9">
      <c r="A112" s="3">
        <v>40676</v>
      </c>
      <c r="B112" s="1">
        <v>219</v>
      </c>
      <c r="C112" s="1" t="s">
        <v>28</v>
      </c>
      <c r="D112" s="1" t="s">
        <v>11</v>
      </c>
      <c r="E112" s="1" t="s">
        <v>9</v>
      </c>
      <c r="F112" s="1" t="s">
        <v>12</v>
      </c>
      <c r="G112" s="1">
        <v>10</v>
      </c>
    </row>
    <row r="113" spans="1:9">
      <c r="A113" s="3">
        <v>40676</v>
      </c>
      <c r="B113" s="1">
        <v>219</v>
      </c>
      <c r="C113" s="1" t="s">
        <v>29</v>
      </c>
      <c r="D113" s="1" t="s">
        <v>11</v>
      </c>
      <c r="E113" s="1" t="s">
        <v>9</v>
      </c>
      <c r="F113" s="1" t="s">
        <v>12</v>
      </c>
      <c r="G113" s="1">
        <v>10</v>
      </c>
    </row>
    <row r="114" spans="1:9">
      <c r="A114" s="3">
        <v>40676</v>
      </c>
      <c r="B114" s="1">
        <v>219</v>
      </c>
      <c r="C114" s="1" t="s">
        <v>30</v>
      </c>
      <c r="D114" s="1" t="s">
        <v>11</v>
      </c>
      <c r="E114" s="1" t="s">
        <v>9</v>
      </c>
      <c r="F114" s="1" t="s">
        <v>12</v>
      </c>
      <c r="G114" s="1">
        <v>10</v>
      </c>
      <c r="H114" s="1">
        <v>1.5728716022004803</v>
      </c>
      <c r="I114" s="1">
        <v>0.37016909059426889</v>
      </c>
    </row>
    <row r="115" spans="1:9">
      <c r="A115" s="3">
        <v>40676</v>
      </c>
      <c r="B115" s="1">
        <v>219</v>
      </c>
      <c r="C115" s="1" t="s">
        <v>31</v>
      </c>
      <c r="D115" s="1" t="s">
        <v>11</v>
      </c>
      <c r="E115" s="1" t="s">
        <v>9</v>
      </c>
      <c r="F115" s="1" t="s">
        <v>12</v>
      </c>
      <c r="G115" s="1">
        <v>10</v>
      </c>
      <c r="H115" s="1">
        <v>1.7745169657285496</v>
      </c>
      <c r="I115" s="1">
        <v>0.42485694132380564</v>
      </c>
    </row>
    <row r="116" spans="1:9">
      <c r="A116" s="3">
        <v>40676</v>
      </c>
      <c r="B116" s="1">
        <v>219</v>
      </c>
      <c r="C116" s="1" t="s">
        <v>32</v>
      </c>
      <c r="D116" s="1" t="s">
        <v>11</v>
      </c>
      <c r="E116" s="1" t="s">
        <v>9</v>
      </c>
      <c r="F116" s="1" t="s">
        <v>12</v>
      </c>
      <c r="G116" s="1">
        <v>10</v>
      </c>
      <c r="H116" s="1">
        <v>1.469822015978163</v>
      </c>
      <c r="I116" s="1">
        <v>0.38699871856848983</v>
      </c>
    </row>
    <row r="117" spans="1:9">
      <c r="A117" s="3">
        <v>40676</v>
      </c>
      <c r="B117" s="1">
        <v>219</v>
      </c>
      <c r="C117" s="1" t="s">
        <v>33</v>
      </c>
      <c r="D117" s="1" t="s">
        <v>11</v>
      </c>
      <c r="E117" s="1" t="s">
        <v>9</v>
      </c>
      <c r="F117" s="1" t="s">
        <v>12</v>
      </c>
      <c r="G117" s="1">
        <v>10</v>
      </c>
      <c r="H117" s="1">
        <v>1.7109631189952756</v>
      </c>
      <c r="I117" s="1">
        <v>0.25373824546133689</v>
      </c>
    </row>
    <row r="118" spans="1:9">
      <c r="A118" s="3">
        <v>40676</v>
      </c>
      <c r="B118" s="1">
        <v>219</v>
      </c>
      <c r="C118" s="1" t="s">
        <v>34</v>
      </c>
      <c r="D118" s="1" t="s">
        <v>11</v>
      </c>
      <c r="E118" s="1" t="s">
        <v>9</v>
      </c>
      <c r="F118" s="1" t="s">
        <v>12</v>
      </c>
      <c r="G118" s="1">
        <v>10</v>
      </c>
      <c r="H118" s="1">
        <v>1.8808135922807914</v>
      </c>
      <c r="I118" s="1">
        <v>0.49126140451520839</v>
      </c>
    </row>
    <row r="119" spans="1:9">
      <c r="A119" s="3">
        <v>40676</v>
      </c>
      <c r="B119" s="1">
        <v>219</v>
      </c>
      <c r="C119" s="1" t="s">
        <v>35</v>
      </c>
      <c r="D119" s="1" t="s">
        <v>11</v>
      </c>
      <c r="E119" s="1" t="s">
        <v>9</v>
      </c>
      <c r="F119" s="1" t="s">
        <v>12</v>
      </c>
      <c r="G119" s="1">
        <v>10</v>
      </c>
      <c r="H119" s="1">
        <v>1.7693773260761385</v>
      </c>
      <c r="I119" s="1">
        <v>0.48085138097609997</v>
      </c>
    </row>
    <row r="120" spans="1:9">
      <c r="A120" s="3">
        <v>40676</v>
      </c>
      <c r="B120" s="1">
        <v>219</v>
      </c>
      <c r="C120" s="1" t="s">
        <v>36</v>
      </c>
      <c r="D120" s="1" t="s">
        <v>11</v>
      </c>
      <c r="E120" s="1" t="s">
        <v>9</v>
      </c>
      <c r="F120" s="1" t="s">
        <v>12</v>
      </c>
      <c r="G120" s="1">
        <v>10</v>
      </c>
      <c r="H120" s="1">
        <v>1.0128372247051722</v>
      </c>
      <c r="I120" s="1">
        <v>-8.7968494545672113E-2</v>
      </c>
    </row>
    <row r="121" spans="1:9">
      <c r="A121" s="3">
        <v>40676</v>
      </c>
      <c r="B121" s="1">
        <v>219</v>
      </c>
      <c r="C121" s="1" t="s">
        <v>37</v>
      </c>
      <c r="D121" s="1" t="s">
        <v>11</v>
      </c>
      <c r="E121" s="1" t="s">
        <v>9</v>
      </c>
      <c r="F121" s="1" t="s">
        <v>12</v>
      </c>
      <c r="G121" s="1">
        <v>10</v>
      </c>
      <c r="H121" s="1">
        <v>1.7275412570285564</v>
      </c>
      <c r="I121" s="1">
        <v>0.50693755720797762</v>
      </c>
    </row>
    <row r="122" spans="1:9">
      <c r="A122" s="3">
        <v>40676</v>
      </c>
      <c r="B122" s="1">
        <v>219</v>
      </c>
      <c r="C122" s="1" t="s">
        <v>38</v>
      </c>
      <c r="D122" s="1" t="s">
        <v>11</v>
      </c>
      <c r="E122" s="1" t="s">
        <v>9</v>
      </c>
      <c r="F122" s="1" t="s">
        <v>12</v>
      </c>
      <c r="G122" s="1">
        <v>10</v>
      </c>
      <c r="H122" s="1">
        <v>1.8055008581584002</v>
      </c>
      <c r="I122" s="1">
        <v>0.4967657339558062</v>
      </c>
    </row>
    <row r="123" spans="1:9">
      <c r="A123" s="3">
        <v>40676</v>
      </c>
      <c r="B123" s="1">
        <v>219</v>
      </c>
      <c r="C123" s="1" t="s">
        <v>39</v>
      </c>
      <c r="D123" s="1" t="s">
        <v>11</v>
      </c>
      <c r="E123" s="1" t="s">
        <v>9</v>
      </c>
      <c r="F123" s="1" t="s">
        <v>12</v>
      </c>
      <c r="G123" s="1">
        <v>10</v>
      </c>
      <c r="H123" s="1">
        <v>1.9299295600845878</v>
      </c>
      <c r="I123" s="1">
        <v>0.53618190265818022</v>
      </c>
    </row>
    <row r="124" spans="1:9">
      <c r="A124" s="3">
        <v>40676</v>
      </c>
      <c r="B124" s="1">
        <v>219</v>
      </c>
      <c r="C124" s="1" t="s">
        <v>40</v>
      </c>
      <c r="D124" s="1" t="s">
        <v>11</v>
      </c>
      <c r="E124" s="1" t="s">
        <v>9</v>
      </c>
      <c r="F124" s="1" t="s">
        <v>12</v>
      </c>
      <c r="G124" s="1">
        <v>10</v>
      </c>
      <c r="H124" s="1">
        <v>1.3074960379132128</v>
      </c>
      <c r="I124" s="1">
        <v>0.26578316502087201</v>
      </c>
    </row>
    <row r="125" spans="1:9">
      <c r="A125" s="3">
        <v>40676</v>
      </c>
      <c r="B125" s="1">
        <v>219</v>
      </c>
      <c r="C125" s="1" t="s">
        <v>41</v>
      </c>
      <c r="D125" s="1" t="s">
        <v>11</v>
      </c>
      <c r="E125" s="1" t="s">
        <v>9</v>
      </c>
      <c r="F125" s="1" t="s">
        <v>12</v>
      </c>
      <c r="G125" s="1">
        <v>10</v>
      </c>
      <c r="H125" s="1">
        <v>1.2741578492636798</v>
      </c>
      <c r="I125" s="1">
        <v>0.16040154655999078</v>
      </c>
    </row>
    <row r="127" spans="1:9">
      <c r="A127" s="3">
        <v>40676</v>
      </c>
      <c r="B127" s="1">
        <v>257</v>
      </c>
      <c r="C127" s="1" t="s">
        <v>18</v>
      </c>
      <c r="D127" s="1" t="s">
        <v>13</v>
      </c>
      <c r="E127" s="1" t="s">
        <v>9</v>
      </c>
      <c r="F127" s="1" t="s">
        <v>12</v>
      </c>
      <c r="G127" s="1">
        <v>10</v>
      </c>
      <c r="H127" s="1">
        <v>1.7916906490201179</v>
      </c>
      <c r="I127" s="1">
        <v>0.64598577545713076</v>
      </c>
    </row>
    <row r="128" spans="1:9">
      <c r="A128" s="3">
        <v>40676</v>
      </c>
      <c r="B128" s="1">
        <v>257</v>
      </c>
      <c r="C128" s="1" t="s">
        <v>19</v>
      </c>
      <c r="D128" s="1" t="s">
        <v>13</v>
      </c>
      <c r="E128" s="1" t="s">
        <v>9</v>
      </c>
      <c r="F128" s="1" t="s">
        <v>12</v>
      </c>
      <c r="G128" s="1">
        <v>10</v>
      </c>
    </row>
    <row r="129" spans="1:9">
      <c r="A129" s="3">
        <v>40676</v>
      </c>
      <c r="B129" s="1">
        <v>257</v>
      </c>
      <c r="C129" s="1" t="s">
        <v>20</v>
      </c>
      <c r="D129" s="1" t="s">
        <v>13</v>
      </c>
      <c r="E129" s="1" t="s">
        <v>9</v>
      </c>
      <c r="F129" s="1" t="s">
        <v>12</v>
      </c>
      <c r="G129" s="1">
        <v>10</v>
      </c>
    </row>
    <row r="130" spans="1:9">
      <c r="A130" s="3">
        <v>40676</v>
      </c>
      <c r="B130" s="1">
        <v>257</v>
      </c>
      <c r="C130" s="1" t="s">
        <v>21</v>
      </c>
      <c r="D130" s="1" t="s">
        <v>13</v>
      </c>
      <c r="E130" s="1" t="s">
        <v>9</v>
      </c>
      <c r="F130" s="1" t="s">
        <v>12</v>
      </c>
      <c r="G130" s="1">
        <v>10</v>
      </c>
      <c r="H130" s="1">
        <v>1.4232458739368079</v>
      </c>
      <c r="I130" s="1">
        <v>0.45000825048952026</v>
      </c>
    </row>
    <row r="131" spans="1:9">
      <c r="A131" s="3">
        <v>40676</v>
      </c>
      <c r="B131" s="1">
        <v>257</v>
      </c>
      <c r="C131" s="1" t="s">
        <v>22</v>
      </c>
      <c r="D131" s="1" t="s">
        <v>13</v>
      </c>
      <c r="E131" s="1" t="s">
        <v>9</v>
      </c>
      <c r="F131" s="1" t="s">
        <v>12</v>
      </c>
      <c r="G131" s="1">
        <v>10</v>
      </c>
      <c r="H131" s="1">
        <v>1.9934362304976116</v>
      </c>
      <c r="I131" s="1">
        <v>0.5257229426334703</v>
      </c>
    </row>
    <row r="132" spans="1:9">
      <c r="A132" s="3">
        <v>40676</v>
      </c>
      <c r="B132" s="1">
        <v>257</v>
      </c>
      <c r="C132" s="1" t="s">
        <v>23</v>
      </c>
      <c r="D132" s="1" t="s">
        <v>13</v>
      </c>
      <c r="E132" s="1" t="s">
        <v>9</v>
      </c>
      <c r="F132" s="1" t="s">
        <v>12</v>
      </c>
      <c r="G132" s="1">
        <v>10</v>
      </c>
      <c r="H132" s="1">
        <v>2.1972805581256192</v>
      </c>
      <c r="I132" s="1">
        <v>0.45307753274474433</v>
      </c>
    </row>
    <row r="133" spans="1:9">
      <c r="A133" s="3">
        <v>40676</v>
      </c>
      <c r="B133" s="1">
        <v>257</v>
      </c>
      <c r="C133" s="1" t="s">
        <v>24</v>
      </c>
      <c r="D133" s="1" t="s">
        <v>13</v>
      </c>
      <c r="E133" s="1" t="s">
        <v>9</v>
      </c>
      <c r="F133" s="1" t="s">
        <v>12</v>
      </c>
      <c r="G133" s="1">
        <v>10</v>
      </c>
      <c r="H133" s="1">
        <v>1.9745116927373283</v>
      </c>
      <c r="I133" s="1">
        <v>0.58576307396868732</v>
      </c>
    </row>
    <row r="134" spans="1:9">
      <c r="A134" s="3">
        <v>40676</v>
      </c>
      <c r="B134" s="1">
        <v>257</v>
      </c>
      <c r="C134" s="1" t="s">
        <v>25</v>
      </c>
      <c r="D134" s="1" t="s">
        <v>13</v>
      </c>
      <c r="E134" s="1" t="s">
        <v>9</v>
      </c>
      <c r="F134" s="1" t="s">
        <v>12</v>
      </c>
      <c r="G134" s="1">
        <v>10</v>
      </c>
      <c r="H134" s="1">
        <v>1.5751878449276611</v>
      </c>
      <c r="I134" s="1">
        <v>0.39249321618547039</v>
      </c>
    </row>
    <row r="135" spans="1:9">
      <c r="A135" s="3">
        <v>40676</v>
      </c>
      <c r="B135" s="1">
        <v>257</v>
      </c>
      <c r="C135" s="1" t="s">
        <v>26</v>
      </c>
      <c r="D135" s="1" t="s">
        <v>13</v>
      </c>
      <c r="E135" s="1" t="s">
        <v>9</v>
      </c>
      <c r="F135" s="1" t="s">
        <v>12</v>
      </c>
      <c r="G135" s="1">
        <v>10</v>
      </c>
      <c r="H135" s="1">
        <v>1.8228216453031045</v>
      </c>
      <c r="I135" s="1">
        <v>0.52016523074553089</v>
      </c>
    </row>
    <row r="136" spans="1:9">
      <c r="A136" s="3">
        <v>40676</v>
      </c>
      <c r="B136" s="1">
        <v>257</v>
      </c>
      <c r="C136" s="1" t="s">
        <v>27</v>
      </c>
      <c r="D136" s="1" t="s">
        <v>13</v>
      </c>
      <c r="E136" s="1" t="s">
        <v>9</v>
      </c>
      <c r="F136" s="1" t="s">
        <v>12</v>
      </c>
      <c r="G136" s="1">
        <v>10</v>
      </c>
      <c r="H136" s="1">
        <v>2.1574567681342258</v>
      </c>
      <c r="I136" s="1">
        <v>0.72762348281131584</v>
      </c>
    </row>
    <row r="137" spans="1:9">
      <c r="A137" s="3">
        <v>40676</v>
      </c>
      <c r="B137" s="1">
        <v>257</v>
      </c>
      <c r="C137" s="1" t="s">
        <v>28</v>
      </c>
      <c r="D137" s="1" t="s">
        <v>13</v>
      </c>
      <c r="E137" s="1" t="s">
        <v>9</v>
      </c>
      <c r="F137" s="1" t="s">
        <v>12</v>
      </c>
      <c r="G137" s="1">
        <v>10</v>
      </c>
      <c r="H137" s="1">
        <v>2.1367205671564067</v>
      </c>
      <c r="I137" s="1">
        <v>0.77846118737099279</v>
      </c>
    </row>
    <row r="138" spans="1:9">
      <c r="A138" s="3">
        <v>40676</v>
      </c>
      <c r="B138" s="1">
        <v>257</v>
      </c>
      <c r="C138" s="1" t="s">
        <v>29</v>
      </c>
      <c r="D138" s="1" t="s">
        <v>13</v>
      </c>
      <c r="E138" s="1" t="s">
        <v>9</v>
      </c>
      <c r="F138" s="1" t="s">
        <v>12</v>
      </c>
      <c r="G138" s="1">
        <v>10</v>
      </c>
      <c r="H138" s="1">
        <v>2.1687920203141817</v>
      </c>
      <c r="I138" s="1">
        <v>0.50744226371325929</v>
      </c>
    </row>
    <row r="139" spans="1:9">
      <c r="A139" s="3">
        <v>40676</v>
      </c>
      <c r="B139" s="1">
        <v>257</v>
      </c>
      <c r="C139" s="1" t="s">
        <v>30</v>
      </c>
      <c r="D139" s="1" t="s">
        <v>13</v>
      </c>
      <c r="E139" s="1" t="s">
        <v>9</v>
      </c>
      <c r="F139" s="1" t="s">
        <v>12</v>
      </c>
      <c r="G139" s="1">
        <v>10</v>
      </c>
    </row>
    <row r="140" spans="1:9">
      <c r="A140" s="3">
        <v>40676</v>
      </c>
      <c r="B140" s="1">
        <v>257</v>
      </c>
      <c r="C140" s="1" t="s">
        <v>31</v>
      </c>
      <c r="D140" s="1" t="s">
        <v>13</v>
      </c>
      <c r="E140" s="1" t="s">
        <v>9</v>
      </c>
      <c r="F140" s="1" t="s">
        <v>12</v>
      </c>
      <c r="G140" s="1">
        <v>10</v>
      </c>
    </row>
    <row r="141" spans="1:9">
      <c r="A141" s="3">
        <v>40676</v>
      </c>
      <c r="B141" s="1">
        <v>257</v>
      </c>
      <c r="C141" s="1" t="s">
        <v>32</v>
      </c>
      <c r="D141" s="1" t="s">
        <v>13</v>
      </c>
      <c r="E141" s="1" t="s">
        <v>9</v>
      </c>
      <c r="F141" s="1" t="s">
        <v>12</v>
      </c>
      <c r="G141" s="1">
        <v>10</v>
      </c>
      <c r="H141" s="1">
        <v>1.5910646070264991</v>
      </c>
      <c r="I141" s="1">
        <v>0.41768208077178864</v>
      </c>
    </row>
    <row r="142" spans="1:9">
      <c r="A142" s="3">
        <v>40676</v>
      </c>
      <c r="B142" s="1">
        <v>257</v>
      </c>
      <c r="C142" s="1" t="s">
        <v>33</v>
      </c>
      <c r="D142" s="1" t="s">
        <v>13</v>
      </c>
      <c r="E142" s="1" t="s">
        <v>9</v>
      </c>
      <c r="F142" s="1" t="s">
        <v>12</v>
      </c>
      <c r="G142" s="1">
        <v>10</v>
      </c>
      <c r="H142" s="1">
        <v>1.1846914308175989</v>
      </c>
      <c r="I142" s="1">
        <v>0.13526346726644803</v>
      </c>
    </row>
    <row r="143" spans="1:9">
      <c r="A143" s="3">
        <v>40676</v>
      </c>
      <c r="B143" s="1">
        <v>257</v>
      </c>
      <c r="C143" s="1" t="s">
        <v>34</v>
      </c>
      <c r="D143" s="1" t="s">
        <v>13</v>
      </c>
      <c r="E143" s="1" t="s">
        <v>9</v>
      </c>
      <c r="F143" s="1" t="s">
        <v>12</v>
      </c>
      <c r="G143" s="1">
        <v>10</v>
      </c>
    </row>
    <row r="144" spans="1:9">
      <c r="A144" s="3">
        <v>40676</v>
      </c>
      <c r="B144" s="1">
        <v>257</v>
      </c>
      <c r="C144" s="1" t="s">
        <v>35</v>
      </c>
      <c r="D144" s="1" t="s">
        <v>13</v>
      </c>
      <c r="E144" s="1" t="s">
        <v>9</v>
      </c>
      <c r="F144" s="1" t="s">
        <v>12</v>
      </c>
      <c r="G144" s="1">
        <v>10</v>
      </c>
    </row>
    <row r="145" spans="1:9">
      <c r="A145" s="3">
        <v>40676</v>
      </c>
      <c r="B145" s="1">
        <v>257</v>
      </c>
      <c r="C145" s="1" t="s">
        <v>36</v>
      </c>
      <c r="D145" s="1" t="s">
        <v>13</v>
      </c>
      <c r="E145" s="1" t="s">
        <v>9</v>
      </c>
      <c r="F145" s="1" t="s">
        <v>12</v>
      </c>
      <c r="G145" s="1">
        <v>10</v>
      </c>
      <c r="H145" s="1">
        <v>1.7101173651118162</v>
      </c>
      <c r="I145" s="1">
        <v>0.40092961784120362</v>
      </c>
    </row>
    <row r="146" spans="1:9">
      <c r="A146" s="3">
        <v>40676</v>
      </c>
      <c r="B146" s="1">
        <v>257</v>
      </c>
      <c r="C146" s="1" t="s">
        <v>37</v>
      </c>
      <c r="D146" s="1" t="s">
        <v>13</v>
      </c>
      <c r="E146" s="1" t="s">
        <v>9</v>
      </c>
      <c r="F146" s="1" t="s">
        <v>12</v>
      </c>
      <c r="G146" s="1">
        <v>10</v>
      </c>
    </row>
    <row r="147" spans="1:9">
      <c r="A147" s="3">
        <v>40676</v>
      </c>
      <c r="B147" s="1">
        <v>257</v>
      </c>
      <c r="C147" s="1" t="s">
        <v>38</v>
      </c>
      <c r="D147" s="1" t="s">
        <v>13</v>
      </c>
      <c r="E147" s="1" t="s">
        <v>9</v>
      </c>
      <c r="F147" s="1" t="s">
        <v>12</v>
      </c>
      <c r="G147" s="1">
        <v>10</v>
      </c>
      <c r="H147" s="1">
        <v>1.4593924877592308</v>
      </c>
      <c r="I147" s="1">
        <v>0.54846920840013547</v>
      </c>
    </row>
    <row r="148" spans="1:9">
      <c r="A148" s="3">
        <v>40676</v>
      </c>
      <c r="B148" s="1">
        <v>257</v>
      </c>
      <c r="C148" s="1" t="s">
        <v>39</v>
      </c>
      <c r="D148" s="1" t="s">
        <v>13</v>
      </c>
      <c r="E148" s="1" t="s">
        <v>9</v>
      </c>
      <c r="F148" s="1" t="s">
        <v>12</v>
      </c>
      <c r="G148" s="1">
        <v>10</v>
      </c>
    </row>
    <row r="149" spans="1:9">
      <c r="A149" s="3">
        <v>40676</v>
      </c>
      <c r="B149" s="1">
        <v>257</v>
      </c>
      <c r="C149" s="1" t="s">
        <v>40</v>
      </c>
      <c r="D149" s="1" t="s">
        <v>13</v>
      </c>
      <c r="E149" s="1" t="s">
        <v>9</v>
      </c>
      <c r="F149" s="1" t="s">
        <v>12</v>
      </c>
      <c r="G149" s="1">
        <v>10</v>
      </c>
      <c r="H149" s="1">
        <v>1.6637009253896482</v>
      </c>
      <c r="I149" s="1">
        <v>0.45515542506363216</v>
      </c>
    </row>
    <row r="150" spans="1:9">
      <c r="A150" s="3">
        <v>40676</v>
      </c>
      <c r="B150" s="1">
        <v>257</v>
      </c>
      <c r="C150" s="1" t="s">
        <v>41</v>
      </c>
      <c r="D150" s="1" t="s">
        <v>13</v>
      </c>
      <c r="E150" s="1" t="s">
        <v>9</v>
      </c>
      <c r="F150" s="1" t="s">
        <v>12</v>
      </c>
      <c r="G150" s="1">
        <v>10</v>
      </c>
      <c r="H150" s="1">
        <v>1.0211892990699381</v>
      </c>
      <c r="I150" s="1">
        <v>-0.1744782015916346</v>
      </c>
    </row>
    <row r="152" spans="1:9">
      <c r="A152" s="3">
        <v>40676</v>
      </c>
      <c r="B152" s="1">
        <v>253</v>
      </c>
      <c r="C152" s="1" t="s">
        <v>18</v>
      </c>
      <c r="D152" s="1" t="s">
        <v>14</v>
      </c>
      <c r="E152" s="1" t="s">
        <v>9</v>
      </c>
      <c r="F152" s="1" t="s">
        <v>12</v>
      </c>
      <c r="G152" s="1">
        <v>25</v>
      </c>
      <c r="H152" s="1">
        <v>2.0842186867392387</v>
      </c>
      <c r="I152" s="1">
        <v>0.72697354085676147</v>
      </c>
    </row>
    <row r="153" spans="1:9">
      <c r="A153" s="3">
        <v>40676</v>
      </c>
      <c r="B153" s="1">
        <v>253</v>
      </c>
      <c r="C153" s="1" t="s">
        <v>19</v>
      </c>
      <c r="D153" s="1" t="s">
        <v>14</v>
      </c>
      <c r="E153" s="1" t="s">
        <v>9</v>
      </c>
      <c r="F153" s="1" t="s">
        <v>12</v>
      </c>
      <c r="G153" s="1">
        <v>25</v>
      </c>
    </row>
    <row r="154" spans="1:9">
      <c r="A154" s="3">
        <v>40676</v>
      </c>
      <c r="B154" s="1">
        <v>253</v>
      </c>
      <c r="C154" s="1" t="s">
        <v>20</v>
      </c>
      <c r="D154" s="1" t="s">
        <v>14</v>
      </c>
      <c r="E154" s="1" t="s">
        <v>9</v>
      </c>
      <c r="F154" s="1" t="s">
        <v>12</v>
      </c>
      <c r="G154" s="1">
        <v>25</v>
      </c>
    </row>
    <row r="155" spans="1:9">
      <c r="A155" s="3">
        <v>40676</v>
      </c>
      <c r="B155" s="1">
        <v>253</v>
      </c>
      <c r="C155" s="1" t="s">
        <v>21</v>
      </c>
      <c r="D155" s="1" t="s">
        <v>14</v>
      </c>
      <c r="E155" s="1" t="s">
        <v>9</v>
      </c>
      <c r="F155" s="1" t="s">
        <v>12</v>
      </c>
      <c r="G155" s="1">
        <v>25</v>
      </c>
      <c r="H155" s="1">
        <v>1.893206753059848</v>
      </c>
      <c r="I155" s="1">
        <v>0.72697458195930853</v>
      </c>
    </row>
    <row r="156" spans="1:9">
      <c r="A156" s="3">
        <v>40676</v>
      </c>
      <c r="B156" s="1">
        <v>253</v>
      </c>
      <c r="C156" s="1" t="s">
        <v>22</v>
      </c>
      <c r="D156" s="1" t="s">
        <v>14</v>
      </c>
      <c r="E156" s="1" t="s">
        <v>9</v>
      </c>
      <c r="F156" s="1" t="s">
        <v>12</v>
      </c>
      <c r="G156" s="1">
        <v>25</v>
      </c>
      <c r="H156" s="1">
        <v>1.2121876044039579</v>
      </c>
      <c r="I156" s="1">
        <v>0.38426818845015798</v>
      </c>
    </row>
    <row r="157" spans="1:9">
      <c r="A157" s="3">
        <v>40676</v>
      </c>
      <c r="B157" s="1">
        <v>253</v>
      </c>
      <c r="C157" s="1" t="s">
        <v>23</v>
      </c>
      <c r="D157" s="1" t="s">
        <v>14</v>
      </c>
      <c r="E157" s="1" t="s">
        <v>9</v>
      </c>
      <c r="F157" s="1" t="s">
        <v>12</v>
      </c>
      <c r="G157" s="1">
        <v>25</v>
      </c>
      <c r="H157" s="1">
        <v>1.4842998393467859</v>
      </c>
      <c r="I157" s="1">
        <v>0.68093685022592487</v>
      </c>
    </row>
    <row r="158" spans="1:9">
      <c r="A158" s="3">
        <v>40676</v>
      </c>
      <c r="B158" s="1">
        <v>253</v>
      </c>
      <c r="C158" s="1" t="s">
        <v>24</v>
      </c>
      <c r="D158" s="1" t="s">
        <v>14</v>
      </c>
      <c r="E158" s="1" t="s">
        <v>9</v>
      </c>
      <c r="F158" s="1" t="s">
        <v>12</v>
      </c>
      <c r="G158" s="1">
        <v>25</v>
      </c>
      <c r="H158" s="1">
        <v>1.6875289612146342</v>
      </c>
      <c r="I158" s="1">
        <v>0.68170775182941379</v>
      </c>
    </row>
    <row r="159" spans="1:9">
      <c r="A159" s="3">
        <v>40676</v>
      </c>
      <c r="B159" s="1">
        <v>253</v>
      </c>
      <c r="C159" s="1" t="s">
        <v>25</v>
      </c>
      <c r="D159" s="1" t="s">
        <v>14</v>
      </c>
      <c r="E159" s="1" t="s">
        <v>9</v>
      </c>
      <c r="F159" s="1" t="s">
        <v>12</v>
      </c>
      <c r="G159" s="1">
        <v>25</v>
      </c>
    </row>
    <row r="160" spans="1:9">
      <c r="A160" s="3">
        <v>40676</v>
      </c>
      <c r="B160" s="1">
        <v>253</v>
      </c>
      <c r="C160" s="1" t="s">
        <v>26</v>
      </c>
      <c r="D160" s="1" t="s">
        <v>14</v>
      </c>
      <c r="E160" s="1" t="s">
        <v>9</v>
      </c>
      <c r="F160" s="1" t="s">
        <v>12</v>
      </c>
      <c r="G160" s="1">
        <v>25</v>
      </c>
      <c r="H160" s="1">
        <v>2.0153597554092144</v>
      </c>
      <c r="I160" s="1">
        <v>0.68839650803560537</v>
      </c>
    </row>
    <row r="161" spans="1:9">
      <c r="A161" s="3">
        <v>40676</v>
      </c>
      <c r="B161" s="1">
        <v>253</v>
      </c>
      <c r="C161" s="1" t="s">
        <v>27</v>
      </c>
      <c r="D161" s="1" t="s">
        <v>14</v>
      </c>
      <c r="E161" s="1" t="s">
        <v>9</v>
      </c>
      <c r="F161" s="1" t="s">
        <v>12</v>
      </c>
      <c r="G161" s="1">
        <v>25</v>
      </c>
    </row>
    <row r="162" spans="1:9">
      <c r="A162" s="3">
        <v>40676</v>
      </c>
      <c r="B162" s="1">
        <v>253</v>
      </c>
      <c r="C162" s="1" t="s">
        <v>28</v>
      </c>
      <c r="D162" s="1" t="s">
        <v>14</v>
      </c>
      <c r="E162" s="1" t="s">
        <v>9</v>
      </c>
      <c r="F162" s="1" t="s">
        <v>12</v>
      </c>
      <c r="G162" s="1">
        <v>25</v>
      </c>
      <c r="H162" s="1">
        <v>1.5289167002776549</v>
      </c>
      <c r="I162" s="1">
        <v>0.87930043989783324</v>
      </c>
    </row>
    <row r="163" spans="1:9">
      <c r="A163" s="3">
        <v>40676</v>
      </c>
      <c r="B163" s="1">
        <v>253</v>
      </c>
      <c r="C163" s="1" t="s">
        <v>29</v>
      </c>
      <c r="D163" s="1" t="s">
        <v>14</v>
      </c>
      <c r="E163" s="1" t="s">
        <v>9</v>
      </c>
      <c r="F163" s="1" t="s">
        <v>12</v>
      </c>
      <c r="G163" s="1">
        <v>25</v>
      </c>
    </row>
    <row r="164" spans="1:9">
      <c r="A164" s="3">
        <v>40676</v>
      </c>
      <c r="B164" s="1">
        <v>253</v>
      </c>
      <c r="C164" s="1" t="s">
        <v>30</v>
      </c>
      <c r="D164" s="1" t="s">
        <v>14</v>
      </c>
      <c r="E164" s="1" t="s">
        <v>9</v>
      </c>
      <c r="F164" s="1" t="s">
        <v>12</v>
      </c>
      <c r="G164" s="1">
        <v>25</v>
      </c>
      <c r="H164" s="1">
        <v>1.8344207036815325</v>
      </c>
      <c r="I164" s="1">
        <v>0.72680673106837412</v>
      </c>
    </row>
    <row r="165" spans="1:9">
      <c r="A165" s="3">
        <v>40676</v>
      </c>
      <c r="B165" s="1">
        <v>253</v>
      </c>
      <c r="C165" s="1" t="s">
        <v>31</v>
      </c>
      <c r="D165" s="1" t="s">
        <v>14</v>
      </c>
      <c r="E165" s="1" t="s">
        <v>9</v>
      </c>
      <c r="F165" s="1" t="s">
        <v>12</v>
      </c>
      <c r="G165" s="1">
        <v>25</v>
      </c>
      <c r="H165" s="1">
        <v>1.5670263661590604</v>
      </c>
      <c r="I165" s="1">
        <v>0.78509605895779377</v>
      </c>
    </row>
    <row r="166" spans="1:9">
      <c r="A166" s="3">
        <v>40676</v>
      </c>
      <c r="B166" s="1">
        <v>253</v>
      </c>
      <c r="C166" s="1" t="s">
        <v>32</v>
      </c>
      <c r="D166" s="1" t="s">
        <v>14</v>
      </c>
      <c r="E166" s="1" t="s">
        <v>9</v>
      </c>
      <c r="F166" s="1" t="s">
        <v>12</v>
      </c>
      <c r="G166" s="1">
        <v>25</v>
      </c>
      <c r="H166" s="1">
        <v>1.4132997640812519</v>
      </c>
      <c r="I166" s="1">
        <v>0.92477218465810185</v>
      </c>
    </row>
    <row r="167" spans="1:9">
      <c r="A167" s="3">
        <v>40676</v>
      </c>
      <c r="B167" s="1">
        <v>253</v>
      </c>
      <c r="C167" s="1" t="s">
        <v>33</v>
      </c>
      <c r="D167" s="1" t="s">
        <v>14</v>
      </c>
      <c r="E167" s="1" t="s">
        <v>9</v>
      </c>
      <c r="F167" s="1" t="s">
        <v>12</v>
      </c>
      <c r="G167" s="1">
        <v>25</v>
      </c>
    </row>
    <row r="168" spans="1:9">
      <c r="A168" s="3">
        <v>40676</v>
      </c>
      <c r="B168" s="1">
        <v>253</v>
      </c>
      <c r="C168" s="1" t="s">
        <v>34</v>
      </c>
      <c r="D168" s="1" t="s">
        <v>14</v>
      </c>
      <c r="E168" s="1" t="s">
        <v>9</v>
      </c>
      <c r="F168" s="1" t="s">
        <v>12</v>
      </c>
      <c r="G168" s="1">
        <v>25</v>
      </c>
    </row>
    <row r="169" spans="1:9">
      <c r="A169" s="3">
        <v>40676</v>
      </c>
      <c r="B169" s="1">
        <v>253</v>
      </c>
      <c r="C169" s="1" t="s">
        <v>35</v>
      </c>
      <c r="D169" s="1" t="s">
        <v>14</v>
      </c>
      <c r="E169" s="1" t="s">
        <v>9</v>
      </c>
      <c r="F169" s="1" t="s">
        <v>12</v>
      </c>
      <c r="G169" s="1">
        <v>25</v>
      </c>
      <c r="H169" s="1">
        <v>1.4199557484897578</v>
      </c>
      <c r="I169" s="1">
        <v>0.63464913198074735</v>
      </c>
    </row>
    <row r="170" spans="1:9">
      <c r="A170" s="3">
        <v>40676</v>
      </c>
      <c r="B170" s="1">
        <v>253</v>
      </c>
      <c r="C170" s="1" t="s">
        <v>36</v>
      </c>
      <c r="D170" s="1" t="s">
        <v>14</v>
      </c>
      <c r="E170" s="1" t="s">
        <v>9</v>
      </c>
      <c r="F170" s="1" t="s">
        <v>12</v>
      </c>
      <c r="G170" s="1">
        <v>25</v>
      </c>
      <c r="H170" s="1">
        <v>1.5786392099680724</v>
      </c>
      <c r="I170" s="1">
        <v>0.78903797220043337</v>
      </c>
    </row>
    <row r="171" spans="1:9">
      <c r="A171" s="3">
        <v>40676</v>
      </c>
      <c r="B171" s="1">
        <v>253</v>
      </c>
      <c r="C171" s="1" t="s">
        <v>37</v>
      </c>
      <c r="D171" s="1" t="s">
        <v>14</v>
      </c>
      <c r="E171" s="1" t="s">
        <v>9</v>
      </c>
      <c r="F171" s="1" t="s">
        <v>12</v>
      </c>
      <c r="G171" s="1">
        <v>25</v>
      </c>
    </row>
    <row r="172" spans="1:9">
      <c r="A172" s="3">
        <v>40676</v>
      </c>
      <c r="B172" s="1">
        <v>253</v>
      </c>
      <c r="C172" s="1" t="s">
        <v>38</v>
      </c>
      <c r="D172" s="1" t="s">
        <v>14</v>
      </c>
      <c r="E172" s="1" t="s">
        <v>9</v>
      </c>
      <c r="F172" s="1" t="s">
        <v>12</v>
      </c>
      <c r="G172" s="1">
        <v>25</v>
      </c>
    </row>
    <row r="173" spans="1:9">
      <c r="A173" s="3">
        <v>40676</v>
      </c>
      <c r="B173" s="1">
        <v>253</v>
      </c>
      <c r="C173" s="1" t="s">
        <v>39</v>
      </c>
      <c r="D173" s="1" t="s">
        <v>14</v>
      </c>
      <c r="E173" s="1" t="s">
        <v>9</v>
      </c>
      <c r="F173" s="1" t="s">
        <v>12</v>
      </c>
      <c r="G173" s="1">
        <v>25</v>
      </c>
      <c r="H173" s="1">
        <v>1.4899584794248346</v>
      </c>
      <c r="I173" s="1">
        <v>0.53292257985066527</v>
      </c>
    </row>
    <row r="174" spans="1:9">
      <c r="A174" s="3">
        <v>40676</v>
      </c>
      <c r="B174" s="1">
        <v>253</v>
      </c>
      <c r="C174" s="1" t="s">
        <v>40</v>
      </c>
      <c r="D174" s="1" t="s">
        <v>14</v>
      </c>
      <c r="E174" s="1" t="s">
        <v>9</v>
      </c>
      <c r="F174" s="1" t="s">
        <v>12</v>
      </c>
      <c r="G174" s="1">
        <v>25</v>
      </c>
      <c r="H174" s="1">
        <v>1.4983105537896004</v>
      </c>
      <c r="I174" s="1">
        <v>0.81497531533546963</v>
      </c>
    </row>
    <row r="175" spans="1:9">
      <c r="A175" s="3">
        <v>40676</v>
      </c>
      <c r="B175" s="1">
        <v>253</v>
      </c>
      <c r="C175" s="1" t="s">
        <v>41</v>
      </c>
      <c r="D175" s="1" t="s">
        <v>14</v>
      </c>
      <c r="E175" s="1" t="s">
        <v>9</v>
      </c>
      <c r="F175" s="1" t="s">
        <v>12</v>
      </c>
      <c r="G175" s="1">
        <v>25</v>
      </c>
    </row>
    <row r="177" spans="1:9">
      <c r="A177" s="3">
        <v>40676</v>
      </c>
      <c r="B177" s="1">
        <v>256</v>
      </c>
      <c r="C177" s="1" t="s">
        <v>18</v>
      </c>
      <c r="D177" s="1" t="s">
        <v>15</v>
      </c>
      <c r="E177" s="1" t="s">
        <v>9</v>
      </c>
      <c r="F177" s="1" t="s">
        <v>12</v>
      </c>
      <c r="G177" s="1">
        <v>25</v>
      </c>
      <c r="H177" s="1">
        <v>1.6159500516564012</v>
      </c>
      <c r="I177" s="1">
        <v>0.55170424474343494</v>
      </c>
    </row>
    <row r="178" spans="1:9">
      <c r="A178" s="3">
        <v>40676</v>
      </c>
      <c r="B178" s="1">
        <v>256</v>
      </c>
      <c r="C178" s="1" t="s">
        <v>19</v>
      </c>
      <c r="D178" s="1" t="s">
        <v>15</v>
      </c>
      <c r="E178" s="1" t="s">
        <v>9</v>
      </c>
      <c r="F178" s="1" t="s">
        <v>12</v>
      </c>
      <c r="G178" s="1">
        <v>25</v>
      </c>
      <c r="H178" s="1">
        <v>1.5910646070264993</v>
      </c>
      <c r="I178" s="1">
        <v>0.70187290732629926</v>
      </c>
    </row>
    <row r="179" spans="1:9">
      <c r="A179" s="3">
        <v>40676</v>
      </c>
      <c r="B179" s="1">
        <v>256</v>
      </c>
      <c r="C179" s="1" t="s">
        <v>20</v>
      </c>
      <c r="D179" s="1" t="s">
        <v>15</v>
      </c>
      <c r="E179" s="1" t="s">
        <v>9</v>
      </c>
      <c r="F179" s="1" t="s">
        <v>12</v>
      </c>
      <c r="G179" s="1">
        <v>25</v>
      </c>
      <c r="H179" s="1">
        <v>1.5751878449276611</v>
      </c>
      <c r="I179" s="1">
        <v>0.61421156607916227</v>
      </c>
    </row>
    <row r="180" spans="1:9">
      <c r="A180" s="3">
        <v>40676</v>
      </c>
      <c r="B180" s="1">
        <v>256</v>
      </c>
      <c r="C180" s="1" t="s">
        <v>21</v>
      </c>
      <c r="D180" s="1" t="s">
        <v>15</v>
      </c>
      <c r="E180" s="1" t="s">
        <v>9</v>
      </c>
      <c r="F180" s="1" t="s">
        <v>12</v>
      </c>
      <c r="G180" s="1">
        <v>25</v>
      </c>
      <c r="H180" s="1">
        <v>1.4409090820652177</v>
      </c>
      <c r="I180" s="1">
        <v>0.58473091693272705</v>
      </c>
    </row>
    <row r="181" spans="1:9">
      <c r="A181" s="3">
        <v>40676</v>
      </c>
      <c r="B181" s="1">
        <v>256</v>
      </c>
      <c r="C181" s="1" t="s">
        <v>22</v>
      </c>
      <c r="D181" s="1" t="s">
        <v>15</v>
      </c>
      <c r="E181" s="1" t="s">
        <v>9</v>
      </c>
      <c r="F181" s="1" t="s">
        <v>12</v>
      </c>
      <c r="G181" s="1">
        <v>25</v>
      </c>
    </row>
    <row r="182" spans="1:9">
      <c r="A182" s="3">
        <v>40676</v>
      </c>
      <c r="B182" s="1">
        <v>256</v>
      </c>
      <c r="C182" s="1" t="s">
        <v>23</v>
      </c>
      <c r="D182" s="1" t="s">
        <v>15</v>
      </c>
      <c r="E182" s="1" t="s">
        <v>9</v>
      </c>
      <c r="F182" s="1" t="s">
        <v>12</v>
      </c>
      <c r="G182" s="1">
        <v>25</v>
      </c>
      <c r="H182" s="1">
        <v>1.9237619608287002</v>
      </c>
      <c r="I182" s="1">
        <v>0.87013709104476777</v>
      </c>
    </row>
    <row r="183" spans="1:9">
      <c r="A183" s="3">
        <v>40676</v>
      </c>
      <c r="B183" s="1">
        <v>256</v>
      </c>
      <c r="C183" s="1" t="s">
        <v>24</v>
      </c>
      <c r="D183" s="1" t="s">
        <v>15</v>
      </c>
      <c r="E183" s="1" t="s">
        <v>9</v>
      </c>
      <c r="F183" s="1" t="s">
        <v>12</v>
      </c>
      <c r="G183" s="1">
        <v>25</v>
      </c>
      <c r="H183" s="1">
        <v>2.2317243833285163</v>
      </c>
      <c r="I183" s="1">
        <v>0.79737479636923136</v>
      </c>
    </row>
    <row r="184" spans="1:9">
      <c r="A184" s="3">
        <v>40676</v>
      </c>
      <c r="B184" s="1">
        <v>256</v>
      </c>
      <c r="C184" s="1" t="s">
        <v>25</v>
      </c>
      <c r="D184" s="1" t="s">
        <v>15</v>
      </c>
      <c r="E184" s="1" t="s">
        <v>9</v>
      </c>
      <c r="F184" s="1" t="s">
        <v>12</v>
      </c>
      <c r="G184" s="1">
        <v>25</v>
      </c>
      <c r="H184" s="1">
        <v>1.5289167002776547</v>
      </c>
      <c r="I184" s="1">
        <v>0.53454115888849851</v>
      </c>
    </row>
    <row r="185" spans="1:9">
      <c r="A185" s="3">
        <v>40676</v>
      </c>
      <c r="B185" s="1">
        <v>256</v>
      </c>
      <c r="C185" s="1" t="s">
        <v>26</v>
      </c>
      <c r="D185" s="1" t="s">
        <v>15</v>
      </c>
      <c r="E185" s="1" t="s">
        <v>9</v>
      </c>
      <c r="F185" s="1" t="s">
        <v>12</v>
      </c>
      <c r="G185" s="1">
        <v>25</v>
      </c>
    </row>
    <row r="186" spans="1:9">
      <c r="A186" s="3">
        <v>40676</v>
      </c>
      <c r="B186" s="1">
        <v>256</v>
      </c>
      <c r="C186" s="1" t="s">
        <v>27</v>
      </c>
      <c r="D186" s="1" t="s">
        <v>15</v>
      </c>
      <c r="E186" s="1" t="s">
        <v>9</v>
      </c>
      <c r="F186" s="1" t="s">
        <v>12</v>
      </c>
      <c r="G186" s="1">
        <v>25</v>
      </c>
      <c r="H186" s="1">
        <v>1.2253092817258628</v>
      </c>
      <c r="I186" s="1">
        <v>0.40820526430223586</v>
      </c>
    </row>
    <row r="187" spans="1:9">
      <c r="A187" s="3">
        <v>40676</v>
      </c>
      <c r="B187" s="1">
        <v>256</v>
      </c>
      <c r="C187" s="1" t="s">
        <v>28</v>
      </c>
      <c r="D187" s="1" t="s">
        <v>15</v>
      </c>
      <c r="E187" s="1" t="s">
        <v>9</v>
      </c>
      <c r="F187" s="1" t="s">
        <v>12</v>
      </c>
      <c r="G187" s="1">
        <v>25</v>
      </c>
    </row>
    <row r="188" spans="1:9">
      <c r="A188" s="3">
        <v>40676</v>
      </c>
      <c r="B188" s="1">
        <v>256</v>
      </c>
      <c r="C188" s="1" t="s">
        <v>29</v>
      </c>
      <c r="D188" s="1" t="s">
        <v>15</v>
      </c>
      <c r="E188" s="1" t="s">
        <v>9</v>
      </c>
      <c r="F188" s="1" t="s">
        <v>12</v>
      </c>
      <c r="G188" s="1">
        <v>25</v>
      </c>
      <c r="H188" s="1">
        <v>1.6803355134145632</v>
      </c>
      <c r="I188" s="1">
        <v>0.65670977177015144</v>
      </c>
    </row>
    <row r="189" spans="1:9">
      <c r="A189" s="3">
        <v>40676</v>
      </c>
      <c r="B189" s="1">
        <v>256</v>
      </c>
      <c r="C189" s="1" t="s">
        <v>30</v>
      </c>
      <c r="D189" s="1" t="s">
        <v>15</v>
      </c>
      <c r="E189" s="1" t="s">
        <v>9</v>
      </c>
      <c r="F189" s="1" t="s">
        <v>12</v>
      </c>
      <c r="G189" s="1">
        <v>25</v>
      </c>
    </row>
    <row r="190" spans="1:9">
      <c r="A190" s="3">
        <v>40676</v>
      </c>
      <c r="B190" s="1">
        <v>256</v>
      </c>
      <c r="C190" s="1" t="s">
        <v>31</v>
      </c>
      <c r="D190" s="1" t="s">
        <v>15</v>
      </c>
      <c r="E190" s="1" t="s">
        <v>9</v>
      </c>
      <c r="F190" s="1" t="s">
        <v>12</v>
      </c>
      <c r="G190" s="1">
        <v>25</v>
      </c>
      <c r="H190" s="1">
        <v>1.4345689040341987</v>
      </c>
      <c r="I190" s="1">
        <v>0.57504126677500489</v>
      </c>
    </row>
    <row r="191" spans="1:9">
      <c r="A191" s="3">
        <v>40676</v>
      </c>
      <c r="B191" s="1">
        <v>256</v>
      </c>
      <c r="C191" s="1" t="s">
        <v>32</v>
      </c>
      <c r="D191" s="1" t="s">
        <v>15</v>
      </c>
      <c r="E191" s="1" t="s">
        <v>9</v>
      </c>
      <c r="F191" s="1" t="s">
        <v>12</v>
      </c>
      <c r="G191" s="1">
        <v>25</v>
      </c>
      <c r="H191" s="1">
        <v>1.8506462351830666</v>
      </c>
      <c r="I191" s="1">
        <v>0.72263297359055079</v>
      </c>
    </row>
    <row r="192" spans="1:9">
      <c r="A192" s="3">
        <v>40676</v>
      </c>
      <c r="B192" s="1">
        <v>256</v>
      </c>
      <c r="C192" s="1" t="s">
        <v>33</v>
      </c>
      <c r="D192" s="1" t="s">
        <v>15</v>
      </c>
      <c r="E192" s="1" t="s">
        <v>9</v>
      </c>
      <c r="F192" s="1" t="s">
        <v>12</v>
      </c>
      <c r="G192" s="1">
        <v>25</v>
      </c>
    </row>
    <row r="193" spans="1:9">
      <c r="A193" s="3">
        <v>40676</v>
      </c>
      <c r="B193" s="1">
        <v>256</v>
      </c>
      <c r="C193" s="1" t="s">
        <v>34</v>
      </c>
      <c r="D193" s="1" t="s">
        <v>15</v>
      </c>
      <c r="E193" s="1" t="s">
        <v>9</v>
      </c>
      <c r="F193" s="1" t="s">
        <v>12</v>
      </c>
      <c r="G193" s="1">
        <v>25</v>
      </c>
      <c r="H193" s="1">
        <v>1.6414741105040995</v>
      </c>
      <c r="I193" s="1">
        <v>0.64253007671224016</v>
      </c>
    </row>
    <row r="194" spans="1:9">
      <c r="A194" s="3">
        <v>40676</v>
      </c>
      <c r="B194" s="1">
        <v>256</v>
      </c>
      <c r="C194" s="1" t="s">
        <v>35</v>
      </c>
      <c r="D194" s="1" t="s">
        <v>15</v>
      </c>
      <c r="E194" s="1" t="s">
        <v>9</v>
      </c>
      <c r="F194" s="1" t="s">
        <v>12</v>
      </c>
      <c r="G194" s="1">
        <v>25</v>
      </c>
    </row>
    <row r="195" spans="1:9">
      <c r="A195" s="3">
        <v>40676</v>
      </c>
      <c r="B195" s="1">
        <v>256</v>
      </c>
      <c r="C195" s="1" t="s">
        <v>36</v>
      </c>
      <c r="D195" s="1" t="s">
        <v>15</v>
      </c>
      <c r="E195" s="1" t="s">
        <v>9</v>
      </c>
      <c r="F195" s="1" t="s">
        <v>12</v>
      </c>
      <c r="G195" s="1">
        <v>25</v>
      </c>
      <c r="H195" s="1">
        <v>1.4132997640812519</v>
      </c>
      <c r="I195" s="1">
        <v>0.5472918233776729</v>
      </c>
    </row>
    <row r="196" spans="1:9">
      <c r="A196" s="3">
        <v>40676</v>
      </c>
      <c r="B196" s="1">
        <v>256</v>
      </c>
      <c r="C196" s="1" t="s">
        <v>37</v>
      </c>
      <c r="D196" s="1" t="s">
        <v>15</v>
      </c>
      <c r="E196" s="1" t="s">
        <v>9</v>
      </c>
      <c r="F196" s="1" t="s">
        <v>12</v>
      </c>
      <c r="G196" s="1">
        <v>25</v>
      </c>
      <c r="H196" s="1">
        <v>1.8432327780980093</v>
      </c>
      <c r="I196" s="1">
        <v>0.89171901640262718</v>
      </c>
    </row>
    <row r="197" spans="1:9">
      <c r="A197" s="3">
        <v>40676</v>
      </c>
      <c r="B197" s="1">
        <v>256</v>
      </c>
      <c r="C197" s="1" t="s">
        <v>38</v>
      </c>
      <c r="D197" s="1" t="s">
        <v>15</v>
      </c>
      <c r="E197" s="1" t="s">
        <v>9</v>
      </c>
      <c r="F197" s="1" t="s">
        <v>12</v>
      </c>
      <c r="G197" s="1">
        <v>25</v>
      </c>
      <c r="H197" s="1">
        <v>1.8733206018153989</v>
      </c>
      <c r="I197" s="1">
        <v>0.91997352227064366</v>
      </c>
    </row>
    <row r="198" spans="1:9">
      <c r="A198" s="3">
        <v>40676</v>
      </c>
      <c r="B198" s="1">
        <v>256</v>
      </c>
      <c r="C198" s="1" t="s">
        <v>39</v>
      </c>
      <c r="D198" s="1" t="s">
        <v>15</v>
      </c>
      <c r="E198" s="1" t="s">
        <v>9</v>
      </c>
      <c r="F198" s="1" t="s">
        <v>12</v>
      </c>
      <c r="G198" s="1">
        <v>25</v>
      </c>
      <c r="H198" s="1">
        <v>1.7411515988517852</v>
      </c>
      <c r="I198" s="1">
        <v>0.66708229720471857</v>
      </c>
    </row>
    <row r="199" spans="1:9">
      <c r="A199" s="3">
        <v>40676</v>
      </c>
      <c r="B199" s="1">
        <v>256</v>
      </c>
      <c r="C199" s="1" t="s">
        <v>40</v>
      </c>
      <c r="D199" s="1" t="s">
        <v>15</v>
      </c>
      <c r="E199" s="1" t="s">
        <v>9</v>
      </c>
      <c r="F199" s="1" t="s">
        <v>12</v>
      </c>
      <c r="G199" s="1">
        <v>25</v>
      </c>
      <c r="H199" s="1">
        <v>1.2764618041732443</v>
      </c>
      <c r="I199" s="1">
        <v>0.61205102028359426</v>
      </c>
    </row>
    <row r="200" spans="1:9">
      <c r="A200" s="3">
        <v>40676</v>
      </c>
      <c r="B200" s="1">
        <v>256</v>
      </c>
      <c r="C200" s="1" t="s">
        <v>41</v>
      </c>
      <c r="D200" s="1" t="s">
        <v>15</v>
      </c>
      <c r="E200" s="1" t="s">
        <v>9</v>
      </c>
      <c r="F200" s="1" t="s">
        <v>12</v>
      </c>
      <c r="G200" s="1">
        <v>25</v>
      </c>
    </row>
    <row r="202" spans="1:9">
      <c r="A202" s="3">
        <v>40697</v>
      </c>
      <c r="B202" s="1">
        <v>219</v>
      </c>
      <c r="C202" s="1" t="s">
        <v>18</v>
      </c>
      <c r="D202" s="1" t="s">
        <v>14</v>
      </c>
      <c r="E202" s="1" t="s">
        <v>9</v>
      </c>
      <c r="F202" s="1" t="s">
        <v>12</v>
      </c>
      <c r="G202" s="1">
        <v>25</v>
      </c>
    </row>
    <row r="203" spans="1:9">
      <c r="A203" s="3">
        <v>40697</v>
      </c>
      <c r="B203" s="1">
        <v>219</v>
      </c>
      <c r="C203" s="1" t="s">
        <v>19</v>
      </c>
      <c r="D203" s="1" t="s">
        <v>14</v>
      </c>
      <c r="E203" s="1" t="s">
        <v>9</v>
      </c>
      <c r="F203" s="1" t="s">
        <v>12</v>
      </c>
      <c r="G203" s="1">
        <v>25</v>
      </c>
    </row>
    <row r="204" spans="1:9">
      <c r="A204" s="3">
        <v>40697</v>
      </c>
      <c r="B204" s="1">
        <v>219</v>
      </c>
      <c r="C204" s="1" t="s">
        <v>20</v>
      </c>
      <c r="D204" s="1" t="s">
        <v>14</v>
      </c>
      <c r="E204" s="1" t="s">
        <v>9</v>
      </c>
      <c r="F204" s="1" t="s">
        <v>12</v>
      </c>
      <c r="G204" s="1">
        <v>25</v>
      </c>
      <c r="H204" s="1">
        <v>2.3424838725517039</v>
      </c>
      <c r="I204" s="1">
        <v>0.95825786613323749</v>
      </c>
    </row>
    <row r="205" spans="1:9">
      <c r="A205" s="3">
        <v>40697</v>
      </c>
      <c r="B205" s="1">
        <v>219</v>
      </c>
      <c r="C205" s="1" t="s">
        <v>21</v>
      </c>
      <c r="D205" s="1" t="s">
        <v>14</v>
      </c>
      <c r="E205" s="1" t="s">
        <v>9</v>
      </c>
      <c r="F205" s="1" t="s">
        <v>12</v>
      </c>
      <c r="G205" s="1">
        <v>25</v>
      </c>
      <c r="H205" s="1">
        <v>2.4850105037850585</v>
      </c>
      <c r="I205" s="1">
        <v>1.1601798919884256</v>
      </c>
    </row>
    <row r="206" spans="1:9">
      <c r="A206" s="3">
        <v>40697</v>
      </c>
      <c r="B206" s="1">
        <v>219</v>
      </c>
      <c r="C206" s="1" t="s">
        <v>22</v>
      </c>
      <c r="D206" s="1" t="s">
        <v>14</v>
      </c>
      <c r="E206" s="1" t="s">
        <v>9</v>
      </c>
      <c r="F206" s="1" t="s">
        <v>12</v>
      </c>
      <c r="G206" s="1">
        <v>25</v>
      </c>
      <c r="H206" s="1">
        <v>1.8041394323353506</v>
      </c>
      <c r="I206" s="1">
        <v>1.1215754404490779</v>
      </c>
    </row>
    <row r="207" spans="1:9">
      <c r="A207" s="3">
        <v>40697</v>
      </c>
      <c r="B207" s="1">
        <v>219</v>
      </c>
      <c r="C207" s="1" t="s">
        <v>23</v>
      </c>
      <c r="D207" s="1" t="s">
        <v>14</v>
      </c>
      <c r="E207" s="1" t="s">
        <v>9</v>
      </c>
      <c r="F207" s="1" t="s">
        <v>12</v>
      </c>
      <c r="G207" s="1">
        <v>25</v>
      </c>
      <c r="H207" s="1">
        <v>1.9339931638312422</v>
      </c>
      <c r="I207" s="1">
        <v>0.91864871900250833</v>
      </c>
    </row>
    <row r="208" spans="1:9">
      <c r="A208" s="3">
        <v>40697</v>
      </c>
      <c r="B208" s="1">
        <v>219</v>
      </c>
      <c r="C208" s="1" t="s">
        <v>24</v>
      </c>
      <c r="D208" s="1" t="s">
        <v>14</v>
      </c>
      <c r="E208" s="1" t="s">
        <v>9</v>
      </c>
      <c r="F208" s="1" t="s">
        <v>12</v>
      </c>
      <c r="G208" s="1">
        <v>25</v>
      </c>
    </row>
    <row r="209" spans="1:9">
      <c r="A209" s="3">
        <v>40697</v>
      </c>
      <c r="B209" s="1">
        <v>219</v>
      </c>
      <c r="C209" s="1" t="s">
        <v>25</v>
      </c>
      <c r="D209" s="1" t="s">
        <v>14</v>
      </c>
      <c r="E209" s="1" t="s">
        <v>9</v>
      </c>
      <c r="F209" s="1" t="s">
        <v>12</v>
      </c>
      <c r="G209" s="1">
        <v>25</v>
      </c>
      <c r="H209" s="1">
        <v>1.255272505103306</v>
      </c>
      <c r="I209" s="1">
        <v>0.47447355217846554</v>
      </c>
    </row>
    <row r="210" spans="1:9">
      <c r="A210" s="3">
        <v>40697</v>
      </c>
      <c r="B210" s="1">
        <v>219</v>
      </c>
      <c r="C210" s="1" t="s">
        <v>26</v>
      </c>
      <c r="D210" s="1" t="s">
        <v>14</v>
      </c>
      <c r="E210" s="1" t="s">
        <v>9</v>
      </c>
      <c r="F210" s="1" t="s">
        <v>12</v>
      </c>
      <c r="G210" s="1">
        <v>25</v>
      </c>
      <c r="H210" s="1">
        <v>1.9294189257142929</v>
      </c>
      <c r="I210" s="1">
        <v>0.89892644205624728</v>
      </c>
    </row>
    <row r="211" spans="1:9">
      <c r="A211" s="3">
        <v>40697</v>
      </c>
      <c r="B211" s="1">
        <v>219</v>
      </c>
      <c r="C211" s="1" t="s">
        <v>27</v>
      </c>
      <c r="D211" s="1" t="s">
        <v>14</v>
      </c>
      <c r="E211" s="1" t="s">
        <v>9</v>
      </c>
      <c r="F211" s="1" t="s">
        <v>12</v>
      </c>
      <c r="G211" s="1">
        <v>25</v>
      </c>
      <c r="H211" s="1">
        <v>1.7959215686523209</v>
      </c>
      <c r="I211" s="1">
        <v>0.92134743284886245</v>
      </c>
    </row>
    <row r="212" spans="1:9">
      <c r="A212" s="3">
        <v>40697</v>
      </c>
      <c r="B212" s="1">
        <v>219</v>
      </c>
      <c r="C212" s="1" t="s">
        <v>28</v>
      </c>
      <c r="D212" s="1" t="s">
        <v>14</v>
      </c>
      <c r="E212" s="1" t="s">
        <v>9</v>
      </c>
      <c r="F212" s="1" t="s">
        <v>12</v>
      </c>
      <c r="G212" s="1">
        <v>25</v>
      </c>
      <c r="H212" s="1">
        <v>1.9818186071706636</v>
      </c>
      <c r="I212" s="1">
        <v>1.09912788942009</v>
      </c>
    </row>
    <row r="213" spans="1:9">
      <c r="A213" s="3">
        <v>40697</v>
      </c>
      <c r="B213" s="1">
        <v>219</v>
      </c>
      <c r="C213" s="1" t="s">
        <v>29</v>
      </c>
      <c r="D213" s="1" t="s">
        <v>14</v>
      </c>
      <c r="E213" s="1" t="s">
        <v>9</v>
      </c>
      <c r="F213" s="1" t="s">
        <v>12</v>
      </c>
      <c r="G213" s="1">
        <v>25</v>
      </c>
      <c r="H213" s="1">
        <v>2.3455871588439887</v>
      </c>
      <c r="I213" s="1">
        <v>0.70291344811938827</v>
      </c>
    </row>
    <row r="214" spans="1:9">
      <c r="A214" s="3">
        <v>40697</v>
      </c>
      <c r="B214" s="1">
        <v>219</v>
      </c>
      <c r="C214" s="1" t="s">
        <v>30</v>
      </c>
      <c r="D214" s="1" t="s">
        <v>14</v>
      </c>
      <c r="E214" s="1" t="s">
        <v>9</v>
      </c>
      <c r="F214" s="1" t="s">
        <v>12</v>
      </c>
      <c r="G214" s="1">
        <v>25</v>
      </c>
    </row>
    <row r="215" spans="1:9">
      <c r="A215" s="3">
        <v>40697</v>
      </c>
      <c r="B215" s="1">
        <v>219</v>
      </c>
      <c r="C215" s="1" t="s">
        <v>31</v>
      </c>
      <c r="D215" s="1" t="s">
        <v>14</v>
      </c>
      <c r="E215" s="1" t="s">
        <v>9</v>
      </c>
      <c r="F215" s="1" t="s">
        <v>12</v>
      </c>
      <c r="G215" s="1">
        <v>25</v>
      </c>
      <c r="H215" s="1">
        <v>1.2405492482825997</v>
      </c>
      <c r="I215" s="1">
        <v>0.40145827448572252</v>
      </c>
    </row>
    <row r="216" spans="1:9">
      <c r="A216" s="3">
        <v>40697</v>
      </c>
      <c r="B216" s="1">
        <v>219</v>
      </c>
      <c r="C216" s="1" t="s">
        <v>32</v>
      </c>
      <c r="D216" s="1" t="s">
        <v>14</v>
      </c>
      <c r="E216" s="1" t="s">
        <v>9</v>
      </c>
      <c r="F216" s="1" t="s">
        <v>12</v>
      </c>
      <c r="G216" s="1">
        <v>25</v>
      </c>
      <c r="H216" s="1">
        <v>1.7002356034866815</v>
      </c>
      <c r="I216" s="1">
        <v>0.8941543426354166</v>
      </c>
    </row>
    <row r="217" spans="1:9">
      <c r="A217" s="3">
        <v>40697</v>
      </c>
      <c r="B217" s="1">
        <v>219</v>
      </c>
      <c r="C217" s="1" t="s">
        <v>33</v>
      </c>
      <c r="D217" s="1" t="s">
        <v>14</v>
      </c>
      <c r="E217" s="1" t="s">
        <v>9</v>
      </c>
      <c r="F217" s="1" t="s">
        <v>12</v>
      </c>
      <c r="G217" s="1">
        <v>25</v>
      </c>
    </row>
    <row r="218" spans="1:9">
      <c r="A218" s="3">
        <v>40697</v>
      </c>
      <c r="B218" s="1">
        <v>219</v>
      </c>
      <c r="C218" s="1" t="s">
        <v>34</v>
      </c>
      <c r="D218" s="1" t="s">
        <v>14</v>
      </c>
      <c r="E218" s="1" t="s">
        <v>9</v>
      </c>
      <c r="F218" s="1" t="s">
        <v>12</v>
      </c>
      <c r="G218" s="1">
        <v>25</v>
      </c>
      <c r="H218" s="1">
        <v>1.9084850188786497</v>
      </c>
      <c r="I218" s="1">
        <v>0.93088397060267769</v>
      </c>
    </row>
    <row r="219" spans="1:9">
      <c r="A219" s="3">
        <v>40697</v>
      </c>
      <c r="B219" s="1">
        <v>219</v>
      </c>
      <c r="C219" s="1" t="s">
        <v>35</v>
      </c>
      <c r="D219" s="1" t="s">
        <v>14</v>
      </c>
      <c r="E219" s="1" t="s">
        <v>9</v>
      </c>
      <c r="F219" s="1" t="s">
        <v>12</v>
      </c>
      <c r="G219" s="1">
        <v>25</v>
      </c>
      <c r="H219" s="1">
        <v>1.6404814369704219</v>
      </c>
      <c r="I219" s="1">
        <v>0.70184064499930265</v>
      </c>
    </row>
    <row r="220" spans="1:9">
      <c r="A220" s="3">
        <v>40697</v>
      </c>
      <c r="B220" s="1">
        <v>219</v>
      </c>
      <c r="C220" s="1" t="s">
        <v>36</v>
      </c>
      <c r="D220" s="1" t="s">
        <v>14</v>
      </c>
      <c r="E220" s="1" t="s">
        <v>9</v>
      </c>
      <c r="F220" s="1" t="s">
        <v>12</v>
      </c>
      <c r="G220" s="1">
        <v>25</v>
      </c>
    </row>
    <row r="221" spans="1:9">
      <c r="A221" s="3">
        <v>40697</v>
      </c>
      <c r="B221" s="1">
        <v>219</v>
      </c>
      <c r="C221" s="1" t="s">
        <v>37</v>
      </c>
      <c r="D221" s="1" t="s">
        <v>14</v>
      </c>
      <c r="E221" s="1" t="s">
        <v>9</v>
      </c>
      <c r="F221" s="1" t="s">
        <v>12</v>
      </c>
      <c r="G221" s="1">
        <v>25</v>
      </c>
      <c r="H221" s="1">
        <v>1.6201360549737576</v>
      </c>
      <c r="I221" s="1">
        <v>0.7922849726837442</v>
      </c>
    </row>
    <row r="222" spans="1:9">
      <c r="A222" s="3">
        <v>40697</v>
      </c>
      <c r="B222" s="1">
        <v>219</v>
      </c>
      <c r="C222" s="1" t="s">
        <v>38</v>
      </c>
      <c r="D222" s="1" t="s">
        <v>14</v>
      </c>
      <c r="E222" s="1" t="s">
        <v>9</v>
      </c>
      <c r="F222" s="1" t="s">
        <v>12</v>
      </c>
      <c r="G222" s="1">
        <v>25</v>
      </c>
      <c r="H222" s="1">
        <v>1.1875207208364631</v>
      </c>
      <c r="I222" s="1">
        <v>0.32590886245461098</v>
      </c>
    </row>
    <row r="223" spans="1:9">
      <c r="A223" s="3">
        <v>40697</v>
      </c>
      <c r="B223" s="1">
        <v>219</v>
      </c>
      <c r="C223" s="1" t="s">
        <v>39</v>
      </c>
      <c r="D223" s="1" t="s">
        <v>14</v>
      </c>
      <c r="E223" s="1" t="s">
        <v>9</v>
      </c>
      <c r="F223" s="1" t="s">
        <v>12</v>
      </c>
      <c r="G223" s="1">
        <v>25</v>
      </c>
      <c r="H223" s="1">
        <v>1.0681858617461617</v>
      </c>
      <c r="I223" s="1">
        <v>0.55945430888911551</v>
      </c>
    </row>
    <row r="224" spans="1:9">
      <c r="A224" s="3">
        <v>40697</v>
      </c>
      <c r="B224" s="1">
        <v>219</v>
      </c>
      <c r="C224" s="1" t="s">
        <v>40</v>
      </c>
      <c r="D224" s="1" t="s">
        <v>14</v>
      </c>
      <c r="E224" s="1" t="s">
        <v>9</v>
      </c>
      <c r="F224" s="1" t="s">
        <v>12</v>
      </c>
      <c r="G224" s="1">
        <v>25</v>
      </c>
      <c r="H224" s="1">
        <v>2.2703749798871433</v>
      </c>
      <c r="I224" s="1">
        <v>0.70443821692102548</v>
      </c>
    </row>
    <row r="225" spans="1:9">
      <c r="A225" s="3">
        <v>40697</v>
      </c>
      <c r="B225" s="1">
        <v>219</v>
      </c>
      <c r="C225" s="1" t="s">
        <v>41</v>
      </c>
      <c r="D225" s="1" t="s">
        <v>14</v>
      </c>
      <c r="E225" s="1" t="s">
        <v>9</v>
      </c>
      <c r="F225" s="1" t="s">
        <v>12</v>
      </c>
      <c r="G225" s="1">
        <v>25</v>
      </c>
      <c r="H225" s="1">
        <v>1.2787536009528291</v>
      </c>
      <c r="I225" s="1">
        <v>0.59428998952332879</v>
      </c>
    </row>
    <row r="227" spans="1:9">
      <c r="A227" s="3">
        <v>40697</v>
      </c>
      <c r="B227" s="1">
        <v>256</v>
      </c>
      <c r="C227" s="1" t="s">
        <v>18</v>
      </c>
      <c r="D227" s="1" t="s">
        <v>13</v>
      </c>
      <c r="E227" s="1" t="s">
        <v>9</v>
      </c>
      <c r="F227" s="1" t="s">
        <v>12</v>
      </c>
      <c r="G227" s="1">
        <v>10</v>
      </c>
      <c r="H227" s="1">
        <v>1.6848453616444126</v>
      </c>
      <c r="I227" s="1">
        <v>0.31377378544574225</v>
      </c>
    </row>
    <row r="228" spans="1:9">
      <c r="A228" s="3">
        <v>40697</v>
      </c>
      <c r="B228" s="1">
        <v>256</v>
      </c>
      <c r="C228" s="1" t="s">
        <v>19</v>
      </c>
      <c r="D228" s="1" t="s">
        <v>13</v>
      </c>
      <c r="E228" s="1" t="s">
        <v>9</v>
      </c>
      <c r="F228" s="1" t="s">
        <v>12</v>
      </c>
      <c r="G228" s="1">
        <v>10</v>
      </c>
    </row>
    <row r="229" spans="1:9">
      <c r="A229" s="3">
        <v>40697</v>
      </c>
      <c r="B229" s="1">
        <v>256</v>
      </c>
      <c r="C229" s="1" t="s">
        <v>20</v>
      </c>
      <c r="D229" s="1" t="s">
        <v>13</v>
      </c>
      <c r="E229" s="1" t="s">
        <v>9</v>
      </c>
      <c r="F229" s="1" t="s">
        <v>12</v>
      </c>
      <c r="G229" s="1">
        <v>10</v>
      </c>
    </row>
    <row r="230" spans="1:9">
      <c r="A230" s="3">
        <v>40697</v>
      </c>
      <c r="B230" s="1">
        <v>256</v>
      </c>
      <c r="C230" s="1" t="s">
        <v>21</v>
      </c>
      <c r="D230" s="1" t="s">
        <v>13</v>
      </c>
      <c r="E230" s="1" t="s">
        <v>9</v>
      </c>
      <c r="F230" s="1" t="s">
        <v>12</v>
      </c>
      <c r="G230" s="1">
        <v>10</v>
      </c>
    </row>
    <row r="231" spans="1:9">
      <c r="A231" s="3">
        <v>40697</v>
      </c>
      <c r="B231" s="1">
        <v>256</v>
      </c>
      <c r="C231" s="1" t="s">
        <v>22</v>
      </c>
      <c r="D231" s="1" t="s">
        <v>13</v>
      </c>
      <c r="E231" s="1" t="s">
        <v>9</v>
      </c>
      <c r="F231" s="1" t="s">
        <v>12</v>
      </c>
      <c r="G231" s="1">
        <v>10</v>
      </c>
    </row>
    <row r="232" spans="1:9">
      <c r="A232" s="3">
        <v>40697</v>
      </c>
      <c r="B232" s="1">
        <v>256</v>
      </c>
      <c r="C232" s="1" t="s">
        <v>23</v>
      </c>
      <c r="D232" s="1" t="s">
        <v>13</v>
      </c>
      <c r="E232" s="1" t="s">
        <v>9</v>
      </c>
      <c r="F232" s="1" t="s">
        <v>12</v>
      </c>
      <c r="G232" s="1">
        <v>10</v>
      </c>
    </row>
    <row r="233" spans="1:9">
      <c r="A233" s="3">
        <v>40697</v>
      </c>
      <c r="B233" s="1">
        <v>256</v>
      </c>
      <c r="C233" s="1" t="s">
        <v>24</v>
      </c>
      <c r="D233" s="1" t="s">
        <v>13</v>
      </c>
      <c r="E233" s="1" t="s">
        <v>9</v>
      </c>
      <c r="F233" s="1" t="s">
        <v>12</v>
      </c>
      <c r="G233" s="1">
        <v>10</v>
      </c>
      <c r="H233" s="1">
        <v>1.5587085705331656</v>
      </c>
      <c r="I233" s="1">
        <v>0.52366693730360758</v>
      </c>
    </row>
    <row r="234" spans="1:9">
      <c r="A234" s="3">
        <v>40697</v>
      </c>
      <c r="B234" s="1">
        <v>256</v>
      </c>
      <c r="C234" s="1" t="s">
        <v>25</v>
      </c>
      <c r="D234" s="1" t="s">
        <v>13</v>
      </c>
      <c r="E234" s="1" t="s">
        <v>9</v>
      </c>
      <c r="F234" s="1" t="s">
        <v>12</v>
      </c>
      <c r="G234" s="1">
        <v>10</v>
      </c>
      <c r="H234" s="1">
        <v>1.6334684555795864</v>
      </c>
      <c r="I234" s="1">
        <v>0.7273398735266452</v>
      </c>
    </row>
    <row r="235" spans="1:9">
      <c r="A235" s="3">
        <v>40697</v>
      </c>
      <c r="B235" s="1">
        <v>256</v>
      </c>
      <c r="C235" s="1" t="s">
        <v>26</v>
      </c>
      <c r="D235" s="1" t="s">
        <v>13</v>
      </c>
      <c r="E235" s="1" t="s">
        <v>9</v>
      </c>
      <c r="F235" s="1" t="s">
        <v>12</v>
      </c>
      <c r="G235" s="1">
        <v>10</v>
      </c>
    </row>
    <row r="236" spans="1:9">
      <c r="A236" s="3">
        <v>40697</v>
      </c>
      <c r="B236" s="1">
        <v>256</v>
      </c>
      <c r="C236" s="1" t="s">
        <v>27</v>
      </c>
      <c r="D236" s="1" t="s">
        <v>13</v>
      </c>
      <c r="E236" s="1" t="s">
        <v>9</v>
      </c>
      <c r="F236" s="1" t="s">
        <v>12</v>
      </c>
      <c r="G236" s="1">
        <v>10</v>
      </c>
    </row>
    <row r="237" spans="1:9">
      <c r="A237" s="3">
        <v>40697</v>
      </c>
      <c r="B237" s="1">
        <v>256</v>
      </c>
      <c r="C237" s="1" t="s">
        <v>28</v>
      </c>
      <c r="D237" s="1" t="s">
        <v>13</v>
      </c>
      <c r="E237" s="1" t="s">
        <v>9</v>
      </c>
      <c r="F237" s="1" t="s">
        <v>12</v>
      </c>
      <c r="G237" s="1">
        <v>10</v>
      </c>
    </row>
    <row r="238" spans="1:9">
      <c r="A238" s="3">
        <v>40697</v>
      </c>
      <c r="B238" s="1">
        <v>256</v>
      </c>
      <c r="C238" s="1" t="s">
        <v>29</v>
      </c>
      <c r="D238" s="1" t="s">
        <v>13</v>
      </c>
      <c r="E238" s="1" t="s">
        <v>9</v>
      </c>
      <c r="F238" s="1" t="s">
        <v>12</v>
      </c>
      <c r="G238" s="1">
        <v>10</v>
      </c>
      <c r="H238" s="1">
        <v>1.8639173769578605</v>
      </c>
      <c r="I238" s="1">
        <v>0.46548415582406943</v>
      </c>
    </row>
    <row r="239" spans="1:9">
      <c r="A239" s="3">
        <v>40697</v>
      </c>
      <c r="B239" s="1">
        <v>256</v>
      </c>
      <c r="C239" s="1" t="s">
        <v>30</v>
      </c>
      <c r="D239" s="1" t="s">
        <v>13</v>
      </c>
      <c r="E239" s="1" t="s">
        <v>9</v>
      </c>
      <c r="F239" s="1" t="s">
        <v>12</v>
      </c>
      <c r="G239" s="1">
        <v>10</v>
      </c>
      <c r="H239" s="1">
        <v>1.503790683057181</v>
      </c>
      <c r="I239" s="1">
        <v>0.28480836416889083</v>
      </c>
    </row>
    <row r="240" spans="1:9">
      <c r="A240" s="3">
        <v>40697</v>
      </c>
      <c r="B240" s="1">
        <v>256</v>
      </c>
      <c r="C240" s="1" t="s">
        <v>31</v>
      </c>
      <c r="D240" s="1" t="s">
        <v>13</v>
      </c>
      <c r="E240" s="1" t="s">
        <v>9</v>
      </c>
      <c r="F240" s="1" t="s">
        <v>12</v>
      </c>
      <c r="G240" s="1">
        <v>10</v>
      </c>
    </row>
    <row r="241" spans="1:9">
      <c r="A241" s="3">
        <v>40697</v>
      </c>
      <c r="B241" s="1">
        <v>256</v>
      </c>
      <c r="C241" s="1" t="s">
        <v>32</v>
      </c>
      <c r="D241" s="1" t="s">
        <v>13</v>
      </c>
      <c r="E241" s="1" t="s">
        <v>9</v>
      </c>
      <c r="F241" s="1" t="s">
        <v>12</v>
      </c>
      <c r="G241" s="1">
        <v>10</v>
      </c>
      <c r="H241" s="1">
        <v>1.841359470454855</v>
      </c>
      <c r="I241" s="1">
        <v>0.50394504471859669</v>
      </c>
    </row>
    <row r="242" spans="1:9">
      <c r="A242" s="3">
        <v>40697</v>
      </c>
      <c r="B242" s="1">
        <v>256</v>
      </c>
      <c r="C242" s="1" t="s">
        <v>33</v>
      </c>
      <c r="D242" s="1" t="s">
        <v>13</v>
      </c>
      <c r="E242" s="1" t="s">
        <v>9</v>
      </c>
      <c r="F242" s="1" t="s">
        <v>12</v>
      </c>
      <c r="G242" s="1">
        <v>10</v>
      </c>
    </row>
    <row r="243" spans="1:9">
      <c r="A243" s="3">
        <v>40697</v>
      </c>
      <c r="B243" s="1">
        <v>256</v>
      </c>
      <c r="C243" s="1" t="s">
        <v>34</v>
      </c>
      <c r="D243" s="1" t="s">
        <v>13</v>
      </c>
      <c r="E243" s="1" t="s">
        <v>9</v>
      </c>
      <c r="F243" s="1" t="s">
        <v>12</v>
      </c>
      <c r="G243" s="1">
        <v>10</v>
      </c>
    </row>
    <row r="244" spans="1:9">
      <c r="A244" s="3">
        <v>40697</v>
      </c>
      <c r="B244" s="1">
        <v>256</v>
      </c>
      <c r="C244" s="1" t="s">
        <v>35</v>
      </c>
      <c r="D244" s="1" t="s">
        <v>13</v>
      </c>
      <c r="E244" s="1" t="s">
        <v>9</v>
      </c>
      <c r="F244" s="1" t="s">
        <v>12</v>
      </c>
      <c r="G244" s="1">
        <v>10</v>
      </c>
    </row>
    <row r="245" spans="1:9">
      <c r="A245" s="3">
        <v>40697</v>
      </c>
      <c r="B245" s="1">
        <v>256</v>
      </c>
      <c r="C245" s="1" t="s">
        <v>36</v>
      </c>
      <c r="D245" s="1" t="s">
        <v>13</v>
      </c>
      <c r="E245" s="1" t="s">
        <v>9</v>
      </c>
      <c r="F245" s="1" t="s">
        <v>12</v>
      </c>
      <c r="G245" s="1">
        <v>10</v>
      </c>
      <c r="H245" s="1">
        <v>1.2528530309798929</v>
      </c>
      <c r="I245" s="1">
        <v>0.1559999801544999</v>
      </c>
    </row>
    <row r="246" spans="1:9">
      <c r="A246" s="3">
        <v>40697</v>
      </c>
      <c r="B246" s="1">
        <v>256</v>
      </c>
      <c r="C246" s="1" t="s">
        <v>37</v>
      </c>
      <c r="D246" s="1" t="s">
        <v>13</v>
      </c>
      <c r="E246" s="1" t="s">
        <v>9</v>
      </c>
      <c r="F246" s="1" t="s">
        <v>12</v>
      </c>
      <c r="G246" s="1">
        <v>10</v>
      </c>
      <c r="H246" s="1">
        <v>1.9263424466256551</v>
      </c>
      <c r="I246" s="1">
        <v>0.55144489683442555</v>
      </c>
    </row>
    <row r="247" spans="1:9">
      <c r="A247" s="3">
        <v>40697</v>
      </c>
      <c r="B247" s="1">
        <v>256</v>
      </c>
      <c r="C247" s="1" t="s">
        <v>38</v>
      </c>
      <c r="D247" s="1" t="s">
        <v>13</v>
      </c>
      <c r="E247" s="1" t="s">
        <v>9</v>
      </c>
      <c r="F247" s="1" t="s">
        <v>12</v>
      </c>
      <c r="G247" s="1">
        <v>10</v>
      </c>
    </row>
    <row r="248" spans="1:9">
      <c r="A248" s="3">
        <v>40697</v>
      </c>
      <c r="B248" s="1">
        <v>256</v>
      </c>
      <c r="C248" s="1" t="s">
        <v>39</v>
      </c>
      <c r="D248" s="1" t="s">
        <v>13</v>
      </c>
      <c r="E248" s="1" t="s">
        <v>9</v>
      </c>
      <c r="F248" s="1" t="s">
        <v>12</v>
      </c>
      <c r="G248" s="1">
        <v>10</v>
      </c>
      <c r="H248" s="1">
        <v>2.0166155475571776</v>
      </c>
      <c r="I248" s="1">
        <v>0.61713835950314255</v>
      </c>
    </row>
    <row r="249" spans="1:9">
      <c r="A249" s="3">
        <v>40697</v>
      </c>
      <c r="B249" s="1">
        <v>256</v>
      </c>
      <c r="C249" s="1" t="s">
        <v>40</v>
      </c>
      <c r="D249" s="1" t="s">
        <v>13</v>
      </c>
      <c r="E249" s="1" t="s">
        <v>9</v>
      </c>
      <c r="F249" s="1" t="s">
        <v>12</v>
      </c>
      <c r="G249" s="1">
        <v>10</v>
      </c>
    </row>
    <row r="250" spans="1:9">
      <c r="A250" s="3">
        <v>40697</v>
      </c>
      <c r="B250" s="1">
        <v>256</v>
      </c>
      <c r="C250" s="1" t="s">
        <v>41</v>
      </c>
      <c r="D250" s="1" t="s">
        <v>13</v>
      </c>
      <c r="E250" s="1" t="s">
        <v>9</v>
      </c>
      <c r="F250" s="1" t="s">
        <v>12</v>
      </c>
      <c r="G250" s="1">
        <v>10</v>
      </c>
      <c r="H250" s="1">
        <v>1.2068258760318495</v>
      </c>
      <c r="I250" s="1">
        <v>0.64579628542541578</v>
      </c>
    </row>
    <row r="252" spans="1:9">
      <c r="A252" s="3">
        <v>40697</v>
      </c>
      <c r="B252" s="1">
        <v>253</v>
      </c>
      <c r="C252" s="1" t="s">
        <v>18</v>
      </c>
      <c r="D252" s="1" t="s">
        <v>14</v>
      </c>
      <c r="E252" s="1" t="s">
        <v>9</v>
      </c>
      <c r="F252" s="1" t="s">
        <v>12</v>
      </c>
      <c r="G252" s="1">
        <v>25</v>
      </c>
    </row>
    <row r="253" spans="1:9">
      <c r="A253" s="3">
        <v>40697</v>
      </c>
      <c r="B253" s="1">
        <v>253</v>
      </c>
      <c r="C253" s="1" t="s">
        <v>19</v>
      </c>
      <c r="D253" s="1" t="s">
        <v>14</v>
      </c>
      <c r="E253" s="1" t="s">
        <v>9</v>
      </c>
      <c r="F253" s="1" t="s">
        <v>12</v>
      </c>
      <c r="G253" s="1">
        <v>25</v>
      </c>
    </row>
    <row r="254" spans="1:9">
      <c r="A254" s="3">
        <v>40697</v>
      </c>
      <c r="B254" s="1">
        <v>253</v>
      </c>
      <c r="C254" s="1" t="s">
        <v>20</v>
      </c>
      <c r="D254" s="1" t="s">
        <v>14</v>
      </c>
      <c r="E254" s="1" t="s">
        <v>9</v>
      </c>
      <c r="F254" s="1" t="s">
        <v>12</v>
      </c>
      <c r="G254" s="1">
        <v>25</v>
      </c>
    </row>
    <row r="255" spans="1:9">
      <c r="A255" s="3">
        <v>40697</v>
      </c>
      <c r="B255" s="1">
        <v>253</v>
      </c>
      <c r="C255" s="1" t="s">
        <v>21</v>
      </c>
      <c r="D255" s="1" t="s">
        <v>14</v>
      </c>
      <c r="E255" s="1" t="s">
        <v>9</v>
      </c>
      <c r="F255" s="1" t="s">
        <v>12</v>
      </c>
      <c r="G255" s="1">
        <v>25</v>
      </c>
    </row>
    <row r="256" spans="1:9">
      <c r="A256" s="3">
        <v>40697</v>
      </c>
      <c r="B256" s="1">
        <v>253</v>
      </c>
      <c r="C256" s="1" t="s">
        <v>22</v>
      </c>
      <c r="D256" s="1" t="s">
        <v>14</v>
      </c>
      <c r="E256" s="1" t="s">
        <v>9</v>
      </c>
      <c r="F256" s="1" t="s">
        <v>12</v>
      </c>
      <c r="G256" s="1">
        <v>25</v>
      </c>
    </row>
    <row r="257" spans="1:9">
      <c r="A257" s="3">
        <v>40697</v>
      </c>
      <c r="B257" s="1">
        <v>253</v>
      </c>
      <c r="C257" s="1" t="s">
        <v>23</v>
      </c>
      <c r="D257" s="1" t="s">
        <v>14</v>
      </c>
      <c r="E257" s="1" t="s">
        <v>9</v>
      </c>
      <c r="F257" s="1" t="s">
        <v>12</v>
      </c>
      <c r="G257" s="1">
        <v>25</v>
      </c>
    </row>
    <row r="258" spans="1:9">
      <c r="A258" s="3">
        <v>40697</v>
      </c>
      <c r="B258" s="1">
        <v>253</v>
      </c>
      <c r="C258" s="1" t="s">
        <v>24</v>
      </c>
      <c r="D258" s="1" t="s">
        <v>14</v>
      </c>
      <c r="E258" s="1" t="s">
        <v>9</v>
      </c>
      <c r="F258" s="1" t="s">
        <v>12</v>
      </c>
      <c r="G258" s="1">
        <v>25</v>
      </c>
    </row>
    <row r="259" spans="1:9">
      <c r="A259" s="3">
        <v>40697</v>
      </c>
      <c r="B259" s="1">
        <v>253</v>
      </c>
      <c r="C259" s="1" t="s">
        <v>25</v>
      </c>
      <c r="D259" s="1" t="s">
        <v>14</v>
      </c>
      <c r="E259" s="1" t="s">
        <v>9</v>
      </c>
      <c r="F259" s="1" t="s">
        <v>12</v>
      </c>
      <c r="G259" s="1">
        <v>25</v>
      </c>
      <c r="H259" s="1">
        <v>2.0610753236297916</v>
      </c>
      <c r="I259" s="1">
        <v>1.3150426285564407</v>
      </c>
    </row>
    <row r="260" spans="1:9">
      <c r="A260" s="3">
        <v>40697</v>
      </c>
      <c r="B260" s="1">
        <v>253</v>
      </c>
      <c r="C260" s="1" t="s">
        <v>26</v>
      </c>
      <c r="D260" s="1" t="s">
        <v>14</v>
      </c>
      <c r="E260" s="1" t="s">
        <v>9</v>
      </c>
      <c r="F260" s="1" t="s">
        <v>12</v>
      </c>
      <c r="G260" s="1">
        <v>25</v>
      </c>
    </row>
    <row r="261" spans="1:9">
      <c r="A261" s="3">
        <v>40697</v>
      </c>
      <c r="B261" s="1">
        <v>253</v>
      </c>
      <c r="C261" s="1" t="s">
        <v>27</v>
      </c>
      <c r="D261" s="1" t="s">
        <v>14</v>
      </c>
      <c r="E261" s="1" t="s">
        <v>9</v>
      </c>
      <c r="F261" s="1" t="s">
        <v>12</v>
      </c>
      <c r="G261" s="1">
        <v>25</v>
      </c>
    </row>
    <row r="262" spans="1:9">
      <c r="A262" s="3">
        <v>40697</v>
      </c>
      <c r="B262" s="1">
        <v>253</v>
      </c>
      <c r="C262" s="1" t="s">
        <v>28</v>
      </c>
      <c r="D262" s="1" t="s">
        <v>14</v>
      </c>
      <c r="E262" s="1" t="s">
        <v>9</v>
      </c>
      <c r="F262" s="1" t="s">
        <v>12</v>
      </c>
      <c r="G262" s="1">
        <v>25</v>
      </c>
    </row>
    <row r="263" spans="1:9">
      <c r="A263" s="3">
        <v>40697</v>
      </c>
      <c r="B263" s="1">
        <v>253</v>
      </c>
      <c r="C263" s="1" t="s">
        <v>29</v>
      </c>
      <c r="D263" s="1" t="s">
        <v>14</v>
      </c>
      <c r="E263" s="1" t="s">
        <v>9</v>
      </c>
      <c r="F263" s="1" t="s">
        <v>12</v>
      </c>
      <c r="G263" s="1">
        <v>25</v>
      </c>
      <c r="H263" s="1">
        <v>1.267171728403014</v>
      </c>
      <c r="I263" s="1">
        <v>1.1496822020780135</v>
      </c>
    </row>
    <row r="264" spans="1:9">
      <c r="A264" s="3">
        <v>40697</v>
      </c>
      <c r="B264" s="1">
        <v>253</v>
      </c>
      <c r="C264" s="1" t="s">
        <v>30</v>
      </c>
      <c r="D264" s="1" t="s">
        <v>14</v>
      </c>
      <c r="E264" s="1" t="s">
        <v>9</v>
      </c>
      <c r="F264" s="1" t="s">
        <v>12</v>
      </c>
      <c r="G264" s="1">
        <v>25</v>
      </c>
    </row>
    <row r="265" spans="1:9">
      <c r="A265" s="3">
        <v>40697</v>
      </c>
      <c r="B265" s="1">
        <v>253</v>
      </c>
      <c r="C265" s="1" t="s">
        <v>31</v>
      </c>
      <c r="D265" s="1" t="s">
        <v>14</v>
      </c>
      <c r="E265" s="1" t="s">
        <v>9</v>
      </c>
      <c r="F265" s="1" t="s">
        <v>12</v>
      </c>
      <c r="G265" s="1">
        <v>25</v>
      </c>
    </row>
    <row r="266" spans="1:9">
      <c r="A266" s="3">
        <v>40697</v>
      </c>
      <c r="B266" s="1">
        <v>253</v>
      </c>
      <c r="C266" s="1" t="s">
        <v>32</v>
      </c>
      <c r="D266" s="1" t="s">
        <v>14</v>
      </c>
      <c r="E266" s="1" t="s">
        <v>9</v>
      </c>
      <c r="F266" s="1" t="s">
        <v>12</v>
      </c>
      <c r="G266" s="1">
        <v>25</v>
      </c>
    </row>
    <row r="267" spans="1:9">
      <c r="A267" s="3">
        <v>40697</v>
      </c>
      <c r="B267" s="1">
        <v>253</v>
      </c>
      <c r="C267" s="1" t="s">
        <v>33</v>
      </c>
      <c r="D267" s="1" t="s">
        <v>14</v>
      </c>
      <c r="E267" s="1" t="s">
        <v>9</v>
      </c>
      <c r="F267" s="1" t="s">
        <v>12</v>
      </c>
      <c r="G267" s="1">
        <v>25</v>
      </c>
    </row>
    <row r="268" spans="1:9">
      <c r="A268" s="3">
        <v>40697</v>
      </c>
      <c r="B268" s="1">
        <v>253</v>
      </c>
      <c r="C268" s="1" t="s">
        <v>34</v>
      </c>
      <c r="D268" s="1" t="s">
        <v>14</v>
      </c>
      <c r="E268" s="1" t="s">
        <v>9</v>
      </c>
      <c r="F268" s="1" t="s">
        <v>12</v>
      </c>
      <c r="G268" s="1">
        <v>25</v>
      </c>
    </row>
    <row r="269" spans="1:9">
      <c r="A269" s="3">
        <v>40697</v>
      </c>
      <c r="B269" s="1">
        <v>253</v>
      </c>
      <c r="C269" s="1" t="s">
        <v>35</v>
      </c>
      <c r="D269" s="1" t="s">
        <v>14</v>
      </c>
      <c r="E269" s="1" t="s">
        <v>9</v>
      </c>
      <c r="F269" s="1" t="s">
        <v>12</v>
      </c>
      <c r="G269" s="1">
        <v>25</v>
      </c>
    </row>
    <row r="270" spans="1:9">
      <c r="A270" s="3">
        <v>40697</v>
      </c>
      <c r="B270" s="1">
        <v>253</v>
      </c>
      <c r="C270" s="1" t="s">
        <v>36</v>
      </c>
      <c r="D270" s="1" t="s">
        <v>14</v>
      </c>
      <c r="E270" s="1" t="s">
        <v>9</v>
      </c>
      <c r="F270" s="1" t="s">
        <v>12</v>
      </c>
      <c r="G270" s="1">
        <v>25</v>
      </c>
    </row>
    <row r="271" spans="1:9">
      <c r="A271" s="3">
        <v>40697</v>
      </c>
      <c r="B271" s="1">
        <v>253</v>
      </c>
      <c r="C271" s="1" t="s">
        <v>37</v>
      </c>
      <c r="D271" s="1" t="s">
        <v>14</v>
      </c>
      <c r="E271" s="1" t="s">
        <v>9</v>
      </c>
      <c r="F271" s="1" t="s">
        <v>12</v>
      </c>
      <c r="G271" s="1">
        <v>25</v>
      </c>
    </row>
    <row r="272" spans="1:9">
      <c r="A272" s="3">
        <v>40697</v>
      </c>
      <c r="B272" s="1">
        <v>253</v>
      </c>
      <c r="C272" s="1" t="s">
        <v>38</v>
      </c>
      <c r="D272" s="1" t="s">
        <v>14</v>
      </c>
      <c r="E272" s="1" t="s">
        <v>9</v>
      </c>
      <c r="F272" s="1" t="s">
        <v>12</v>
      </c>
      <c r="G272" s="1">
        <v>25</v>
      </c>
    </row>
    <row r="273" spans="1:9">
      <c r="A273" s="3">
        <v>40697</v>
      </c>
      <c r="B273" s="1">
        <v>253</v>
      </c>
      <c r="C273" s="1" t="s">
        <v>39</v>
      </c>
      <c r="D273" s="1" t="s">
        <v>14</v>
      </c>
      <c r="E273" s="1" t="s">
        <v>9</v>
      </c>
      <c r="F273" s="1" t="s">
        <v>12</v>
      </c>
      <c r="G273" s="1">
        <v>25</v>
      </c>
      <c r="H273" s="1">
        <v>2.5559404378185113</v>
      </c>
      <c r="I273" s="1">
        <v>1.3042243095693511</v>
      </c>
    </row>
    <row r="274" spans="1:9">
      <c r="A274" s="3">
        <v>40697</v>
      </c>
      <c r="B274" s="1">
        <v>253</v>
      </c>
      <c r="C274" s="1" t="s">
        <v>40</v>
      </c>
      <c r="D274" s="1" t="s">
        <v>14</v>
      </c>
      <c r="E274" s="1" t="s">
        <v>9</v>
      </c>
      <c r="F274" s="1" t="s">
        <v>12</v>
      </c>
      <c r="G274" s="1">
        <v>25</v>
      </c>
    </row>
    <row r="275" spans="1:9">
      <c r="A275" s="3">
        <v>40697</v>
      </c>
      <c r="B275" s="1">
        <v>253</v>
      </c>
      <c r="C275" s="1" t="s">
        <v>41</v>
      </c>
      <c r="D275" s="1" t="s">
        <v>14</v>
      </c>
      <c r="E275" s="1" t="s">
        <v>9</v>
      </c>
      <c r="F275" s="1" t="s">
        <v>12</v>
      </c>
      <c r="G275" s="1">
        <v>25</v>
      </c>
    </row>
    <row r="277" spans="1:9">
      <c r="A277" s="3">
        <v>40697</v>
      </c>
      <c r="B277" s="1">
        <v>264</v>
      </c>
      <c r="C277" s="1" t="s">
        <v>18</v>
      </c>
      <c r="D277" s="1" t="s">
        <v>13</v>
      </c>
      <c r="E277" s="1" t="s">
        <v>9</v>
      </c>
      <c r="F277" s="1" t="s">
        <v>12</v>
      </c>
      <c r="G277" s="1">
        <v>10</v>
      </c>
    </row>
    <row r="278" spans="1:9">
      <c r="A278" s="3">
        <v>40697</v>
      </c>
      <c r="B278" s="1">
        <v>264</v>
      </c>
      <c r="C278" s="1" t="s">
        <v>19</v>
      </c>
      <c r="D278" s="1" t="s">
        <v>13</v>
      </c>
      <c r="E278" s="1" t="s">
        <v>9</v>
      </c>
      <c r="F278" s="1" t="s">
        <v>12</v>
      </c>
      <c r="G278" s="1">
        <v>10</v>
      </c>
    </row>
    <row r="279" spans="1:9">
      <c r="A279" s="3">
        <v>40697</v>
      </c>
      <c r="B279" s="1">
        <v>264</v>
      </c>
      <c r="C279" s="1" t="s">
        <v>20</v>
      </c>
      <c r="D279" s="1" t="s">
        <v>13</v>
      </c>
      <c r="E279" s="1" t="s">
        <v>9</v>
      </c>
      <c r="F279" s="1" t="s">
        <v>12</v>
      </c>
      <c r="G279" s="1">
        <v>10</v>
      </c>
    </row>
    <row r="280" spans="1:9">
      <c r="A280" s="3">
        <v>40697</v>
      </c>
      <c r="B280" s="1">
        <v>264</v>
      </c>
      <c r="C280" s="1" t="s">
        <v>21</v>
      </c>
      <c r="D280" s="1" t="s">
        <v>13</v>
      </c>
      <c r="E280" s="1" t="s">
        <v>9</v>
      </c>
      <c r="F280" s="1" t="s">
        <v>12</v>
      </c>
      <c r="G280" s="1">
        <v>10</v>
      </c>
    </row>
    <row r="281" spans="1:9">
      <c r="A281" s="3">
        <v>40697</v>
      </c>
      <c r="B281" s="1">
        <v>264</v>
      </c>
      <c r="C281" s="1" t="s">
        <v>22</v>
      </c>
      <c r="D281" s="1" t="s">
        <v>13</v>
      </c>
      <c r="E281" s="1" t="s">
        <v>9</v>
      </c>
      <c r="F281" s="1" t="s">
        <v>12</v>
      </c>
      <c r="G281" s="1">
        <v>10</v>
      </c>
    </row>
    <row r="282" spans="1:9">
      <c r="A282" s="3">
        <v>40697</v>
      </c>
      <c r="B282" s="1">
        <v>264</v>
      </c>
      <c r="C282" s="1" t="s">
        <v>23</v>
      </c>
      <c r="D282" s="1" t="s">
        <v>13</v>
      </c>
      <c r="E282" s="1" t="s">
        <v>9</v>
      </c>
      <c r="F282" s="1" t="s">
        <v>12</v>
      </c>
      <c r="G282" s="1">
        <v>10</v>
      </c>
    </row>
    <row r="283" spans="1:9">
      <c r="A283" s="3">
        <v>40697</v>
      </c>
      <c r="B283" s="1">
        <v>264</v>
      </c>
      <c r="C283" s="1" t="s">
        <v>24</v>
      </c>
      <c r="D283" s="1" t="s">
        <v>13</v>
      </c>
      <c r="E283" s="1" t="s">
        <v>9</v>
      </c>
      <c r="F283" s="1" t="s">
        <v>12</v>
      </c>
      <c r="G283" s="1">
        <v>10</v>
      </c>
      <c r="H283" s="1">
        <v>2.2782962080912736</v>
      </c>
      <c r="I283" s="1">
        <v>0.47362378284025713</v>
      </c>
    </row>
    <row r="284" spans="1:9">
      <c r="A284" s="3">
        <v>40697</v>
      </c>
      <c r="B284" s="1">
        <v>264</v>
      </c>
      <c r="C284" s="1" t="s">
        <v>25</v>
      </c>
      <c r="D284" s="1" t="s">
        <v>13</v>
      </c>
      <c r="E284" s="1" t="s">
        <v>9</v>
      </c>
      <c r="F284" s="1" t="s">
        <v>12</v>
      </c>
      <c r="G284" s="1">
        <v>10</v>
      </c>
    </row>
    <row r="285" spans="1:9">
      <c r="A285" s="3">
        <v>40697</v>
      </c>
      <c r="B285" s="1">
        <v>264</v>
      </c>
      <c r="C285" s="1" t="s">
        <v>26</v>
      </c>
      <c r="D285" s="1" t="s">
        <v>13</v>
      </c>
      <c r="E285" s="1" t="s">
        <v>9</v>
      </c>
      <c r="F285" s="1" t="s">
        <v>12</v>
      </c>
      <c r="G285" s="1">
        <v>10</v>
      </c>
    </row>
    <row r="286" spans="1:9">
      <c r="A286" s="3">
        <v>40697</v>
      </c>
      <c r="B286" s="1">
        <v>264</v>
      </c>
      <c r="C286" s="1" t="s">
        <v>27</v>
      </c>
      <c r="D286" s="1" t="s">
        <v>13</v>
      </c>
      <c r="E286" s="1" t="s">
        <v>9</v>
      </c>
      <c r="F286" s="1" t="s">
        <v>12</v>
      </c>
      <c r="G286" s="1">
        <v>10</v>
      </c>
    </row>
    <row r="287" spans="1:9">
      <c r="A287" s="3">
        <v>40697</v>
      </c>
      <c r="B287" s="1">
        <v>264</v>
      </c>
      <c r="C287" s="1" t="s">
        <v>28</v>
      </c>
      <c r="D287" s="1" t="s">
        <v>13</v>
      </c>
      <c r="E287" s="1" t="s">
        <v>9</v>
      </c>
      <c r="F287" s="1" t="s">
        <v>12</v>
      </c>
      <c r="G287" s="1">
        <v>10</v>
      </c>
    </row>
    <row r="288" spans="1:9">
      <c r="A288" s="3">
        <v>40697</v>
      </c>
      <c r="B288" s="1">
        <v>264</v>
      </c>
      <c r="C288" s="1" t="s">
        <v>29</v>
      </c>
      <c r="D288" s="1" t="s">
        <v>13</v>
      </c>
      <c r="E288" s="1" t="s">
        <v>9</v>
      </c>
      <c r="F288" s="1" t="s">
        <v>12</v>
      </c>
      <c r="G288" s="1">
        <v>10</v>
      </c>
    </row>
    <row r="289" spans="1:9">
      <c r="A289" s="3">
        <v>40697</v>
      </c>
      <c r="B289" s="1">
        <v>264</v>
      </c>
      <c r="C289" s="1" t="s">
        <v>30</v>
      </c>
      <c r="D289" s="1" t="s">
        <v>13</v>
      </c>
      <c r="E289" s="1" t="s">
        <v>9</v>
      </c>
      <c r="F289" s="1" t="s">
        <v>12</v>
      </c>
      <c r="G289" s="1">
        <v>10</v>
      </c>
    </row>
    <row r="290" spans="1:9">
      <c r="A290" s="3">
        <v>40697</v>
      </c>
      <c r="B290" s="1">
        <v>264</v>
      </c>
      <c r="C290" s="1" t="s">
        <v>31</v>
      </c>
      <c r="D290" s="1" t="s">
        <v>13</v>
      </c>
      <c r="E290" s="1" t="s">
        <v>9</v>
      </c>
      <c r="F290" s="1" t="s">
        <v>12</v>
      </c>
      <c r="G290" s="1">
        <v>10</v>
      </c>
    </row>
    <row r="291" spans="1:9">
      <c r="A291" s="3">
        <v>40697</v>
      </c>
      <c r="B291" s="1">
        <v>264</v>
      </c>
      <c r="C291" s="1" t="s">
        <v>32</v>
      </c>
      <c r="D291" s="1" t="s">
        <v>13</v>
      </c>
      <c r="E291" s="1" t="s">
        <v>9</v>
      </c>
      <c r="F291" s="1" t="s">
        <v>12</v>
      </c>
      <c r="G291" s="1">
        <v>10</v>
      </c>
    </row>
    <row r="292" spans="1:9">
      <c r="A292" s="3">
        <v>40697</v>
      </c>
      <c r="B292" s="1">
        <v>264</v>
      </c>
      <c r="C292" s="1" t="s">
        <v>33</v>
      </c>
      <c r="D292" s="1" t="s">
        <v>13</v>
      </c>
      <c r="E292" s="1" t="s">
        <v>9</v>
      </c>
      <c r="F292" s="1" t="s">
        <v>12</v>
      </c>
      <c r="G292" s="1">
        <v>10</v>
      </c>
    </row>
    <row r="293" spans="1:9">
      <c r="A293" s="3">
        <v>40697</v>
      </c>
      <c r="B293" s="1">
        <v>264</v>
      </c>
      <c r="C293" s="1" t="s">
        <v>34</v>
      </c>
      <c r="D293" s="1" t="s">
        <v>13</v>
      </c>
      <c r="E293" s="1" t="s">
        <v>9</v>
      </c>
      <c r="F293" s="1" t="s">
        <v>12</v>
      </c>
      <c r="G293" s="1">
        <v>10</v>
      </c>
    </row>
    <row r="294" spans="1:9">
      <c r="A294" s="3">
        <v>40697</v>
      </c>
      <c r="B294" s="1">
        <v>264</v>
      </c>
      <c r="C294" s="1" t="s">
        <v>35</v>
      </c>
      <c r="D294" s="1" t="s">
        <v>13</v>
      </c>
      <c r="E294" s="1" t="s">
        <v>9</v>
      </c>
      <c r="F294" s="1" t="s">
        <v>12</v>
      </c>
      <c r="G294" s="1">
        <v>10</v>
      </c>
    </row>
    <row r="295" spans="1:9">
      <c r="A295" s="3">
        <v>40697</v>
      </c>
      <c r="B295" s="1">
        <v>264</v>
      </c>
      <c r="C295" s="1" t="s">
        <v>36</v>
      </c>
      <c r="D295" s="1" t="s">
        <v>13</v>
      </c>
      <c r="E295" s="1" t="s">
        <v>9</v>
      </c>
      <c r="F295" s="1" t="s">
        <v>12</v>
      </c>
      <c r="G295" s="1">
        <v>10</v>
      </c>
    </row>
    <row r="296" spans="1:9">
      <c r="A296" s="3">
        <v>40697</v>
      </c>
      <c r="B296" s="1">
        <v>264</v>
      </c>
      <c r="C296" s="1" t="s">
        <v>37</v>
      </c>
      <c r="D296" s="1" t="s">
        <v>13</v>
      </c>
      <c r="E296" s="1" t="s">
        <v>9</v>
      </c>
      <c r="F296" s="1" t="s">
        <v>12</v>
      </c>
      <c r="G296" s="1">
        <v>10</v>
      </c>
    </row>
    <row r="297" spans="1:9">
      <c r="A297" s="3">
        <v>40697</v>
      </c>
      <c r="B297" s="1">
        <v>264</v>
      </c>
      <c r="C297" s="1" t="s">
        <v>38</v>
      </c>
      <c r="D297" s="1" t="s">
        <v>13</v>
      </c>
      <c r="E297" s="1" t="s">
        <v>9</v>
      </c>
      <c r="F297" s="1" t="s">
        <v>12</v>
      </c>
      <c r="G297" s="1">
        <v>10</v>
      </c>
      <c r="H297" s="1">
        <v>2.0576661039098294</v>
      </c>
      <c r="I297" s="1">
        <v>0.49652925338826742</v>
      </c>
    </row>
    <row r="298" spans="1:9">
      <c r="A298" s="3">
        <v>40697</v>
      </c>
      <c r="B298" s="1">
        <v>264</v>
      </c>
      <c r="C298" s="1" t="s">
        <v>39</v>
      </c>
      <c r="D298" s="1" t="s">
        <v>13</v>
      </c>
      <c r="E298" s="1" t="s">
        <v>9</v>
      </c>
      <c r="F298" s="1" t="s">
        <v>12</v>
      </c>
      <c r="G298" s="1">
        <v>10</v>
      </c>
    </row>
    <row r="299" spans="1:9">
      <c r="A299" s="3">
        <v>40697</v>
      </c>
      <c r="B299" s="1">
        <v>264</v>
      </c>
      <c r="C299" s="1" t="s">
        <v>40</v>
      </c>
      <c r="D299" s="1" t="s">
        <v>13</v>
      </c>
      <c r="E299" s="1" t="s">
        <v>9</v>
      </c>
      <c r="F299" s="1" t="s">
        <v>12</v>
      </c>
      <c r="G299" s="1">
        <v>10</v>
      </c>
    </row>
    <row r="300" spans="1:9">
      <c r="A300" s="3">
        <v>40697</v>
      </c>
      <c r="B300" s="1">
        <v>264</v>
      </c>
      <c r="C300" s="1" t="s">
        <v>41</v>
      </c>
      <c r="D300" s="1" t="s">
        <v>13</v>
      </c>
      <c r="E300" s="1" t="s">
        <v>9</v>
      </c>
      <c r="F300" s="1" t="s">
        <v>12</v>
      </c>
      <c r="G300" s="1">
        <v>10</v>
      </c>
    </row>
    <row r="302" spans="1:9">
      <c r="A302" s="3">
        <v>40716</v>
      </c>
      <c r="B302" s="1">
        <v>154</v>
      </c>
      <c r="C302" s="1" t="s">
        <v>18</v>
      </c>
      <c r="D302" s="1" t="s">
        <v>13</v>
      </c>
      <c r="E302" s="1" t="s">
        <v>7</v>
      </c>
      <c r="F302" s="1" t="s">
        <v>8</v>
      </c>
      <c r="G302" s="1">
        <v>10</v>
      </c>
    </row>
    <row r="303" spans="1:9">
      <c r="A303" s="3">
        <v>40716</v>
      </c>
      <c r="B303" s="1">
        <v>154</v>
      </c>
      <c r="C303" s="1" t="s">
        <v>19</v>
      </c>
      <c r="D303" s="1" t="s">
        <v>13</v>
      </c>
      <c r="E303" s="1" t="s">
        <v>7</v>
      </c>
      <c r="F303" s="1" t="s">
        <v>8</v>
      </c>
      <c r="G303" s="1">
        <v>10</v>
      </c>
      <c r="H303" s="1">
        <v>1.4424797690644486</v>
      </c>
      <c r="I303" s="1">
        <v>0.14033274189258341</v>
      </c>
    </row>
    <row r="304" spans="1:9">
      <c r="A304" s="3">
        <v>40716</v>
      </c>
      <c r="B304" s="1">
        <v>154</v>
      </c>
      <c r="C304" s="1" t="s">
        <v>20</v>
      </c>
      <c r="D304" s="1" t="s">
        <v>13</v>
      </c>
      <c r="E304" s="1" t="s">
        <v>7</v>
      </c>
      <c r="F304" s="1" t="s">
        <v>8</v>
      </c>
      <c r="G304" s="1">
        <v>10</v>
      </c>
      <c r="H304" s="1">
        <v>1.8382192219076259</v>
      </c>
      <c r="I304" s="1">
        <v>0.58377525056752866</v>
      </c>
    </row>
    <row r="305" spans="1:9">
      <c r="A305" s="3">
        <v>40716</v>
      </c>
      <c r="B305" s="1">
        <v>154</v>
      </c>
      <c r="C305" s="1" t="s">
        <v>21</v>
      </c>
      <c r="D305" s="1" t="s">
        <v>13</v>
      </c>
      <c r="E305" s="1" t="s">
        <v>7</v>
      </c>
      <c r="F305" s="1" t="s">
        <v>8</v>
      </c>
      <c r="G305" s="1">
        <v>10</v>
      </c>
      <c r="H305" s="1">
        <v>1.833784374656479</v>
      </c>
      <c r="I305" s="1">
        <v>3.786670629621388E-2</v>
      </c>
    </row>
    <row r="306" spans="1:9">
      <c r="A306" s="3">
        <v>40716</v>
      </c>
      <c r="B306" s="1">
        <v>154</v>
      </c>
      <c r="C306" s="1" t="s">
        <v>22</v>
      </c>
      <c r="D306" s="1" t="s">
        <v>13</v>
      </c>
      <c r="E306" s="1" t="s">
        <v>7</v>
      </c>
      <c r="F306" s="1" t="s">
        <v>8</v>
      </c>
      <c r="G306" s="1">
        <v>10</v>
      </c>
    </row>
    <row r="307" spans="1:9">
      <c r="A307" s="3">
        <v>40716</v>
      </c>
      <c r="B307" s="1">
        <v>154</v>
      </c>
      <c r="C307" s="1" t="s">
        <v>23</v>
      </c>
      <c r="D307" s="1" t="s">
        <v>13</v>
      </c>
      <c r="E307" s="1" t="s">
        <v>7</v>
      </c>
      <c r="F307" s="1" t="s">
        <v>8</v>
      </c>
      <c r="G307" s="1">
        <v>10</v>
      </c>
      <c r="H307" s="1">
        <v>1.9127533036713229</v>
      </c>
      <c r="I307" s="1">
        <v>0.75159122308635429</v>
      </c>
    </row>
    <row r="308" spans="1:9">
      <c r="A308" s="3">
        <v>40716</v>
      </c>
      <c r="B308" s="1">
        <v>154</v>
      </c>
      <c r="C308" s="1" t="s">
        <v>24</v>
      </c>
      <c r="D308" s="1" t="s">
        <v>13</v>
      </c>
      <c r="E308" s="1" t="s">
        <v>7</v>
      </c>
      <c r="F308" s="1" t="s">
        <v>8</v>
      </c>
      <c r="G308" s="1">
        <v>10</v>
      </c>
      <c r="H308" s="1">
        <v>2.0232524596337114</v>
      </c>
      <c r="I308" s="1">
        <v>0.20225844733691076</v>
      </c>
    </row>
    <row r="309" spans="1:9">
      <c r="A309" s="3">
        <v>40716</v>
      </c>
      <c r="B309" s="1">
        <v>154</v>
      </c>
      <c r="C309" s="1" t="s">
        <v>25</v>
      </c>
      <c r="D309" s="1" t="s">
        <v>13</v>
      </c>
      <c r="E309" s="1" t="s">
        <v>7</v>
      </c>
      <c r="F309" s="1" t="s">
        <v>8</v>
      </c>
      <c r="G309" s="1">
        <v>10</v>
      </c>
      <c r="H309" s="1">
        <v>1.6138418218760691</v>
      </c>
      <c r="I309" s="1">
        <v>-0.24855873206202098</v>
      </c>
    </row>
    <row r="310" spans="1:9">
      <c r="A310" s="3">
        <v>40716</v>
      </c>
      <c r="B310" s="1">
        <v>154</v>
      </c>
      <c r="C310" s="1" t="s">
        <v>26</v>
      </c>
      <c r="D310" s="1" t="s">
        <v>13</v>
      </c>
      <c r="E310" s="1" t="s">
        <v>7</v>
      </c>
      <c r="F310" s="1" t="s">
        <v>8</v>
      </c>
      <c r="G310" s="1">
        <v>10</v>
      </c>
      <c r="H310" s="1">
        <v>2.4575791469957626</v>
      </c>
      <c r="I310" s="1">
        <v>0.45720915363493153</v>
      </c>
    </row>
    <row r="311" spans="1:9">
      <c r="A311" s="3">
        <v>40716</v>
      </c>
      <c r="B311" s="1">
        <v>154</v>
      </c>
      <c r="C311" s="1" t="s">
        <v>27</v>
      </c>
      <c r="D311" s="1" t="s">
        <v>13</v>
      </c>
      <c r="E311" s="1" t="s">
        <v>7</v>
      </c>
      <c r="F311" s="1" t="s">
        <v>8</v>
      </c>
      <c r="G311" s="1">
        <v>10</v>
      </c>
    </row>
    <row r="312" spans="1:9">
      <c r="A312" s="3">
        <v>40716</v>
      </c>
      <c r="B312" s="1">
        <v>154</v>
      </c>
      <c r="C312" s="1" t="s">
        <v>28</v>
      </c>
      <c r="D312" s="1" t="s">
        <v>13</v>
      </c>
      <c r="E312" s="1" t="s">
        <v>7</v>
      </c>
      <c r="F312" s="1" t="s">
        <v>8</v>
      </c>
      <c r="G312" s="1">
        <v>10</v>
      </c>
      <c r="H312" s="1">
        <v>0.95904139232109353</v>
      </c>
      <c r="I312" s="1">
        <v>0.19730444230033264</v>
      </c>
    </row>
    <row r="313" spans="1:9">
      <c r="A313" s="3">
        <v>40716</v>
      </c>
      <c r="B313" s="1">
        <v>154</v>
      </c>
      <c r="C313" s="1" t="s">
        <v>29</v>
      </c>
      <c r="D313" s="1" t="s">
        <v>13</v>
      </c>
      <c r="E313" s="1" t="s">
        <v>7</v>
      </c>
      <c r="F313" s="1" t="s">
        <v>8</v>
      </c>
      <c r="G313" s="1">
        <v>10</v>
      </c>
      <c r="H313" s="1">
        <v>2.3604040547299387</v>
      </c>
      <c r="I313" s="1">
        <v>0.5983925803898219</v>
      </c>
    </row>
    <row r="314" spans="1:9">
      <c r="A314" s="3">
        <v>40716</v>
      </c>
      <c r="B314" s="1">
        <v>154</v>
      </c>
      <c r="C314" s="1" t="s">
        <v>30</v>
      </c>
      <c r="D314" s="1" t="s">
        <v>13</v>
      </c>
      <c r="E314" s="1" t="s">
        <v>7</v>
      </c>
      <c r="F314" s="1" t="s">
        <v>8</v>
      </c>
      <c r="G314" s="1">
        <v>10</v>
      </c>
      <c r="H314" s="1">
        <v>1.4345689040341987</v>
      </c>
      <c r="I314" s="1">
        <v>-0.71626645307814296</v>
      </c>
    </row>
    <row r="315" spans="1:9">
      <c r="A315" s="3">
        <v>40716</v>
      </c>
      <c r="B315" s="1">
        <v>154</v>
      </c>
      <c r="C315" s="1" t="s">
        <v>31</v>
      </c>
      <c r="D315" s="1" t="s">
        <v>13</v>
      </c>
      <c r="E315" s="1" t="s">
        <v>7</v>
      </c>
      <c r="F315" s="1" t="s">
        <v>8</v>
      </c>
      <c r="G315" s="1">
        <v>10</v>
      </c>
    </row>
    <row r="316" spans="1:9">
      <c r="A316" s="3">
        <v>40716</v>
      </c>
      <c r="B316" s="1">
        <v>154</v>
      </c>
      <c r="C316" s="1" t="s">
        <v>32</v>
      </c>
      <c r="D316" s="1" t="s">
        <v>13</v>
      </c>
      <c r="E316" s="1" t="s">
        <v>7</v>
      </c>
      <c r="F316" s="1" t="s">
        <v>8</v>
      </c>
      <c r="G316" s="1">
        <v>10</v>
      </c>
      <c r="H316" s="1">
        <v>1.667452952889954</v>
      </c>
      <c r="I316" s="1">
        <v>-0.79274132490657956</v>
      </c>
    </row>
    <row r="317" spans="1:9">
      <c r="A317" s="3">
        <v>40716</v>
      </c>
      <c r="B317" s="1">
        <v>154</v>
      </c>
      <c r="C317" s="1" t="s">
        <v>33</v>
      </c>
      <c r="D317" s="1" t="s">
        <v>13</v>
      </c>
      <c r="E317" s="1" t="s">
        <v>7</v>
      </c>
      <c r="F317" s="1" t="s">
        <v>8</v>
      </c>
      <c r="G317" s="1">
        <v>10</v>
      </c>
      <c r="H317" s="1">
        <v>1.8976270912904414</v>
      </c>
      <c r="I317" s="1">
        <v>0.36063957232309568</v>
      </c>
    </row>
    <row r="318" spans="1:9">
      <c r="A318" s="3">
        <v>40716</v>
      </c>
      <c r="B318" s="1">
        <v>154</v>
      </c>
      <c r="C318" s="1" t="s">
        <v>34</v>
      </c>
      <c r="D318" s="1" t="s">
        <v>13</v>
      </c>
      <c r="E318" s="1" t="s">
        <v>7</v>
      </c>
      <c r="F318" s="1" t="s">
        <v>8</v>
      </c>
      <c r="G318" s="1">
        <v>10</v>
      </c>
      <c r="H318" s="1">
        <v>1.2227164711475833</v>
      </c>
      <c r="I318" s="1">
        <v>-0.25830255741267627</v>
      </c>
    </row>
    <row r="319" spans="1:9">
      <c r="A319" s="3">
        <v>40716</v>
      </c>
      <c r="B319" s="1">
        <v>154</v>
      </c>
      <c r="C319" s="1" t="s">
        <v>35</v>
      </c>
      <c r="D319" s="1" t="s">
        <v>13</v>
      </c>
      <c r="E319" s="1" t="s">
        <v>7</v>
      </c>
      <c r="F319" s="1" t="s">
        <v>8</v>
      </c>
      <c r="G319" s="1">
        <v>10</v>
      </c>
    </row>
    <row r="320" spans="1:9">
      <c r="A320" s="3">
        <v>40716</v>
      </c>
      <c r="B320" s="1">
        <v>154</v>
      </c>
      <c r="C320" s="1" t="s">
        <v>36</v>
      </c>
      <c r="D320" s="1" t="s">
        <v>13</v>
      </c>
      <c r="E320" s="1" t="s">
        <v>7</v>
      </c>
      <c r="F320" s="1" t="s">
        <v>8</v>
      </c>
      <c r="G320" s="1">
        <v>10</v>
      </c>
      <c r="H320" s="1">
        <v>1.287801729930226</v>
      </c>
      <c r="I320" s="1">
        <v>1.1538031569270545E-2</v>
      </c>
    </row>
    <row r="321" spans="1:9">
      <c r="A321" s="3">
        <v>40716</v>
      </c>
      <c r="B321" s="1">
        <v>154</v>
      </c>
      <c r="C321" s="1" t="s">
        <v>37</v>
      </c>
      <c r="D321" s="1" t="s">
        <v>13</v>
      </c>
      <c r="E321" s="1" t="s">
        <v>7</v>
      </c>
      <c r="F321" s="1" t="s">
        <v>8</v>
      </c>
      <c r="G321" s="1">
        <v>10</v>
      </c>
      <c r="H321" s="1">
        <v>1.1003705451175629</v>
      </c>
      <c r="I321" s="1">
        <v>0.2968392567600977</v>
      </c>
    </row>
    <row r="322" spans="1:9">
      <c r="A322" s="3">
        <v>40716</v>
      </c>
      <c r="B322" s="1">
        <v>154</v>
      </c>
      <c r="C322" s="1" t="s">
        <v>38</v>
      </c>
      <c r="D322" s="1" t="s">
        <v>13</v>
      </c>
      <c r="E322" s="1" t="s">
        <v>7</v>
      </c>
      <c r="F322" s="1" t="s">
        <v>8</v>
      </c>
      <c r="G322" s="1">
        <v>10</v>
      </c>
      <c r="H322" s="1">
        <v>1.5910646070264991</v>
      </c>
      <c r="I322" s="1">
        <v>0.58731788873679303</v>
      </c>
    </row>
    <row r="323" spans="1:9">
      <c r="A323" s="3">
        <v>40716</v>
      </c>
      <c r="B323" s="1">
        <v>154</v>
      </c>
      <c r="C323" s="1" t="s">
        <v>39</v>
      </c>
      <c r="D323" s="1" t="s">
        <v>13</v>
      </c>
      <c r="E323" s="1" t="s">
        <v>7</v>
      </c>
      <c r="F323" s="1" t="s">
        <v>8</v>
      </c>
      <c r="G323" s="1">
        <v>10</v>
      </c>
      <c r="H323" s="1">
        <v>1.5065050324048721</v>
      </c>
      <c r="I323" s="1">
        <v>-0.56409325176502778</v>
      </c>
    </row>
    <row r="324" spans="1:9">
      <c r="A324" s="3">
        <v>40716</v>
      </c>
      <c r="B324" s="1">
        <v>154</v>
      </c>
      <c r="C324" s="1" t="s">
        <v>40</v>
      </c>
      <c r="D324" s="1" t="s">
        <v>13</v>
      </c>
      <c r="E324" s="1" t="s">
        <v>7</v>
      </c>
      <c r="F324" s="1" t="s">
        <v>8</v>
      </c>
      <c r="G324" s="1">
        <v>10</v>
      </c>
      <c r="H324" s="1">
        <v>2.238297067875394</v>
      </c>
      <c r="I324" s="1">
        <v>0.35661379514219865</v>
      </c>
    </row>
    <row r="325" spans="1:9">
      <c r="A325" s="3">
        <v>40716</v>
      </c>
      <c r="B325" s="1">
        <v>154</v>
      </c>
      <c r="C325" s="1" t="s">
        <v>41</v>
      </c>
      <c r="D325" s="1" t="s">
        <v>13</v>
      </c>
      <c r="E325" s="1" t="s">
        <v>7</v>
      </c>
      <c r="F325" s="1" t="s">
        <v>8</v>
      </c>
      <c r="G325" s="1">
        <v>10</v>
      </c>
    </row>
    <row r="327" spans="1:9">
      <c r="A327" s="3">
        <v>40716</v>
      </c>
      <c r="B327" s="2">
        <v>219</v>
      </c>
      <c r="C327" s="1" t="s">
        <v>18</v>
      </c>
      <c r="D327" s="1" t="s">
        <v>13</v>
      </c>
      <c r="E327" s="1" t="s">
        <v>7</v>
      </c>
      <c r="F327" s="1" t="s">
        <v>8</v>
      </c>
      <c r="G327" s="1">
        <v>10</v>
      </c>
      <c r="H327" s="1">
        <v>1.6884198220027107</v>
      </c>
      <c r="I327" s="1">
        <v>-0.21866075600026055</v>
      </c>
    </row>
    <row r="328" spans="1:9">
      <c r="A328" s="3">
        <v>40716</v>
      </c>
      <c r="B328" s="2">
        <v>219</v>
      </c>
      <c r="C328" s="1" t="s">
        <v>19</v>
      </c>
      <c r="D328" s="1" t="s">
        <v>13</v>
      </c>
      <c r="E328" s="1" t="s">
        <v>7</v>
      </c>
      <c r="F328" s="1" t="s">
        <v>8</v>
      </c>
      <c r="G328" s="1">
        <v>10</v>
      </c>
      <c r="H328" s="1">
        <v>1.2304489213782739</v>
      </c>
      <c r="I328" s="1">
        <v>-0.47715631717791945</v>
      </c>
    </row>
    <row r="329" spans="1:9">
      <c r="A329" s="3">
        <v>40716</v>
      </c>
      <c r="B329" s="1">
        <v>219</v>
      </c>
      <c r="C329" s="1" t="s">
        <v>20</v>
      </c>
      <c r="D329" s="1" t="s">
        <v>13</v>
      </c>
      <c r="E329" s="1" t="s">
        <v>7</v>
      </c>
      <c r="F329" s="1" t="s">
        <v>8</v>
      </c>
      <c r="G329" s="1">
        <v>10</v>
      </c>
      <c r="H329" s="1">
        <v>1.6711728427150832</v>
      </c>
      <c r="I329" s="1">
        <v>-0.44058528565098143</v>
      </c>
    </row>
    <row r="330" spans="1:9">
      <c r="A330" s="3">
        <v>40716</v>
      </c>
      <c r="B330" s="1">
        <v>219</v>
      </c>
      <c r="C330" s="1" t="s">
        <v>21</v>
      </c>
      <c r="D330" s="1" t="s">
        <v>13</v>
      </c>
      <c r="E330" s="1" t="s">
        <v>7</v>
      </c>
      <c r="F330" s="1" t="s">
        <v>8</v>
      </c>
      <c r="G330" s="1">
        <v>10</v>
      </c>
      <c r="H330" s="1">
        <v>1.5378190950732742</v>
      </c>
      <c r="I330" s="1">
        <v>-0.29291822731762762</v>
      </c>
    </row>
    <row r="331" spans="1:9">
      <c r="A331" s="3">
        <v>40716</v>
      </c>
      <c r="B331" s="1">
        <v>219</v>
      </c>
      <c r="C331" s="1" t="s">
        <v>22</v>
      </c>
      <c r="D331" s="1" t="s">
        <v>13</v>
      </c>
      <c r="E331" s="1" t="s">
        <v>7</v>
      </c>
      <c r="F331" s="1" t="s">
        <v>8</v>
      </c>
      <c r="G331" s="1">
        <v>10</v>
      </c>
      <c r="H331" s="1">
        <v>1.4232458739368079</v>
      </c>
      <c r="I331" s="1">
        <v>4.3252771787269294E-2</v>
      </c>
    </row>
    <row r="332" spans="1:9">
      <c r="A332" s="3">
        <v>40716</v>
      </c>
      <c r="B332" s="1">
        <v>219</v>
      </c>
      <c r="C332" s="1" t="s">
        <v>23</v>
      </c>
      <c r="D332" s="1" t="s">
        <v>13</v>
      </c>
      <c r="E332" s="1" t="s">
        <v>7</v>
      </c>
      <c r="F332" s="1" t="s">
        <v>8</v>
      </c>
      <c r="G332" s="1">
        <v>10</v>
      </c>
    </row>
    <row r="333" spans="1:9">
      <c r="A333" s="3">
        <v>40716</v>
      </c>
      <c r="B333" s="1">
        <v>219</v>
      </c>
      <c r="C333" s="1" t="s">
        <v>24</v>
      </c>
      <c r="D333" s="1" t="s">
        <v>13</v>
      </c>
      <c r="E333" s="1" t="s">
        <v>7</v>
      </c>
      <c r="F333" s="1" t="s">
        <v>8</v>
      </c>
      <c r="G333" s="1">
        <v>10</v>
      </c>
      <c r="H333" s="1">
        <v>1.8102325179950842</v>
      </c>
      <c r="I333" s="1">
        <v>5.2249809948987239E-3</v>
      </c>
    </row>
    <row r="334" spans="1:9">
      <c r="A334" s="3">
        <v>40716</v>
      </c>
      <c r="B334" s="1">
        <v>219</v>
      </c>
      <c r="C334" s="1" t="s">
        <v>25</v>
      </c>
      <c r="D334" s="1" t="s">
        <v>13</v>
      </c>
      <c r="E334" s="1" t="s">
        <v>7</v>
      </c>
      <c r="F334" s="1" t="s">
        <v>8</v>
      </c>
      <c r="G334" s="1">
        <v>10</v>
      </c>
    </row>
    <row r="335" spans="1:9">
      <c r="A335" s="3">
        <v>40716</v>
      </c>
      <c r="B335" s="1">
        <v>219</v>
      </c>
      <c r="C335" s="1" t="s">
        <v>26</v>
      </c>
      <c r="D335" s="1" t="s">
        <v>13</v>
      </c>
      <c r="E335" s="1" t="s">
        <v>7</v>
      </c>
      <c r="F335" s="1" t="s">
        <v>8</v>
      </c>
      <c r="G335" s="1">
        <v>10</v>
      </c>
    </row>
    <row r="336" spans="1:9">
      <c r="A336" s="3">
        <v>40716</v>
      </c>
      <c r="B336" s="1">
        <v>219</v>
      </c>
      <c r="C336" s="1" t="s">
        <v>27</v>
      </c>
      <c r="D336" s="1" t="s">
        <v>13</v>
      </c>
      <c r="E336" s="1" t="s">
        <v>7</v>
      </c>
      <c r="F336" s="1" t="s">
        <v>8</v>
      </c>
      <c r="G336" s="1">
        <v>10</v>
      </c>
      <c r="H336" s="1">
        <v>1.7604224834232121</v>
      </c>
      <c r="I336" s="1">
        <v>0.6833268250063057</v>
      </c>
    </row>
    <row r="337" spans="1:9">
      <c r="A337" s="3">
        <v>40716</v>
      </c>
      <c r="B337" s="1">
        <v>219</v>
      </c>
      <c r="C337" s="1" t="s">
        <v>28</v>
      </c>
      <c r="D337" s="1" t="s">
        <v>13</v>
      </c>
      <c r="E337" s="1" t="s">
        <v>7</v>
      </c>
      <c r="F337" s="1" t="s">
        <v>8</v>
      </c>
      <c r="G337" s="1">
        <v>10</v>
      </c>
      <c r="H337" s="1">
        <v>1.9390197764486665</v>
      </c>
      <c r="I337" s="1">
        <v>-0.6820029222555315</v>
      </c>
    </row>
    <row r="338" spans="1:9">
      <c r="A338" s="3">
        <v>40716</v>
      </c>
      <c r="B338" s="1">
        <v>219</v>
      </c>
      <c r="C338" s="1" t="s">
        <v>29</v>
      </c>
      <c r="D338" s="1" t="s">
        <v>13</v>
      </c>
      <c r="E338" s="1" t="s">
        <v>7</v>
      </c>
      <c r="F338" s="1" t="s">
        <v>8</v>
      </c>
      <c r="G338" s="1">
        <v>10</v>
      </c>
      <c r="H338" s="1">
        <v>1.5910646070264991</v>
      </c>
      <c r="I338" s="1">
        <v>0.23271352186364364</v>
      </c>
    </row>
    <row r="339" spans="1:9">
      <c r="A339" s="3">
        <v>40716</v>
      </c>
      <c r="B339" s="1">
        <v>219</v>
      </c>
      <c r="C339" s="1" t="s">
        <v>30</v>
      </c>
      <c r="D339" s="1" t="s">
        <v>13</v>
      </c>
      <c r="E339" s="1" t="s">
        <v>7</v>
      </c>
      <c r="F339" s="1" t="s">
        <v>8</v>
      </c>
      <c r="G339" s="1">
        <v>10</v>
      </c>
      <c r="H339" s="1">
        <v>1.2013971243204515</v>
      </c>
      <c r="I339" s="1">
        <v>-1.4564310143245591</v>
      </c>
    </row>
    <row r="340" spans="1:9">
      <c r="A340" s="3">
        <v>40716</v>
      </c>
      <c r="B340" s="1">
        <v>219</v>
      </c>
      <c r="C340" s="1" t="s">
        <v>31</v>
      </c>
      <c r="D340" s="1" t="s">
        <v>13</v>
      </c>
      <c r="E340" s="1" t="s">
        <v>7</v>
      </c>
      <c r="F340" s="1" t="s">
        <v>8</v>
      </c>
      <c r="G340" s="1">
        <v>10</v>
      </c>
      <c r="H340" s="1">
        <v>1.1613680022349748</v>
      </c>
      <c r="I340" s="1">
        <v>-0.45183614397364746</v>
      </c>
    </row>
    <row r="341" spans="1:9">
      <c r="A341" s="3">
        <v>40716</v>
      </c>
      <c r="B341" s="1">
        <v>219</v>
      </c>
      <c r="C341" s="1" t="s">
        <v>32</v>
      </c>
      <c r="D341" s="1" t="s">
        <v>13</v>
      </c>
      <c r="E341" s="1" t="s">
        <v>7</v>
      </c>
      <c r="F341" s="1" t="s">
        <v>8</v>
      </c>
      <c r="G341" s="1">
        <v>10</v>
      </c>
      <c r="H341" s="1">
        <v>1.9777236052888478</v>
      </c>
      <c r="I341" s="1">
        <v>-0.39286897325235876</v>
      </c>
    </row>
    <row r="342" spans="1:9">
      <c r="A342" s="3">
        <v>40716</v>
      </c>
      <c r="B342" s="1">
        <v>219</v>
      </c>
      <c r="C342" s="1" t="s">
        <v>33</v>
      </c>
      <c r="D342" s="1" t="s">
        <v>13</v>
      </c>
      <c r="E342" s="1" t="s">
        <v>7</v>
      </c>
      <c r="F342" s="1" t="s">
        <v>8</v>
      </c>
      <c r="G342" s="1">
        <v>10</v>
      </c>
    </row>
    <row r="343" spans="1:9">
      <c r="A343" s="3">
        <v>40716</v>
      </c>
      <c r="B343" s="1">
        <v>219</v>
      </c>
      <c r="C343" s="1" t="s">
        <v>34</v>
      </c>
      <c r="D343" s="1" t="s">
        <v>13</v>
      </c>
      <c r="E343" s="1" t="s">
        <v>7</v>
      </c>
      <c r="F343" s="1" t="s">
        <v>8</v>
      </c>
      <c r="G343" s="1">
        <v>10</v>
      </c>
      <c r="H343" s="1">
        <v>1.1846914308175989</v>
      </c>
      <c r="I343" s="1">
        <v>3.9179585278832315E-4</v>
      </c>
    </row>
    <row r="344" spans="1:9">
      <c r="A344" s="3">
        <v>40716</v>
      </c>
      <c r="B344" s="1">
        <v>219</v>
      </c>
      <c r="C344" s="1" t="s">
        <v>35</v>
      </c>
      <c r="D344" s="1" t="s">
        <v>13</v>
      </c>
      <c r="E344" s="1" t="s">
        <v>7</v>
      </c>
      <c r="F344" s="1" t="s">
        <v>8</v>
      </c>
      <c r="G344" s="1">
        <v>10</v>
      </c>
      <c r="H344" s="1">
        <v>1.8061799739838871</v>
      </c>
      <c r="I344" s="1">
        <v>-9.6516040733196605E-3</v>
      </c>
    </row>
    <row r="345" spans="1:9">
      <c r="A345" s="3">
        <v>40716</v>
      </c>
      <c r="B345" s="1">
        <v>219</v>
      </c>
      <c r="C345" s="1" t="s">
        <v>36</v>
      </c>
      <c r="D345" s="1" t="s">
        <v>13</v>
      </c>
      <c r="E345" s="1" t="s">
        <v>7</v>
      </c>
      <c r="F345" s="1" t="s">
        <v>8</v>
      </c>
      <c r="G345" s="1">
        <v>10</v>
      </c>
      <c r="H345" s="1">
        <v>0.54406804435027567</v>
      </c>
      <c r="I345" s="1">
        <v>-0.63543227731876617</v>
      </c>
    </row>
    <row r="346" spans="1:9">
      <c r="A346" s="3">
        <v>40716</v>
      </c>
      <c r="B346" s="1">
        <v>219</v>
      </c>
      <c r="C346" s="1" t="s">
        <v>37</v>
      </c>
      <c r="D346" s="1" t="s">
        <v>13</v>
      </c>
      <c r="E346" s="1" t="s">
        <v>7</v>
      </c>
      <c r="F346" s="1" t="s">
        <v>8</v>
      </c>
      <c r="G346" s="1">
        <v>10</v>
      </c>
      <c r="H346" s="1">
        <v>1.8733206018153987</v>
      </c>
      <c r="I346" s="1">
        <v>2.8003328356649766E-2</v>
      </c>
    </row>
    <row r="347" spans="1:9">
      <c r="A347" s="3">
        <v>40716</v>
      </c>
      <c r="B347" s="1">
        <v>219</v>
      </c>
      <c r="C347" s="1" t="s">
        <v>38</v>
      </c>
      <c r="D347" s="1" t="s">
        <v>13</v>
      </c>
      <c r="E347" s="1" t="s">
        <v>7</v>
      </c>
      <c r="F347" s="1" t="s">
        <v>8</v>
      </c>
      <c r="G347" s="1">
        <v>10</v>
      </c>
      <c r="H347" s="1">
        <v>1.2988530764097066</v>
      </c>
      <c r="I347" s="1">
        <v>0.27943990961666715</v>
      </c>
    </row>
    <row r="348" spans="1:9">
      <c r="A348" s="3">
        <v>40716</v>
      </c>
      <c r="B348" s="1">
        <v>219</v>
      </c>
      <c r="C348" s="1" t="s">
        <v>39</v>
      </c>
      <c r="D348" s="1" t="s">
        <v>13</v>
      </c>
      <c r="E348" s="1" t="s">
        <v>7</v>
      </c>
      <c r="F348" s="1" t="s">
        <v>8</v>
      </c>
      <c r="G348" s="1">
        <v>10</v>
      </c>
      <c r="H348" s="1">
        <v>1.4913616938342726</v>
      </c>
      <c r="I348" s="1">
        <v>-0.32075113286505996</v>
      </c>
    </row>
    <row r="349" spans="1:9">
      <c r="A349" s="3">
        <v>40716</v>
      </c>
      <c r="B349" s="1">
        <v>219</v>
      </c>
      <c r="C349" s="1" t="s">
        <v>40</v>
      </c>
      <c r="D349" s="1" t="s">
        <v>13</v>
      </c>
      <c r="E349" s="1" t="s">
        <v>7</v>
      </c>
      <c r="F349" s="1" t="s">
        <v>8</v>
      </c>
      <c r="G349" s="1">
        <v>10</v>
      </c>
    </row>
    <row r="350" spans="1:9">
      <c r="A350" s="3">
        <v>40716</v>
      </c>
      <c r="B350" s="1">
        <v>219</v>
      </c>
      <c r="C350" s="1" t="s">
        <v>41</v>
      </c>
      <c r="D350" s="1" t="s">
        <v>13</v>
      </c>
      <c r="E350" s="1" t="s">
        <v>7</v>
      </c>
      <c r="F350" s="1" t="s">
        <v>8</v>
      </c>
      <c r="G350" s="1">
        <v>10</v>
      </c>
      <c r="H350" s="1">
        <v>1.4668676203541096</v>
      </c>
      <c r="I350" s="1">
        <v>-0.34389772120140422</v>
      </c>
    </row>
    <row r="352" spans="1:9">
      <c r="A352" s="3">
        <v>40716</v>
      </c>
      <c r="B352" s="1">
        <v>253</v>
      </c>
      <c r="C352" s="1" t="s">
        <v>18</v>
      </c>
      <c r="D352" s="1" t="s">
        <v>14</v>
      </c>
      <c r="E352" s="1" t="s">
        <v>7</v>
      </c>
      <c r="F352" s="1" t="s">
        <v>8</v>
      </c>
      <c r="G352" s="1">
        <v>25</v>
      </c>
      <c r="H352" s="1">
        <v>2.2271150825891253</v>
      </c>
      <c r="I352" s="1">
        <v>1.0004155881281169</v>
      </c>
    </row>
    <row r="353" spans="1:9">
      <c r="A353" s="3">
        <v>40716</v>
      </c>
      <c r="B353" s="1">
        <v>253</v>
      </c>
      <c r="C353" s="1" t="s">
        <v>19</v>
      </c>
      <c r="D353" s="1" t="s">
        <v>14</v>
      </c>
      <c r="E353" s="1" t="s">
        <v>7</v>
      </c>
      <c r="F353" s="1" t="s">
        <v>8</v>
      </c>
      <c r="G353" s="1">
        <v>25</v>
      </c>
      <c r="H353" s="1">
        <v>0.86332286012045589</v>
      </c>
      <c r="I353" s="1">
        <v>0.13908458776984625</v>
      </c>
    </row>
    <row r="354" spans="1:9">
      <c r="A354" s="3">
        <v>40716</v>
      </c>
      <c r="B354" s="1">
        <v>253</v>
      </c>
      <c r="C354" s="1" t="s">
        <v>20</v>
      </c>
      <c r="D354" s="1" t="s">
        <v>14</v>
      </c>
      <c r="E354" s="1" t="s">
        <v>7</v>
      </c>
      <c r="F354" s="1" t="s">
        <v>8</v>
      </c>
      <c r="G354" s="1">
        <v>25</v>
      </c>
      <c r="H354" s="1">
        <v>0.9493900066449128</v>
      </c>
      <c r="I354" s="1">
        <v>0.38820009928793281</v>
      </c>
    </row>
    <row r="355" spans="1:9">
      <c r="A355" s="3">
        <v>40716</v>
      </c>
      <c r="B355" s="1">
        <v>253</v>
      </c>
      <c r="C355" s="1" t="s">
        <v>21</v>
      </c>
      <c r="D355" s="1" t="s">
        <v>14</v>
      </c>
      <c r="E355" s="1" t="s">
        <v>7</v>
      </c>
      <c r="F355" s="1" t="s">
        <v>8</v>
      </c>
      <c r="G355" s="1">
        <v>25</v>
      </c>
      <c r="H355" s="1">
        <v>1.8450980400142569</v>
      </c>
      <c r="I355" s="1">
        <v>1.1382428004704628</v>
      </c>
    </row>
    <row r="356" spans="1:9">
      <c r="A356" s="3">
        <v>40716</v>
      </c>
      <c r="B356" s="1">
        <v>253</v>
      </c>
      <c r="C356" s="1" t="s">
        <v>22</v>
      </c>
      <c r="D356" s="1" t="s">
        <v>14</v>
      </c>
      <c r="E356" s="1" t="s">
        <v>7</v>
      </c>
      <c r="F356" s="1" t="s">
        <v>8</v>
      </c>
      <c r="G356" s="1">
        <v>25</v>
      </c>
      <c r="H356" s="1">
        <v>1.5575072019056579</v>
      </c>
      <c r="I356" s="1">
        <v>0.70670003847521246</v>
      </c>
    </row>
    <row r="357" spans="1:9">
      <c r="A357" s="3">
        <v>40716</v>
      </c>
      <c r="B357" s="1">
        <v>253</v>
      </c>
      <c r="C357" s="1" t="s">
        <v>23</v>
      </c>
      <c r="D357" s="1" t="s">
        <v>14</v>
      </c>
      <c r="E357" s="1" t="s">
        <v>7</v>
      </c>
      <c r="F357" s="1" t="s">
        <v>8</v>
      </c>
      <c r="G357" s="1">
        <v>25</v>
      </c>
      <c r="H357" s="1">
        <v>2.5927317663939622</v>
      </c>
      <c r="I357" s="1">
        <v>1.6044594744046166</v>
      </c>
    </row>
    <row r="358" spans="1:9">
      <c r="A358" s="3">
        <v>40716</v>
      </c>
      <c r="B358" s="1">
        <v>253</v>
      </c>
      <c r="C358" s="1" t="s">
        <v>24</v>
      </c>
      <c r="D358" s="1" t="s">
        <v>14</v>
      </c>
      <c r="E358" s="1" t="s">
        <v>7</v>
      </c>
      <c r="F358" s="1" t="s">
        <v>8</v>
      </c>
      <c r="G358" s="1">
        <v>25</v>
      </c>
      <c r="H358" s="1">
        <v>2.3823773034681137</v>
      </c>
      <c r="I358" s="1">
        <v>0.96106439038450064</v>
      </c>
    </row>
    <row r="359" spans="1:9">
      <c r="A359" s="3">
        <v>40716</v>
      </c>
      <c r="B359" s="1">
        <v>253</v>
      </c>
      <c r="C359" s="1" t="s">
        <v>25</v>
      </c>
      <c r="D359" s="1" t="s">
        <v>14</v>
      </c>
      <c r="E359" s="1" t="s">
        <v>7</v>
      </c>
      <c r="F359" s="1" t="s">
        <v>8</v>
      </c>
      <c r="G359" s="1">
        <v>25</v>
      </c>
    </row>
    <row r="360" spans="1:9">
      <c r="A360" s="3">
        <v>40716</v>
      </c>
      <c r="B360" s="1">
        <v>253</v>
      </c>
      <c r="C360" s="1" t="s">
        <v>26</v>
      </c>
      <c r="D360" s="1" t="s">
        <v>14</v>
      </c>
      <c r="E360" s="1" t="s">
        <v>7</v>
      </c>
      <c r="F360" s="1" t="s">
        <v>8</v>
      </c>
      <c r="G360" s="1">
        <v>25</v>
      </c>
      <c r="H360" s="1">
        <v>0.83884909073725533</v>
      </c>
      <c r="I360" s="1">
        <v>6.5102987772223267E-3</v>
      </c>
    </row>
    <row r="361" spans="1:9">
      <c r="A361" s="3">
        <v>40716</v>
      </c>
      <c r="B361" s="1">
        <v>253</v>
      </c>
      <c r="C361" s="1" t="s">
        <v>27</v>
      </c>
      <c r="D361" s="1" t="s">
        <v>14</v>
      </c>
      <c r="E361" s="1" t="s">
        <v>7</v>
      </c>
      <c r="F361" s="1" t="s">
        <v>8</v>
      </c>
      <c r="G361" s="1">
        <v>25</v>
      </c>
      <c r="H361" s="1">
        <v>1.5877109650189114</v>
      </c>
      <c r="I361" s="1">
        <v>0.71530198548943613</v>
      </c>
    </row>
    <row r="362" spans="1:9">
      <c r="A362" s="3">
        <v>40716</v>
      </c>
      <c r="B362" s="1">
        <v>253</v>
      </c>
      <c r="C362" s="1" t="s">
        <v>28</v>
      </c>
      <c r="D362" s="1" t="s">
        <v>14</v>
      </c>
      <c r="E362" s="1" t="s">
        <v>7</v>
      </c>
      <c r="F362" s="1" t="s">
        <v>8</v>
      </c>
      <c r="G362" s="1">
        <v>25</v>
      </c>
      <c r="H362" s="1">
        <v>1.4913616938342726</v>
      </c>
      <c r="I362" s="1">
        <v>0.85758625541162881</v>
      </c>
    </row>
    <row r="363" spans="1:9">
      <c r="A363" s="3">
        <v>40716</v>
      </c>
      <c r="B363" s="1">
        <v>253</v>
      </c>
      <c r="C363" s="1" t="s">
        <v>29</v>
      </c>
      <c r="D363" s="1" t="s">
        <v>14</v>
      </c>
      <c r="E363" s="1" t="s">
        <v>7</v>
      </c>
      <c r="F363" s="1" t="s">
        <v>8</v>
      </c>
      <c r="G363" s="1">
        <v>25</v>
      </c>
      <c r="H363" s="1">
        <v>1.7355988996981799</v>
      </c>
      <c r="I363" s="1">
        <v>0.94337553079996472</v>
      </c>
    </row>
    <row r="364" spans="1:9">
      <c r="A364" s="3">
        <v>40716</v>
      </c>
      <c r="B364" s="1">
        <v>253</v>
      </c>
      <c r="C364" s="1" t="s">
        <v>30</v>
      </c>
      <c r="D364" s="1" t="s">
        <v>14</v>
      </c>
      <c r="E364" s="1" t="s">
        <v>7</v>
      </c>
      <c r="F364" s="1" t="s">
        <v>8</v>
      </c>
      <c r="G364" s="1">
        <v>25</v>
      </c>
    </row>
    <row r="365" spans="1:9">
      <c r="A365" s="3">
        <v>40716</v>
      </c>
      <c r="B365" s="1">
        <v>253</v>
      </c>
      <c r="C365" s="1" t="s">
        <v>31</v>
      </c>
      <c r="D365" s="1" t="s">
        <v>14</v>
      </c>
      <c r="E365" s="1" t="s">
        <v>7</v>
      </c>
      <c r="F365" s="1" t="s">
        <v>8</v>
      </c>
      <c r="G365" s="1">
        <v>25</v>
      </c>
      <c r="H365" s="1">
        <v>1.3961993470957363</v>
      </c>
      <c r="I365" s="1">
        <v>0.76848912257991664</v>
      </c>
    </row>
    <row r="366" spans="1:9">
      <c r="A366" s="3">
        <v>40716</v>
      </c>
      <c r="B366" s="1">
        <v>253</v>
      </c>
      <c r="C366" s="1" t="s">
        <v>32</v>
      </c>
      <c r="D366" s="1" t="s">
        <v>14</v>
      </c>
      <c r="E366" s="1" t="s">
        <v>7</v>
      </c>
      <c r="F366" s="1" t="s">
        <v>8</v>
      </c>
      <c r="G366" s="1">
        <v>25</v>
      </c>
    </row>
    <row r="367" spans="1:9">
      <c r="A367" s="3">
        <v>40716</v>
      </c>
      <c r="B367" s="1">
        <v>253</v>
      </c>
      <c r="C367" s="1" t="s">
        <v>33</v>
      </c>
      <c r="D367" s="1" t="s">
        <v>14</v>
      </c>
      <c r="E367" s="1" t="s">
        <v>7</v>
      </c>
      <c r="F367" s="1" t="s">
        <v>8</v>
      </c>
      <c r="G367" s="1">
        <v>25</v>
      </c>
      <c r="H367" s="1">
        <v>1.3765769570565121</v>
      </c>
      <c r="I367" s="1">
        <v>0.80581183938078282</v>
      </c>
    </row>
    <row r="368" spans="1:9">
      <c r="A368" s="3">
        <v>40716</v>
      </c>
      <c r="B368" s="1">
        <v>253</v>
      </c>
      <c r="C368" s="1" t="s">
        <v>34</v>
      </c>
      <c r="D368" s="1" t="s">
        <v>14</v>
      </c>
      <c r="E368" s="1" t="s">
        <v>7</v>
      </c>
      <c r="F368" s="1" t="s">
        <v>8</v>
      </c>
      <c r="G368" s="1">
        <v>25</v>
      </c>
      <c r="H368" s="1">
        <v>1.2966651902615312</v>
      </c>
      <c r="I368" s="1">
        <v>8.6540264709555725E-2</v>
      </c>
    </row>
    <row r="369" spans="1:9">
      <c r="A369" s="3">
        <v>40716</v>
      </c>
      <c r="B369" s="1">
        <v>253</v>
      </c>
      <c r="C369" s="1" t="s">
        <v>35</v>
      </c>
      <c r="D369" s="1" t="s">
        <v>14</v>
      </c>
      <c r="E369" s="1" t="s">
        <v>7</v>
      </c>
      <c r="F369" s="1" t="s">
        <v>8</v>
      </c>
      <c r="G369" s="1">
        <v>25</v>
      </c>
    </row>
    <row r="370" spans="1:9">
      <c r="A370" s="3">
        <v>40716</v>
      </c>
      <c r="B370" s="1">
        <v>253</v>
      </c>
      <c r="C370" s="1" t="s">
        <v>36</v>
      </c>
      <c r="D370" s="1" t="s">
        <v>14</v>
      </c>
      <c r="E370" s="1" t="s">
        <v>7</v>
      </c>
      <c r="F370" s="1" t="s">
        <v>8</v>
      </c>
      <c r="G370" s="1">
        <v>25</v>
      </c>
      <c r="H370" s="1">
        <v>1.978180516937414</v>
      </c>
      <c r="I370" s="1">
        <v>1.0947312789910482</v>
      </c>
    </row>
    <row r="371" spans="1:9">
      <c r="A371" s="3">
        <v>40716</v>
      </c>
      <c r="B371" s="1">
        <v>253</v>
      </c>
      <c r="C371" s="1" t="s">
        <v>37</v>
      </c>
      <c r="D371" s="1" t="s">
        <v>14</v>
      </c>
      <c r="E371" s="1" t="s">
        <v>7</v>
      </c>
      <c r="F371" s="1" t="s">
        <v>8</v>
      </c>
      <c r="G371" s="1">
        <v>25</v>
      </c>
    </row>
    <row r="372" spans="1:9">
      <c r="A372" s="3">
        <v>40716</v>
      </c>
      <c r="B372" s="1">
        <v>253</v>
      </c>
      <c r="C372" s="1" t="s">
        <v>38</v>
      </c>
      <c r="D372" s="1" t="s">
        <v>14</v>
      </c>
      <c r="E372" s="1" t="s">
        <v>7</v>
      </c>
      <c r="F372" s="1" t="s">
        <v>8</v>
      </c>
      <c r="G372" s="1">
        <v>25</v>
      </c>
      <c r="H372" s="1">
        <v>2.0519239160461065</v>
      </c>
      <c r="I372" s="1">
        <v>0.86722196509549077</v>
      </c>
    </row>
    <row r="373" spans="1:9">
      <c r="A373" s="3">
        <v>40716</v>
      </c>
      <c r="B373" s="1">
        <v>253</v>
      </c>
      <c r="C373" s="1" t="s">
        <v>39</v>
      </c>
      <c r="D373" s="1" t="s">
        <v>14</v>
      </c>
      <c r="E373" s="1" t="s">
        <v>7</v>
      </c>
      <c r="F373" s="1" t="s">
        <v>8</v>
      </c>
      <c r="G373" s="1">
        <v>25</v>
      </c>
    </row>
    <row r="374" spans="1:9">
      <c r="A374" s="3">
        <v>40716</v>
      </c>
      <c r="B374" s="1">
        <v>253</v>
      </c>
      <c r="C374" s="1" t="s">
        <v>40</v>
      </c>
      <c r="D374" s="1" t="s">
        <v>14</v>
      </c>
      <c r="E374" s="1" t="s">
        <v>7</v>
      </c>
      <c r="F374" s="1" t="s">
        <v>8</v>
      </c>
      <c r="G374" s="1">
        <v>25</v>
      </c>
      <c r="H374" s="1">
        <v>1.9523080096621253</v>
      </c>
      <c r="I374" s="1">
        <v>1.1752241051201084</v>
      </c>
    </row>
    <row r="375" spans="1:9">
      <c r="A375" s="3">
        <v>40716</v>
      </c>
      <c r="B375" s="1">
        <v>253</v>
      </c>
      <c r="C375" s="1" t="s">
        <v>41</v>
      </c>
      <c r="D375" s="1" t="s">
        <v>14</v>
      </c>
      <c r="E375" s="1" t="s">
        <v>7</v>
      </c>
      <c r="F375" s="1" t="s">
        <v>8</v>
      </c>
      <c r="G375" s="1">
        <v>25</v>
      </c>
      <c r="H375" s="1">
        <v>2.2008504980910772</v>
      </c>
      <c r="I375" s="1">
        <v>1.4266090077598002</v>
      </c>
    </row>
    <row r="377" spans="1:9">
      <c r="A377" s="3">
        <v>40716</v>
      </c>
      <c r="B377" s="1">
        <v>256</v>
      </c>
      <c r="C377" s="1" t="s">
        <v>18</v>
      </c>
      <c r="D377" s="1" t="s">
        <v>14</v>
      </c>
      <c r="E377" s="1" t="s">
        <v>7</v>
      </c>
      <c r="F377" s="1" t="s">
        <v>8</v>
      </c>
      <c r="G377" s="1">
        <v>25</v>
      </c>
      <c r="H377" s="1">
        <v>1.7678976160180906</v>
      </c>
      <c r="I377" s="1">
        <v>1.3842081347252415</v>
      </c>
    </row>
    <row r="378" spans="1:9">
      <c r="A378" s="3">
        <v>40716</v>
      </c>
      <c r="B378" s="1">
        <v>256</v>
      </c>
      <c r="C378" s="1" t="s">
        <v>19</v>
      </c>
      <c r="D378" s="1" t="s">
        <v>14</v>
      </c>
      <c r="E378" s="1" t="s">
        <v>7</v>
      </c>
      <c r="F378" s="1" t="s">
        <v>8</v>
      </c>
      <c r="G378" s="1">
        <v>25</v>
      </c>
    </row>
    <row r="379" spans="1:9">
      <c r="A379" s="3">
        <v>40716</v>
      </c>
      <c r="B379" s="1">
        <v>256</v>
      </c>
      <c r="C379" s="1" t="s">
        <v>20</v>
      </c>
      <c r="D379" s="1" t="s">
        <v>14</v>
      </c>
      <c r="E379" s="1" t="s">
        <v>7</v>
      </c>
      <c r="F379" s="1" t="s">
        <v>8</v>
      </c>
      <c r="G379" s="1">
        <v>25</v>
      </c>
    </row>
    <row r="380" spans="1:9">
      <c r="A380" s="3">
        <v>40716</v>
      </c>
      <c r="B380" s="1">
        <v>256</v>
      </c>
      <c r="C380" s="1" t="s">
        <v>21</v>
      </c>
      <c r="D380" s="1" t="s">
        <v>14</v>
      </c>
      <c r="E380" s="1" t="s">
        <v>7</v>
      </c>
      <c r="F380" s="1" t="s">
        <v>8</v>
      </c>
      <c r="G380" s="1">
        <v>25</v>
      </c>
    </row>
    <row r="381" spans="1:9">
      <c r="A381" s="3">
        <v>40716</v>
      </c>
      <c r="B381" s="1">
        <v>256</v>
      </c>
      <c r="C381" s="1" t="s">
        <v>22</v>
      </c>
      <c r="D381" s="1" t="s">
        <v>14</v>
      </c>
      <c r="E381" s="1" t="s">
        <v>7</v>
      </c>
      <c r="F381" s="1" t="s">
        <v>8</v>
      </c>
      <c r="G381" s="1">
        <v>25</v>
      </c>
      <c r="H381" s="1">
        <v>1.1818435879447726</v>
      </c>
      <c r="I381" s="1">
        <v>0.8768527593641825</v>
      </c>
    </row>
    <row r="382" spans="1:9">
      <c r="A382" s="3">
        <v>40716</v>
      </c>
      <c r="B382" s="1">
        <v>256</v>
      </c>
      <c r="C382" s="1" t="s">
        <v>23</v>
      </c>
      <c r="D382" s="1" t="s">
        <v>14</v>
      </c>
      <c r="E382" s="1" t="s">
        <v>7</v>
      </c>
      <c r="F382" s="1" t="s">
        <v>8</v>
      </c>
      <c r="G382" s="1">
        <v>25</v>
      </c>
      <c r="H382" s="1">
        <v>2.1781132523146316</v>
      </c>
      <c r="I382" s="1">
        <v>1.532030253350166</v>
      </c>
    </row>
    <row r="383" spans="1:9">
      <c r="A383" s="3">
        <v>40716</v>
      </c>
      <c r="B383" s="1">
        <v>256</v>
      </c>
      <c r="C383" s="1" t="s">
        <v>24</v>
      </c>
      <c r="D383" s="1" t="s">
        <v>14</v>
      </c>
      <c r="E383" s="1" t="s">
        <v>7</v>
      </c>
      <c r="F383" s="1" t="s">
        <v>8</v>
      </c>
      <c r="G383" s="1">
        <v>25</v>
      </c>
      <c r="H383" s="1">
        <v>2.0025979807199086</v>
      </c>
      <c r="I383" s="1">
        <v>1.1276297982259036</v>
      </c>
    </row>
    <row r="384" spans="1:9">
      <c r="A384" s="3">
        <v>40716</v>
      </c>
      <c r="B384" s="1">
        <v>256</v>
      </c>
      <c r="C384" s="1" t="s">
        <v>25</v>
      </c>
      <c r="D384" s="1" t="s">
        <v>14</v>
      </c>
      <c r="E384" s="1" t="s">
        <v>7</v>
      </c>
      <c r="F384" s="1" t="s">
        <v>8</v>
      </c>
      <c r="G384" s="1">
        <v>25</v>
      </c>
      <c r="H384" s="1">
        <v>1.4014005407815442</v>
      </c>
      <c r="I384" s="1">
        <v>0.67031411745997205</v>
      </c>
    </row>
    <row r="385" spans="1:9">
      <c r="A385" s="3">
        <v>40716</v>
      </c>
      <c r="B385" s="1">
        <v>256</v>
      </c>
      <c r="C385" s="1" t="s">
        <v>26</v>
      </c>
      <c r="D385" s="1" t="s">
        <v>14</v>
      </c>
      <c r="E385" s="1" t="s">
        <v>7</v>
      </c>
      <c r="F385" s="1" t="s">
        <v>8</v>
      </c>
      <c r="G385" s="1">
        <v>25</v>
      </c>
    </row>
    <row r="386" spans="1:9">
      <c r="A386" s="3">
        <v>40716</v>
      </c>
      <c r="B386" s="1">
        <v>256</v>
      </c>
      <c r="C386" s="1" t="s">
        <v>27</v>
      </c>
      <c r="D386" s="1" t="s">
        <v>14</v>
      </c>
      <c r="E386" s="1" t="s">
        <v>7</v>
      </c>
      <c r="F386" s="1" t="s">
        <v>8</v>
      </c>
      <c r="G386" s="1">
        <v>25</v>
      </c>
      <c r="H386" s="1">
        <v>1.974971994298069</v>
      </c>
      <c r="I386" s="1">
        <v>1.4109979975099907</v>
      </c>
    </row>
    <row r="387" spans="1:9">
      <c r="A387" s="3">
        <v>40716</v>
      </c>
      <c r="B387" s="1">
        <v>256</v>
      </c>
      <c r="C387" s="1" t="s">
        <v>28</v>
      </c>
      <c r="D387" s="1" t="s">
        <v>14</v>
      </c>
      <c r="E387" s="1" t="s">
        <v>7</v>
      </c>
      <c r="F387" s="1" t="s">
        <v>8</v>
      </c>
      <c r="G387" s="1">
        <v>25</v>
      </c>
      <c r="H387" s="1">
        <v>0.77815125038364363</v>
      </c>
      <c r="I387" s="1">
        <v>0.15910058786007869</v>
      </c>
    </row>
    <row r="388" spans="1:9">
      <c r="A388" s="3">
        <v>40716</v>
      </c>
      <c r="B388" s="1">
        <v>256</v>
      </c>
      <c r="C388" s="1" t="s">
        <v>29</v>
      </c>
      <c r="D388" s="1" t="s">
        <v>14</v>
      </c>
      <c r="E388" s="1" t="s">
        <v>7</v>
      </c>
      <c r="F388" s="1" t="s">
        <v>8</v>
      </c>
      <c r="G388" s="1">
        <v>25</v>
      </c>
      <c r="H388" s="1">
        <v>1.2430380486862944</v>
      </c>
      <c r="I388" s="1">
        <v>0.8021663375969087</v>
      </c>
    </row>
    <row r="389" spans="1:9">
      <c r="A389" s="3">
        <v>40716</v>
      </c>
      <c r="B389" s="1">
        <v>256</v>
      </c>
      <c r="C389" s="1" t="s">
        <v>30</v>
      </c>
      <c r="D389" s="1" t="s">
        <v>14</v>
      </c>
      <c r="E389" s="1" t="s">
        <v>7</v>
      </c>
      <c r="F389" s="1" t="s">
        <v>8</v>
      </c>
      <c r="G389" s="1">
        <v>25</v>
      </c>
      <c r="H389" s="1">
        <v>1.7958800173440752</v>
      </c>
      <c r="I389" s="1">
        <v>0.93091890615608619</v>
      </c>
    </row>
    <row r="390" spans="1:9">
      <c r="A390" s="3">
        <v>40716</v>
      </c>
      <c r="B390" s="1">
        <v>256</v>
      </c>
      <c r="C390" s="1" t="s">
        <v>31</v>
      </c>
      <c r="D390" s="1" t="s">
        <v>14</v>
      </c>
      <c r="E390" s="1" t="s">
        <v>7</v>
      </c>
      <c r="F390" s="1" t="s">
        <v>8</v>
      </c>
      <c r="G390" s="1">
        <v>25</v>
      </c>
      <c r="H390" s="1">
        <v>1.8506462351830666</v>
      </c>
      <c r="I390" s="1">
        <v>1.0715054949915457</v>
      </c>
    </row>
    <row r="391" spans="1:9">
      <c r="A391" s="3">
        <v>40716</v>
      </c>
      <c r="B391" s="1">
        <v>256</v>
      </c>
      <c r="C391" s="1" t="s">
        <v>32</v>
      </c>
      <c r="D391" s="1" t="s">
        <v>14</v>
      </c>
      <c r="E391" s="1" t="s">
        <v>7</v>
      </c>
      <c r="F391" s="1" t="s">
        <v>8</v>
      </c>
      <c r="G391" s="1">
        <v>25</v>
      </c>
      <c r="H391" s="1">
        <v>1.5185139398778875</v>
      </c>
      <c r="I391" s="1">
        <v>0.6519891308706236</v>
      </c>
    </row>
    <row r="392" spans="1:9">
      <c r="A392" s="3">
        <v>40716</v>
      </c>
      <c r="B392" s="1">
        <v>256</v>
      </c>
      <c r="C392" s="1" t="s">
        <v>33</v>
      </c>
      <c r="D392" s="1" t="s">
        <v>14</v>
      </c>
      <c r="E392" s="1" t="s">
        <v>7</v>
      </c>
      <c r="F392" s="1" t="s">
        <v>8</v>
      </c>
      <c r="G392" s="1">
        <v>25</v>
      </c>
      <c r="H392" s="1">
        <v>1.9116901587538613</v>
      </c>
      <c r="I392" s="1">
        <v>0.86278646624067978</v>
      </c>
    </row>
    <row r="393" spans="1:9">
      <c r="A393" s="3">
        <v>40716</v>
      </c>
      <c r="B393" s="1">
        <v>256</v>
      </c>
      <c r="C393" s="1" t="s">
        <v>34</v>
      </c>
      <c r="D393" s="1" t="s">
        <v>14</v>
      </c>
      <c r="E393" s="1" t="s">
        <v>7</v>
      </c>
      <c r="F393" s="1" t="s">
        <v>8</v>
      </c>
      <c r="G393" s="1">
        <v>25</v>
      </c>
    </row>
    <row r="394" spans="1:9">
      <c r="A394" s="3">
        <v>40716</v>
      </c>
      <c r="B394" s="1">
        <v>256</v>
      </c>
      <c r="C394" s="1" t="s">
        <v>35</v>
      </c>
      <c r="D394" s="1" t="s">
        <v>14</v>
      </c>
      <c r="E394" s="1" t="s">
        <v>7</v>
      </c>
      <c r="F394" s="1" t="s">
        <v>8</v>
      </c>
      <c r="G394" s="1">
        <v>25</v>
      </c>
      <c r="H394" s="1">
        <v>1.904715545278681</v>
      </c>
      <c r="I394" s="1">
        <v>1.3250603523481472</v>
      </c>
    </row>
    <row r="395" spans="1:9">
      <c r="A395" s="3">
        <v>40716</v>
      </c>
      <c r="B395" s="1">
        <v>256</v>
      </c>
      <c r="C395" s="1" t="s">
        <v>36</v>
      </c>
      <c r="D395" s="1" t="s">
        <v>14</v>
      </c>
      <c r="E395" s="1" t="s">
        <v>7</v>
      </c>
      <c r="F395" s="1" t="s">
        <v>8</v>
      </c>
      <c r="G395" s="1">
        <v>25</v>
      </c>
    </row>
    <row r="396" spans="1:9">
      <c r="A396" s="3">
        <v>40716</v>
      </c>
      <c r="B396" s="1">
        <v>256</v>
      </c>
      <c r="C396" s="1" t="s">
        <v>37</v>
      </c>
      <c r="D396" s="1" t="s">
        <v>14</v>
      </c>
      <c r="E396" s="1" t="s">
        <v>7</v>
      </c>
      <c r="F396" s="1" t="s">
        <v>8</v>
      </c>
      <c r="G396" s="1">
        <v>25</v>
      </c>
      <c r="H396" s="1">
        <v>2.2022157758011316</v>
      </c>
      <c r="I396" s="1">
        <v>0.98034392753725863</v>
      </c>
    </row>
    <row r="397" spans="1:9">
      <c r="A397" s="3">
        <v>40716</v>
      </c>
      <c r="B397" s="1">
        <v>256</v>
      </c>
      <c r="C397" s="1" t="s">
        <v>38</v>
      </c>
      <c r="D397" s="1" t="s">
        <v>14</v>
      </c>
      <c r="E397" s="1" t="s">
        <v>7</v>
      </c>
      <c r="F397" s="1" t="s">
        <v>8</v>
      </c>
      <c r="G397" s="1">
        <v>25</v>
      </c>
      <c r="H397" s="1">
        <v>1.5065050324048721</v>
      </c>
      <c r="I397" s="1">
        <v>0.95326508316521963</v>
      </c>
    </row>
    <row r="398" spans="1:9">
      <c r="A398" s="3">
        <v>40716</v>
      </c>
      <c r="B398" s="1">
        <v>256</v>
      </c>
      <c r="C398" s="1" t="s">
        <v>39</v>
      </c>
      <c r="D398" s="1" t="s">
        <v>14</v>
      </c>
      <c r="E398" s="1" t="s">
        <v>7</v>
      </c>
      <c r="F398" s="1" t="s">
        <v>8</v>
      </c>
      <c r="G398" s="1">
        <v>25</v>
      </c>
      <c r="H398" s="1">
        <v>1.6473829701146199</v>
      </c>
      <c r="I398" s="1">
        <v>1.1418886311118088</v>
      </c>
    </row>
    <row r="399" spans="1:9">
      <c r="A399" s="3">
        <v>40716</v>
      </c>
      <c r="B399" s="1">
        <v>256</v>
      </c>
      <c r="C399" s="1" t="s">
        <v>40</v>
      </c>
      <c r="D399" s="1" t="s">
        <v>14</v>
      </c>
      <c r="E399" s="1" t="s">
        <v>7</v>
      </c>
      <c r="F399" s="1" t="s">
        <v>8</v>
      </c>
      <c r="G399" s="1">
        <v>25</v>
      </c>
      <c r="H399" s="1">
        <v>1.255272505103306</v>
      </c>
      <c r="I399" s="1">
        <v>0.9451908085406463</v>
      </c>
    </row>
    <row r="400" spans="1:9">
      <c r="A400" s="3">
        <v>40716</v>
      </c>
      <c r="B400" s="1">
        <v>256</v>
      </c>
      <c r="C400" s="1" t="s">
        <v>41</v>
      </c>
      <c r="D400" s="1" t="s">
        <v>14</v>
      </c>
      <c r="E400" s="1" t="s">
        <v>7</v>
      </c>
      <c r="F400" s="1" t="s">
        <v>8</v>
      </c>
      <c r="G400" s="1">
        <v>25</v>
      </c>
      <c r="H400" s="1">
        <v>1.9100905455940682</v>
      </c>
      <c r="I400" s="1">
        <v>1.2722187169227968</v>
      </c>
    </row>
    <row r="402" spans="1:9">
      <c r="A402" s="3">
        <v>40717</v>
      </c>
      <c r="B402" s="1">
        <v>154</v>
      </c>
      <c r="C402" s="1" t="s">
        <v>18</v>
      </c>
      <c r="D402" s="1" t="s">
        <v>13</v>
      </c>
      <c r="E402" s="1" t="s">
        <v>7</v>
      </c>
      <c r="F402" s="1" t="s">
        <v>8</v>
      </c>
      <c r="G402" s="1">
        <v>10</v>
      </c>
      <c r="H402" s="1">
        <v>1.5831987739686226</v>
      </c>
      <c r="I402" s="1">
        <v>9.7526757733908148E-2</v>
      </c>
    </row>
    <row r="403" spans="1:9">
      <c r="A403" s="3">
        <v>40717</v>
      </c>
      <c r="B403" s="1">
        <v>154</v>
      </c>
      <c r="C403" s="1" t="s">
        <v>19</v>
      </c>
      <c r="D403" s="1" t="s">
        <v>13</v>
      </c>
      <c r="E403" s="1" t="s">
        <v>7</v>
      </c>
      <c r="F403" s="1" t="s">
        <v>8</v>
      </c>
      <c r="G403" s="1">
        <v>10</v>
      </c>
      <c r="H403" s="1">
        <v>0.72427586960078905</v>
      </c>
      <c r="I403" s="1">
        <v>0.34997725897285853</v>
      </c>
    </row>
    <row r="404" spans="1:9">
      <c r="A404" s="3">
        <v>40717</v>
      </c>
      <c r="B404" s="1">
        <v>154</v>
      </c>
      <c r="C404" s="1" t="s">
        <v>20</v>
      </c>
      <c r="D404" s="1" t="s">
        <v>13</v>
      </c>
      <c r="E404" s="1" t="s">
        <v>7</v>
      </c>
      <c r="F404" s="1" t="s">
        <v>8</v>
      </c>
      <c r="G404" s="1">
        <v>10</v>
      </c>
      <c r="H404" s="1">
        <v>1.2966651902615312</v>
      </c>
      <c r="I404" s="1">
        <v>0.61145040483442292</v>
      </c>
    </row>
    <row r="405" spans="1:9">
      <c r="A405" s="3">
        <v>40717</v>
      </c>
      <c r="B405" s="1">
        <v>154</v>
      </c>
      <c r="C405" s="1" t="s">
        <v>21</v>
      </c>
      <c r="D405" s="1" t="s">
        <v>13</v>
      </c>
      <c r="E405" s="1" t="s">
        <v>7</v>
      </c>
      <c r="F405" s="1" t="s">
        <v>8</v>
      </c>
      <c r="G405" s="1">
        <v>10</v>
      </c>
      <c r="H405" s="1">
        <v>1.5198279937757186</v>
      </c>
      <c r="I405" s="1">
        <v>-0.16547109216450992</v>
      </c>
    </row>
    <row r="406" spans="1:9">
      <c r="A406" s="3">
        <v>40717</v>
      </c>
      <c r="B406" s="1">
        <v>154</v>
      </c>
      <c r="C406" s="1" t="s">
        <v>22</v>
      </c>
      <c r="D406" s="1" t="s">
        <v>13</v>
      </c>
      <c r="E406" s="1" t="s">
        <v>7</v>
      </c>
      <c r="F406" s="1" t="s">
        <v>8</v>
      </c>
      <c r="G406" s="1">
        <v>10</v>
      </c>
      <c r="H406" s="1">
        <v>1.1789769472931695</v>
      </c>
      <c r="I406" s="1">
        <v>0.22144181006452804</v>
      </c>
    </row>
    <row r="407" spans="1:9">
      <c r="A407" s="3">
        <v>40717</v>
      </c>
      <c r="B407" s="1">
        <v>154</v>
      </c>
      <c r="C407" s="1" t="s">
        <v>23</v>
      </c>
      <c r="D407" s="1" t="s">
        <v>13</v>
      </c>
      <c r="E407" s="1" t="s">
        <v>7</v>
      </c>
      <c r="F407" s="1" t="s">
        <v>8</v>
      </c>
      <c r="G407" s="1">
        <v>10</v>
      </c>
    </row>
    <row r="408" spans="1:9">
      <c r="A408" s="3">
        <v>40717</v>
      </c>
      <c r="B408" s="1">
        <v>154</v>
      </c>
      <c r="C408" s="1" t="s">
        <v>24</v>
      </c>
      <c r="D408" s="1" t="s">
        <v>13</v>
      </c>
      <c r="E408" s="1" t="s">
        <v>7</v>
      </c>
      <c r="F408" s="1" t="s">
        <v>8</v>
      </c>
      <c r="G408" s="1">
        <v>10</v>
      </c>
    </row>
    <row r="409" spans="1:9">
      <c r="A409" s="3">
        <v>40717</v>
      </c>
      <c r="B409" s="1">
        <v>154</v>
      </c>
      <c r="C409" s="1" t="s">
        <v>25</v>
      </c>
      <c r="D409" s="1" t="s">
        <v>13</v>
      </c>
      <c r="E409" s="1" t="s">
        <v>7</v>
      </c>
      <c r="F409" s="1" t="s">
        <v>8</v>
      </c>
      <c r="G409" s="1">
        <v>10</v>
      </c>
      <c r="H409" s="1">
        <v>1.6901960800285136</v>
      </c>
      <c r="I409" s="1">
        <v>-6.123115427587842E-2</v>
      </c>
    </row>
    <row r="410" spans="1:9">
      <c r="A410" s="3">
        <v>40717</v>
      </c>
      <c r="B410" s="1">
        <v>154</v>
      </c>
      <c r="C410" s="1" t="s">
        <v>26</v>
      </c>
      <c r="D410" s="1" t="s">
        <v>13</v>
      </c>
      <c r="E410" s="1" t="s">
        <v>7</v>
      </c>
      <c r="F410" s="1" t="s">
        <v>8</v>
      </c>
      <c r="G410" s="1">
        <v>10</v>
      </c>
      <c r="H410" s="1">
        <v>1.0253058652647702</v>
      </c>
      <c r="I410" s="1">
        <v>0.18318521064115159</v>
      </c>
    </row>
    <row r="411" spans="1:9">
      <c r="A411" s="3">
        <v>40717</v>
      </c>
      <c r="B411" s="1">
        <v>154</v>
      </c>
      <c r="C411" s="1" t="s">
        <v>27</v>
      </c>
      <c r="D411" s="1" t="s">
        <v>13</v>
      </c>
      <c r="E411" s="1" t="s">
        <v>7</v>
      </c>
      <c r="F411" s="1" t="s">
        <v>8</v>
      </c>
      <c r="G411" s="1">
        <v>10</v>
      </c>
      <c r="H411" s="1">
        <v>1.6294095991027189</v>
      </c>
      <c r="I411" s="1">
        <v>-1.8891580632836105E-2</v>
      </c>
    </row>
    <row r="412" spans="1:9">
      <c r="A412" s="3">
        <v>40717</v>
      </c>
      <c r="B412" s="1">
        <v>154</v>
      </c>
      <c r="C412" s="1" t="s">
        <v>28</v>
      </c>
      <c r="D412" s="1" t="s">
        <v>13</v>
      </c>
      <c r="E412" s="1" t="s">
        <v>7</v>
      </c>
      <c r="F412" s="1" t="s">
        <v>8</v>
      </c>
      <c r="G412" s="1">
        <v>10</v>
      </c>
      <c r="H412" s="1">
        <v>2.2494429614425822</v>
      </c>
      <c r="I412" s="1">
        <v>0.52129804473711938</v>
      </c>
    </row>
    <row r="413" spans="1:9">
      <c r="A413" s="3">
        <v>40717</v>
      </c>
      <c r="B413" s="1">
        <v>154</v>
      </c>
      <c r="C413" s="1" t="s">
        <v>29</v>
      </c>
      <c r="D413" s="1" t="s">
        <v>13</v>
      </c>
      <c r="E413" s="1" t="s">
        <v>7</v>
      </c>
      <c r="F413" s="1" t="s">
        <v>8</v>
      </c>
      <c r="G413" s="1">
        <v>10</v>
      </c>
      <c r="H413" s="1">
        <v>1.287801729930226</v>
      </c>
      <c r="I413" s="1">
        <v>0.26616168129072443</v>
      </c>
    </row>
    <row r="414" spans="1:9">
      <c r="A414" s="3">
        <v>40717</v>
      </c>
      <c r="B414" s="1">
        <v>154</v>
      </c>
      <c r="C414" s="1" t="s">
        <v>30</v>
      </c>
      <c r="D414" s="1" t="s">
        <v>13</v>
      </c>
      <c r="E414" s="1" t="s">
        <v>7</v>
      </c>
      <c r="F414" s="1" t="s">
        <v>8</v>
      </c>
      <c r="G414" s="1">
        <v>10</v>
      </c>
    </row>
    <row r="415" spans="1:9">
      <c r="A415" s="3">
        <v>40717</v>
      </c>
      <c r="B415" s="1">
        <v>154</v>
      </c>
      <c r="C415" s="1" t="s">
        <v>31</v>
      </c>
      <c r="D415" s="1" t="s">
        <v>13</v>
      </c>
      <c r="E415" s="1" t="s">
        <v>7</v>
      </c>
      <c r="F415" s="1" t="s">
        <v>8</v>
      </c>
      <c r="G415" s="1">
        <v>10</v>
      </c>
      <c r="H415" s="1">
        <v>1.6803355134145632</v>
      </c>
      <c r="I415" s="1">
        <v>-0.18537816695853979</v>
      </c>
    </row>
    <row r="416" spans="1:9">
      <c r="A416" s="3">
        <v>40717</v>
      </c>
      <c r="B416" s="1">
        <v>154</v>
      </c>
      <c r="C416" s="1" t="s">
        <v>32</v>
      </c>
      <c r="D416" s="1" t="s">
        <v>13</v>
      </c>
      <c r="E416" s="1" t="s">
        <v>7</v>
      </c>
      <c r="F416" s="1" t="s">
        <v>8</v>
      </c>
      <c r="G416" s="1">
        <v>10</v>
      </c>
      <c r="H416" s="1">
        <v>1.3729120029701065</v>
      </c>
      <c r="I416" s="1">
        <v>-0.85548429993357722</v>
      </c>
    </row>
    <row r="417" spans="1:9">
      <c r="A417" s="3">
        <v>40717</v>
      </c>
      <c r="B417" s="1">
        <v>154</v>
      </c>
      <c r="C417" s="1" t="s">
        <v>33</v>
      </c>
      <c r="D417" s="1" t="s">
        <v>13</v>
      </c>
      <c r="E417" s="1" t="s">
        <v>7</v>
      </c>
      <c r="F417" s="1" t="s">
        <v>8</v>
      </c>
      <c r="G417" s="1">
        <v>10</v>
      </c>
      <c r="H417" s="1">
        <v>1.2855573090077739</v>
      </c>
      <c r="I417" s="1">
        <v>-0.74973249116830165</v>
      </c>
    </row>
    <row r="418" spans="1:9">
      <c r="A418" s="3">
        <v>40717</v>
      </c>
      <c r="B418" s="1">
        <v>154</v>
      </c>
      <c r="C418" s="1" t="s">
        <v>34</v>
      </c>
      <c r="D418" s="1" t="s">
        <v>13</v>
      </c>
      <c r="E418" s="1" t="s">
        <v>7</v>
      </c>
      <c r="F418" s="1" t="s">
        <v>8</v>
      </c>
      <c r="G418" s="1">
        <v>10</v>
      </c>
      <c r="H418" s="1">
        <v>1.3031960574204888</v>
      </c>
      <c r="I418" s="1">
        <v>-0.41973438931900753</v>
      </c>
    </row>
    <row r="419" spans="1:9">
      <c r="A419" s="3">
        <v>40717</v>
      </c>
      <c r="B419" s="1">
        <v>154</v>
      </c>
      <c r="C419" s="1" t="s">
        <v>35</v>
      </c>
      <c r="D419" s="1" t="s">
        <v>13</v>
      </c>
      <c r="E419" s="1" t="s">
        <v>7</v>
      </c>
      <c r="F419" s="1" t="s">
        <v>8</v>
      </c>
      <c r="G419" s="1">
        <v>10</v>
      </c>
      <c r="H419" s="1">
        <v>2.1486026548060932</v>
      </c>
      <c r="I419" s="1">
        <v>0.63381085263305015</v>
      </c>
    </row>
    <row r="420" spans="1:9">
      <c r="A420" s="3">
        <v>40717</v>
      </c>
      <c r="B420" s="1">
        <v>154</v>
      </c>
      <c r="C420" s="1" t="s">
        <v>36</v>
      </c>
      <c r="D420" s="1" t="s">
        <v>13</v>
      </c>
      <c r="E420" s="1" t="s">
        <v>7</v>
      </c>
      <c r="F420" s="1" t="s">
        <v>8</v>
      </c>
      <c r="G420" s="1">
        <v>10</v>
      </c>
      <c r="H420" s="1">
        <v>1.8041394323353506</v>
      </c>
      <c r="I420" s="1">
        <v>-0.16492824956148869</v>
      </c>
    </row>
    <row r="421" spans="1:9">
      <c r="A421" s="3">
        <v>40717</v>
      </c>
      <c r="B421" s="1">
        <v>154</v>
      </c>
      <c r="C421" s="1" t="s">
        <v>37</v>
      </c>
      <c r="D421" s="1" t="s">
        <v>13</v>
      </c>
      <c r="E421" s="1" t="s">
        <v>7</v>
      </c>
      <c r="F421" s="1" t="s">
        <v>8</v>
      </c>
      <c r="G421" s="1">
        <v>10</v>
      </c>
      <c r="H421" s="1">
        <v>1.7403626894942439</v>
      </c>
      <c r="I421" s="1">
        <v>0.39482809252695417</v>
      </c>
    </row>
    <row r="422" spans="1:9">
      <c r="A422" s="3">
        <v>40717</v>
      </c>
      <c r="B422" s="1">
        <v>154</v>
      </c>
      <c r="C422" s="1" t="s">
        <v>38</v>
      </c>
      <c r="D422" s="1" t="s">
        <v>13</v>
      </c>
      <c r="E422" s="1" t="s">
        <v>7</v>
      </c>
      <c r="F422" s="1" t="s">
        <v>8</v>
      </c>
      <c r="G422" s="1">
        <v>10</v>
      </c>
      <c r="H422" s="1">
        <v>0.88081359228079137</v>
      </c>
      <c r="I422" s="1">
        <v>-0.39004069151551113</v>
      </c>
    </row>
    <row r="423" spans="1:9">
      <c r="A423" s="3">
        <v>40717</v>
      </c>
      <c r="B423" s="1">
        <v>154</v>
      </c>
      <c r="C423" s="1" t="s">
        <v>39</v>
      </c>
      <c r="D423" s="1" t="s">
        <v>13</v>
      </c>
      <c r="E423" s="1" t="s">
        <v>7</v>
      </c>
      <c r="F423" s="1" t="s">
        <v>8</v>
      </c>
      <c r="G423" s="1">
        <v>10</v>
      </c>
      <c r="H423" s="1">
        <v>2.2662316966898932</v>
      </c>
      <c r="I423" s="1">
        <v>0.58615442855595667</v>
      </c>
    </row>
    <row r="424" spans="1:9">
      <c r="A424" s="3">
        <v>40717</v>
      </c>
      <c r="B424" s="1">
        <v>154</v>
      </c>
      <c r="C424" s="1" t="s">
        <v>40</v>
      </c>
      <c r="D424" s="1" t="s">
        <v>13</v>
      </c>
      <c r="E424" s="1" t="s">
        <v>7</v>
      </c>
      <c r="F424" s="1" t="s">
        <v>8</v>
      </c>
      <c r="G424" s="1">
        <v>10</v>
      </c>
    </row>
    <row r="425" spans="1:9">
      <c r="A425" s="3">
        <v>40717</v>
      </c>
      <c r="B425" s="1">
        <v>154</v>
      </c>
      <c r="C425" s="1" t="s">
        <v>41</v>
      </c>
      <c r="D425" s="1" t="s">
        <v>13</v>
      </c>
      <c r="E425" s="1" t="s">
        <v>7</v>
      </c>
      <c r="F425" s="1" t="s">
        <v>8</v>
      </c>
      <c r="G425" s="1">
        <v>10</v>
      </c>
      <c r="H425" s="1">
        <v>1.4082399653118496</v>
      </c>
      <c r="I425" s="1">
        <v>0.20776285038396564</v>
      </c>
    </row>
    <row r="427" spans="1:9">
      <c r="A427" s="3">
        <v>40717</v>
      </c>
      <c r="B427" s="1">
        <v>219</v>
      </c>
      <c r="C427" s="1" t="s">
        <v>18</v>
      </c>
      <c r="D427" s="1" t="s">
        <v>13</v>
      </c>
      <c r="E427" s="1" t="s">
        <v>7</v>
      </c>
      <c r="F427" s="1" t="s">
        <v>8</v>
      </c>
      <c r="G427" s="1">
        <v>10</v>
      </c>
    </row>
    <row r="428" spans="1:9">
      <c r="A428" s="3">
        <v>40717</v>
      </c>
      <c r="B428" s="1">
        <v>219</v>
      </c>
      <c r="C428" s="1" t="s">
        <v>19</v>
      </c>
      <c r="D428" s="1" t="s">
        <v>13</v>
      </c>
      <c r="E428" s="1" t="s">
        <v>7</v>
      </c>
      <c r="F428" s="1" t="s">
        <v>8</v>
      </c>
      <c r="G428" s="1">
        <v>10</v>
      </c>
    </row>
    <row r="429" spans="1:9">
      <c r="A429" s="3">
        <v>40717</v>
      </c>
      <c r="B429" s="1">
        <v>219</v>
      </c>
      <c r="C429" s="1" t="s">
        <v>20</v>
      </c>
      <c r="D429" s="1" t="s">
        <v>13</v>
      </c>
      <c r="E429" s="1" t="s">
        <v>7</v>
      </c>
      <c r="F429" s="1" t="s">
        <v>8</v>
      </c>
      <c r="G429" s="1">
        <v>10</v>
      </c>
      <c r="H429" s="1">
        <v>1.2966651902615312</v>
      </c>
      <c r="I429" s="1">
        <v>0.33569111843433175</v>
      </c>
    </row>
    <row r="430" spans="1:9">
      <c r="A430" s="3">
        <v>40717</v>
      </c>
      <c r="B430" s="1">
        <v>219</v>
      </c>
      <c r="C430" s="1" t="s">
        <v>21</v>
      </c>
      <c r="D430" s="1" t="s">
        <v>13</v>
      </c>
      <c r="E430" s="1" t="s">
        <v>7</v>
      </c>
      <c r="F430" s="1" t="s">
        <v>8</v>
      </c>
      <c r="G430" s="1">
        <v>10</v>
      </c>
      <c r="H430" s="1">
        <v>1.7528164311882715</v>
      </c>
      <c r="I430" s="1">
        <v>0.7182760529539346</v>
      </c>
    </row>
    <row r="431" spans="1:9">
      <c r="A431" s="3">
        <v>40717</v>
      </c>
      <c r="B431" s="1">
        <v>219</v>
      </c>
      <c r="C431" s="1" t="s">
        <v>22</v>
      </c>
      <c r="D431" s="1" t="s">
        <v>13</v>
      </c>
      <c r="E431" s="1" t="s">
        <v>7</v>
      </c>
      <c r="F431" s="1" t="s">
        <v>8</v>
      </c>
      <c r="G431" s="1">
        <v>10</v>
      </c>
      <c r="H431" s="1">
        <v>0.70757017609793638</v>
      </c>
      <c r="I431" s="1">
        <v>-0.88468909846781818</v>
      </c>
    </row>
    <row r="432" spans="1:9">
      <c r="A432" s="3">
        <v>40717</v>
      </c>
      <c r="B432" s="1">
        <v>219</v>
      </c>
      <c r="C432" s="1" t="s">
        <v>23</v>
      </c>
      <c r="D432" s="1" t="s">
        <v>13</v>
      </c>
      <c r="E432" s="1" t="s">
        <v>7</v>
      </c>
      <c r="F432" s="1" t="s">
        <v>8</v>
      </c>
      <c r="G432" s="1">
        <v>10</v>
      </c>
      <c r="H432" s="1">
        <v>0.81291335664285558</v>
      </c>
      <c r="I432" s="1">
        <v>0.14075786252055575</v>
      </c>
    </row>
    <row r="433" spans="1:9">
      <c r="A433" s="3">
        <v>40717</v>
      </c>
      <c r="B433" s="1">
        <v>219</v>
      </c>
      <c r="C433" s="1" t="s">
        <v>24</v>
      </c>
      <c r="D433" s="1" t="s">
        <v>13</v>
      </c>
      <c r="E433" s="1" t="s">
        <v>7</v>
      </c>
      <c r="F433" s="1" t="s">
        <v>8</v>
      </c>
      <c r="G433" s="1">
        <v>10</v>
      </c>
    </row>
    <row r="434" spans="1:9">
      <c r="A434" s="3">
        <v>40717</v>
      </c>
      <c r="B434" s="1">
        <v>219</v>
      </c>
      <c r="C434" s="1" t="s">
        <v>25</v>
      </c>
      <c r="D434" s="1" t="s">
        <v>13</v>
      </c>
      <c r="E434" s="1" t="s">
        <v>7</v>
      </c>
      <c r="F434" s="1" t="s">
        <v>8</v>
      </c>
      <c r="G434" s="1">
        <v>10</v>
      </c>
    </row>
    <row r="435" spans="1:9">
      <c r="A435" s="3">
        <v>40717</v>
      </c>
      <c r="B435" s="1">
        <v>219</v>
      </c>
      <c r="C435" s="1" t="s">
        <v>26</v>
      </c>
      <c r="D435" s="1" t="s">
        <v>13</v>
      </c>
      <c r="E435" s="1" t="s">
        <v>7</v>
      </c>
      <c r="F435" s="1" t="s">
        <v>8</v>
      </c>
      <c r="G435" s="1">
        <v>10</v>
      </c>
      <c r="H435" s="1">
        <v>1.6910814921229684</v>
      </c>
      <c r="I435" s="1">
        <v>0.54852127178949805</v>
      </c>
    </row>
    <row r="436" spans="1:9">
      <c r="A436" s="3">
        <v>40717</v>
      </c>
      <c r="B436" s="1">
        <v>219</v>
      </c>
      <c r="C436" s="1" t="s">
        <v>27</v>
      </c>
      <c r="D436" s="1" t="s">
        <v>13</v>
      </c>
      <c r="E436" s="1" t="s">
        <v>7</v>
      </c>
      <c r="F436" s="1" t="s">
        <v>8</v>
      </c>
      <c r="G436" s="1">
        <v>10</v>
      </c>
      <c r="H436" s="1">
        <v>1.7134905430939424</v>
      </c>
      <c r="I436" s="1">
        <v>0.81942173821969611</v>
      </c>
    </row>
    <row r="437" spans="1:9">
      <c r="A437" s="3">
        <v>40717</v>
      </c>
      <c r="B437" s="1">
        <v>219</v>
      </c>
      <c r="C437" s="1" t="s">
        <v>28</v>
      </c>
      <c r="D437" s="1" t="s">
        <v>13</v>
      </c>
      <c r="E437" s="1" t="s">
        <v>7</v>
      </c>
      <c r="F437" s="1" t="s">
        <v>8</v>
      </c>
      <c r="G437" s="1">
        <v>10</v>
      </c>
    </row>
    <row r="438" spans="1:9">
      <c r="A438" s="3">
        <v>40717</v>
      </c>
      <c r="B438" s="1">
        <v>219</v>
      </c>
      <c r="C438" s="1" t="s">
        <v>29</v>
      </c>
      <c r="D438" s="1" t="s">
        <v>13</v>
      </c>
      <c r="E438" s="1" t="s">
        <v>7</v>
      </c>
      <c r="F438" s="1" t="s">
        <v>8</v>
      </c>
      <c r="G438" s="1">
        <v>10</v>
      </c>
      <c r="H438" s="1">
        <v>0.94448267215016868</v>
      </c>
      <c r="I438" s="1">
        <v>0.14199218442056286</v>
      </c>
    </row>
    <row r="439" spans="1:9">
      <c r="A439" s="3">
        <v>40717</v>
      </c>
      <c r="B439" s="1">
        <v>219</v>
      </c>
      <c r="C439" s="1" t="s">
        <v>30</v>
      </c>
      <c r="D439" s="1" t="s">
        <v>13</v>
      </c>
      <c r="E439" s="1" t="s">
        <v>7</v>
      </c>
      <c r="F439" s="1" t="s">
        <v>8</v>
      </c>
      <c r="G439" s="1">
        <v>10</v>
      </c>
    </row>
    <row r="440" spans="1:9">
      <c r="A440" s="3">
        <v>40717</v>
      </c>
      <c r="B440" s="1">
        <v>219</v>
      </c>
      <c r="C440" s="1" t="s">
        <v>31</v>
      </c>
      <c r="D440" s="1" t="s">
        <v>13</v>
      </c>
      <c r="E440" s="1" t="s">
        <v>7</v>
      </c>
      <c r="F440" s="1" t="s">
        <v>8</v>
      </c>
      <c r="G440" s="1">
        <v>10</v>
      </c>
      <c r="H440" s="1">
        <v>1.1398790864012365</v>
      </c>
      <c r="I440" s="1">
        <v>0.21055034074217929</v>
      </c>
    </row>
    <row r="441" spans="1:9">
      <c r="A441" s="3">
        <v>40717</v>
      </c>
      <c r="B441" s="1">
        <v>219</v>
      </c>
      <c r="C441" s="1" t="s">
        <v>32</v>
      </c>
      <c r="D441" s="1" t="s">
        <v>13</v>
      </c>
      <c r="E441" s="1" t="s">
        <v>7</v>
      </c>
      <c r="F441" s="1" t="s">
        <v>8</v>
      </c>
      <c r="G441" s="1">
        <v>10</v>
      </c>
    </row>
    <row r="442" spans="1:9">
      <c r="A442" s="3">
        <v>40717</v>
      </c>
      <c r="B442" s="1">
        <v>219</v>
      </c>
      <c r="C442" s="1" t="s">
        <v>33</v>
      </c>
      <c r="D442" s="1" t="s">
        <v>13</v>
      </c>
      <c r="E442" s="1" t="s">
        <v>7</v>
      </c>
      <c r="F442" s="1" t="s">
        <v>8</v>
      </c>
      <c r="G442" s="1">
        <v>10</v>
      </c>
      <c r="H442" s="1">
        <v>1.8992731873176039</v>
      </c>
      <c r="I442" s="1">
        <v>0.78776770639934302</v>
      </c>
    </row>
    <row r="443" spans="1:9">
      <c r="A443" s="3">
        <v>40717</v>
      </c>
      <c r="B443" s="1">
        <v>219</v>
      </c>
      <c r="C443" s="1" t="s">
        <v>34</v>
      </c>
      <c r="D443" s="1" t="s">
        <v>13</v>
      </c>
      <c r="E443" s="1" t="s">
        <v>7</v>
      </c>
      <c r="F443" s="1" t="s">
        <v>8</v>
      </c>
      <c r="G443" s="1">
        <v>10</v>
      </c>
    </row>
    <row r="444" spans="1:9">
      <c r="A444" s="3">
        <v>40717</v>
      </c>
      <c r="B444" s="1">
        <v>219</v>
      </c>
      <c r="C444" s="1" t="s">
        <v>35</v>
      </c>
      <c r="D444" s="1" t="s">
        <v>13</v>
      </c>
      <c r="E444" s="1" t="s">
        <v>7</v>
      </c>
      <c r="F444" s="1" t="s">
        <v>8</v>
      </c>
      <c r="G444" s="1">
        <v>10</v>
      </c>
      <c r="H444" s="1">
        <v>1.3096301674258988</v>
      </c>
      <c r="I444" s="1">
        <v>0.42010518646073791</v>
      </c>
    </row>
    <row r="445" spans="1:9">
      <c r="A445" s="3">
        <v>40717</v>
      </c>
      <c r="B445" s="1">
        <v>219</v>
      </c>
      <c r="C445" s="1" t="s">
        <v>36</v>
      </c>
      <c r="D445" s="1" t="s">
        <v>13</v>
      </c>
      <c r="E445" s="1" t="s">
        <v>7</v>
      </c>
      <c r="F445" s="1" t="s">
        <v>8</v>
      </c>
      <c r="G445" s="1">
        <v>10</v>
      </c>
    </row>
    <row r="446" spans="1:9">
      <c r="A446" s="3">
        <v>40717</v>
      </c>
      <c r="B446" s="1">
        <v>219</v>
      </c>
      <c r="C446" s="1" t="s">
        <v>37</v>
      </c>
      <c r="D446" s="1" t="s">
        <v>13</v>
      </c>
      <c r="E446" s="1" t="s">
        <v>7</v>
      </c>
      <c r="F446" s="1" t="s">
        <v>8</v>
      </c>
      <c r="G446" s="1">
        <v>10</v>
      </c>
    </row>
    <row r="447" spans="1:9">
      <c r="A447" s="3">
        <v>40717</v>
      </c>
      <c r="B447" s="1">
        <v>219</v>
      </c>
      <c r="C447" s="1" t="s">
        <v>38</v>
      </c>
      <c r="D447" s="1" t="s">
        <v>13</v>
      </c>
      <c r="E447" s="1" t="s">
        <v>7</v>
      </c>
      <c r="F447" s="1" t="s">
        <v>8</v>
      </c>
      <c r="G447" s="1">
        <v>10</v>
      </c>
      <c r="H447" s="1">
        <v>1.4281347940287887</v>
      </c>
      <c r="I447" s="1">
        <v>0.31507781941655066</v>
      </c>
    </row>
    <row r="448" spans="1:9">
      <c r="A448" s="3">
        <v>40717</v>
      </c>
      <c r="B448" s="1">
        <v>219</v>
      </c>
      <c r="C448" s="1" t="s">
        <v>39</v>
      </c>
      <c r="D448" s="1" t="s">
        <v>13</v>
      </c>
      <c r="E448" s="1" t="s">
        <v>7</v>
      </c>
      <c r="F448" s="1" t="s">
        <v>8</v>
      </c>
      <c r="G448" s="1">
        <v>10</v>
      </c>
      <c r="H448" s="1">
        <v>1.3053513694466237</v>
      </c>
      <c r="I448" s="1">
        <v>0.13000198647541719</v>
      </c>
    </row>
    <row r="449" spans="1:9">
      <c r="A449" s="3">
        <v>40717</v>
      </c>
      <c r="B449" s="1">
        <v>219</v>
      </c>
      <c r="C449" s="1" t="s">
        <v>40</v>
      </c>
      <c r="D449" s="1" t="s">
        <v>13</v>
      </c>
      <c r="E449" s="1" t="s">
        <v>7</v>
      </c>
      <c r="F449" s="1" t="s">
        <v>8</v>
      </c>
      <c r="G449" s="1">
        <v>10</v>
      </c>
      <c r="H449" s="1">
        <v>1.3820170425748683</v>
      </c>
      <c r="I449" s="1">
        <v>0.82418115158488359</v>
      </c>
    </row>
    <row r="450" spans="1:9">
      <c r="A450" s="3">
        <v>40717</v>
      </c>
      <c r="B450" s="1">
        <v>219</v>
      </c>
      <c r="C450" s="1" t="s">
        <v>41</v>
      </c>
      <c r="D450" s="1" t="s">
        <v>13</v>
      </c>
      <c r="E450" s="1" t="s">
        <v>7</v>
      </c>
      <c r="F450" s="1" t="s">
        <v>8</v>
      </c>
      <c r="G450" s="1">
        <v>10</v>
      </c>
      <c r="H450" s="1">
        <v>1.0644579892269184</v>
      </c>
      <c r="I450" s="1">
        <v>0.38588479109490675</v>
      </c>
    </row>
    <row r="452" spans="1:9">
      <c r="A452" s="3">
        <v>40717</v>
      </c>
      <c r="B452" s="1">
        <v>253</v>
      </c>
      <c r="C452" s="1" t="s">
        <v>18</v>
      </c>
      <c r="D452" s="1" t="s">
        <v>14</v>
      </c>
      <c r="E452" s="1" t="s">
        <v>7</v>
      </c>
      <c r="F452" s="1" t="s">
        <v>8</v>
      </c>
      <c r="G452" s="1">
        <v>25</v>
      </c>
      <c r="H452" s="1">
        <v>1.6875289612146342</v>
      </c>
      <c r="I452" s="1">
        <v>1.0243642126346515</v>
      </c>
    </row>
    <row r="453" spans="1:9">
      <c r="A453" s="3">
        <v>40717</v>
      </c>
      <c r="B453" s="1">
        <v>253</v>
      </c>
      <c r="C453" s="1" t="s">
        <v>19</v>
      </c>
      <c r="D453" s="1" t="s">
        <v>14</v>
      </c>
      <c r="E453" s="1" t="s">
        <v>7</v>
      </c>
      <c r="F453" s="1" t="s">
        <v>8</v>
      </c>
      <c r="G453" s="1">
        <v>25</v>
      </c>
      <c r="H453" s="1">
        <v>1.1271047983648077</v>
      </c>
      <c r="I453" s="1">
        <v>0.61448747877301224</v>
      </c>
    </row>
    <row r="454" spans="1:9">
      <c r="A454" s="3">
        <v>40717</v>
      </c>
      <c r="B454" s="1">
        <v>253</v>
      </c>
      <c r="C454" s="1" t="s">
        <v>20</v>
      </c>
      <c r="D454" s="1" t="s">
        <v>14</v>
      </c>
      <c r="E454" s="1" t="s">
        <v>7</v>
      </c>
      <c r="F454" s="1" t="s">
        <v>8</v>
      </c>
      <c r="G454" s="1">
        <v>25</v>
      </c>
    </row>
    <row r="455" spans="1:9">
      <c r="A455" s="3">
        <v>40717</v>
      </c>
      <c r="B455" s="1">
        <v>253</v>
      </c>
      <c r="C455" s="1" t="s">
        <v>21</v>
      </c>
      <c r="D455" s="1" t="s">
        <v>14</v>
      </c>
      <c r="E455" s="1" t="s">
        <v>7</v>
      </c>
      <c r="F455" s="1" t="s">
        <v>8</v>
      </c>
      <c r="G455" s="1">
        <v>25</v>
      </c>
      <c r="H455" s="1">
        <v>1.8041394323353506</v>
      </c>
      <c r="I455" s="1">
        <v>1.2673168606495315</v>
      </c>
    </row>
    <row r="456" spans="1:9">
      <c r="A456" s="3">
        <v>40717</v>
      </c>
      <c r="B456" s="1">
        <v>253</v>
      </c>
      <c r="C456" s="1" t="s">
        <v>22</v>
      </c>
      <c r="D456" s="1" t="s">
        <v>14</v>
      </c>
      <c r="E456" s="1" t="s">
        <v>7</v>
      </c>
      <c r="F456" s="1" t="s">
        <v>8</v>
      </c>
      <c r="G456" s="1">
        <v>25</v>
      </c>
      <c r="H456" s="1">
        <v>1.2648178230095364</v>
      </c>
      <c r="I456" s="1">
        <v>0.88324317830051513</v>
      </c>
    </row>
    <row r="457" spans="1:9">
      <c r="A457" s="3">
        <v>40717</v>
      </c>
      <c r="B457" s="1">
        <v>253</v>
      </c>
      <c r="C457" s="1" t="s">
        <v>23</v>
      </c>
      <c r="D457" s="1" t="s">
        <v>14</v>
      </c>
      <c r="E457" s="1" t="s">
        <v>7</v>
      </c>
      <c r="F457" s="1" t="s">
        <v>8</v>
      </c>
      <c r="G457" s="1">
        <v>25</v>
      </c>
      <c r="H457" s="1">
        <v>1.8573324964312685</v>
      </c>
      <c r="I457" s="1">
        <v>0.55583659370081007</v>
      </c>
    </row>
    <row r="458" spans="1:9">
      <c r="A458" s="3">
        <v>40717</v>
      </c>
      <c r="B458" s="1">
        <v>253</v>
      </c>
      <c r="C458" s="1" t="s">
        <v>24</v>
      </c>
      <c r="D458" s="1" t="s">
        <v>14</v>
      </c>
      <c r="E458" s="1" t="s">
        <v>7</v>
      </c>
      <c r="F458" s="1" t="s">
        <v>8</v>
      </c>
      <c r="G458" s="1">
        <v>25</v>
      </c>
    </row>
    <row r="459" spans="1:9">
      <c r="A459" s="3">
        <v>40717</v>
      </c>
      <c r="B459" s="1">
        <v>253</v>
      </c>
      <c r="C459" s="1" t="s">
        <v>25</v>
      </c>
      <c r="D459" s="1" t="s">
        <v>14</v>
      </c>
      <c r="E459" s="1" t="s">
        <v>7</v>
      </c>
      <c r="F459" s="1" t="s">
        <v>8</v>
      </c>
      <c r="G459" s="1">
        <v>25</v>
      </c>
      <c r="H459" s="1">
        <v>1.4048337166199381</v>
      </c>
      <c r="I459" s="1">
        <v>0.48844204690777437</v>
      </c>
    </row>
    <row r="460" spans="1:9">
      <c r="A460" s="3">
        <v>40717</v>
      </c>
      <c r="B460" s="1">
        <v>253</v>
      </c>
      <c r="C460" s="1" t="s">
        <v>26</v>
      </c>
      <c r="D460" s="1" t="s">
        <v>14</v>
      </c>
      <c r="E460" s="1" t="s">
        <v>7</v>
      </c>
      <c r="F460" s="1" t="s">
        <v>8</v>
      </c>
      <c r="G460" s="1">
        <v>25</v>
      </c>
      <c r="H460" s="1">
        <v>2.3432115901797474</v>
      </c>
      <c r="I460" s="1">
        <v>1.2235402120850978</v>
      </c>
    </row>
    <row r="461" spans="1:9">
      <c r="A461" s="3">
        <v>40717</v>
      </c>
      <c r="B461" s="1">
        <v>253</v>
      </c>
      <c r="C461" s="1" t="s">
        <v>27</v>
      </c>
      <c r="D461" s="1" t="s">
        <v>14</v>
      </c>
      <c r="E461" s="1" t="s">
        <v>7</v>
      </c>
      <c r="F461" s="1" t="s">
        <v>8</v>
      </c>
      <c r="G461" s="1">
        <v>25</v>
      </c>
      <c r="H461" s="1">
        <v>1.3424226808222062</v>
      </c>
      <c r="I461" s="1">
        <v>0.77180588769421643</v>
      </c>
    </row>
    <row r="462" spans="1:9">
      <c r="A462" s="3">
        <v>40717</v>
      </c>
      <c r="B462" s="1">
        <v>253</v>
      </c>
      <c r="C462" s="1" t="s">
        <v>28</v>
      </c>
      <c r="D462" s="1" t="s">
        <v>14</v>
      </c>
      <c r="E462" s="1" t="s">
        <v>7</v>
      </c>
      <c r="F462" s="1" t="s">
        <v>8</v>
      </c>
      <c r="G462" s="1">
        <v>25</v>
      </c>
      <c r="H462" s="1">
        <v>1.8998205024270962</v>
      </c>
      <c r="I462" s="1">
        <v>1.36371357644293</v>
      </c>
    </row>
    <row r="463" spans="1:9">
      <c r="A463" s="3">
        <v>40717</v>
      </c>
      <c r="B463" s="1">
        <v>253</v>
      </c>
      <c r="C463" s="1" t="s">
        <v>29</v>
      </c>
      <c r="D463" s="1" t="s">
        <v>14</v>
      </c>
      <c r="E463" s="1" t="s">
        <v>7</v>
      </c>
      <c r="F463" s="1" t="s">
        <v>8</v>
      </c>
      <c r="G463" s="1">
        <v>25</v>
      </c>
      <c r="H463" s="1">
        <v>0.86332286012045589</v>
      </c>
      <c r="I463" s="1">
        <v>0.31852195021325369</v>
      </c>
    </row>
    <row r="464" spans="1:9">
      <c r="A464" s="3">
        <v>40717</v>
      </c>
      <c r="B464" s="1">
        <v>253</v>
      </c>
      <c r="C464" s="1" t="s">
        <v>30</v>
      </c>
      <c r="D464" s="1" t="s">
        <v>14</v>
      </c>
      <c r="E464" s="1" t="s">
        <v>7</v>
      </c>
      <c r="F464" s="1" t="s">
        <v>8</v>
      </c>
      <c r="G464" s="1">
        <v>25</v>
      </c>
      <c r="H464" s="1">
        <v>2.0228406108765276</v>
      </c>
      <c r="I464" s="1">
        <v>1.1219477027884188</v>
      </c>
    </row>
    <row r="465" spans="1:9">
      <c r="A465" s="3">
        <v>40717</v>
      </c>
      <c r="B465" s="1">
        <v>253</v>
      </c>
      <c r="C465" s="1" t="s">
        <v>31</v>
      </c>
      <c r="D465" s="1" t="s">
        <v>14</v>
      </c>
      <c r="E465" s="1" t="s">
        <v>7</v>
      </c>
      <c r="F465" s="1" t="s">
        <v>8</v>
      </c>
      <c r="G465" s="1">
        <v>25</v>
      </c>
      <c r="H465" s="1">
        <v>1.0969100130080565</v>
      </c>
      <c r="I465" s="1">
        <v>0.53591747789532551</v>
      </c>
    </row>
    <row r="466" spans="1:9">
      <c r="A466" s="3">
        <v>40717</v>
      </c>
      <c r="B466" s="1">
        <v>253</v>
      </c>
      <c r="C466" s="1" t="s">
        <v>32</v>
      </c>
      <c r="D466" s="1" t="s">
        <v>14</v>
      </c>
      <c r="E466" s="1" t="s">
        <v>7</v>
      </c>
      <c r="F466" s="1" t="s">
        <v>8</v>
      </c>
      <c r="G466" s="1">
        <v>25</v>
      </c>
      <c r="H466" s="1">
        <v>1.3636119798921442</v>
      </c>
      <c r="I466" s="1">
        <v>0.77229546580362296</v>
      </c>
    </row>
    <row r="467" spans="1:9">
      <c r="A467" s="3">
        <v>40717</v>
      </c>
      <c r="B467" s="1">
        <v>253</v>
      </c>
      <c r="C467" s="1" t="s">
        <v>33</v>
      </c>
      <c r="D467" s="1" t="s">
        <v>14</v>
      </c>
      <c r="E467" s="1" t="s">
        <v>7</v>
      </c>
      <c r="F467" s="1" t="s">
        <v>8</v>
      </c>
      <c r="G467" s="1">
        <v>25</v>
      </c>
    </row>
    <row r="468" spans="1:9">
      <c r="A468" s="3">
        <v>40717</v>
      </c>
      <c r="B468" s="1">
        <v>253</v>
      </c>
      <c r="C468" s="1" t="s">
        <v>34</v>
      </c>
      <c r="D468" s="1" t="s">
        <v>14</v>
      </c>
      <c r="E468" s="1" t="s">
        <v>7</v>
      </c>
      <c r="F468" s="1" t="s">
        <v>8</v>
      </c>
      <c r="G468" s="1">
        <v>25</v>
      </c>
      <c r="H468" s="1">
        <v>1.3443922736851108</v>
      </c>
      <c r="I468" s="1">
        <v>0.74809708009174269</v>
      </c>
    </row>
    <row r="469" spans="1:9">
      <c r="A469" s="3">
        <v>40717</v>
      </c>
      <c r="B469" s="1">
        <v>253</v>
      </c>
      <c r="C469" s="1" t="s">
        <v>35</v>
      </c>
      <c r="D469" s="1" t="s">
        <v>14</v>
      </c>
      <c r="E469" s="1" t="s">
        <v>7</v>
      </c>
      <c r="F469" s="1" t="s">
        <v>8</v>
      </c>
      <c r="G469" s="1">
        <v>25</v>
      </c>
      <c r="H469" s="1">
        <v>0.96378782734555524</v>
      </c>
      <c r="I469" s="1">
        <v>0.16328436104688732</v>
      </c>
    </row>
    <row r="470" spans="1:9">
      <c r="A470" s="3">
        <v>40717</v>
      </c>
      <c r="B470" s="1">
        <v>253</v>
      </c>
      <c r="C470" s="1" t="s">
        <v>36</v>
      </c>
      <c r="D470" s="1" t="s">
        <v>14</v>
      </c>
      <c r="E470" s="1" t="s">
        <v>7</v>
      </c>
      <c r="F470" s="1" t="s">
        <v>8</v>
      </c>
      <c r="G470" s="1">
        <v>25</v>
      </c>
    </row>
    <row r="471" spans="1:9">
      <c r="A471" s="3">
        <v>40717</v>
      </c>
      <c r="B471" s="1">
        <v>253</v>
      </c>
      <c r="C471" s="1" t="s">
        <v>37</v>
      </c>
      <c r="D471" s="1" t="s">
        <v>14</v>
      </c>
      <c r="E471" s="1" t="s">
        <v>7</v>
      </c>
      <c r="F471" s="1" t="s">
        <v>8</v>
      </c>
      <c r="G471" s="1">
        <v>25</v>
      </c>
      <c r="H471" s="1">
        <v>1.4440447959180762</v>
      </c>
      <c r="I471" s="1">
        <v>0.57249628499828575</v>
      </c>
    </row>
    <row r="472" spans="1:9">
      <c r="A472" s="3">
        <v>40717</v>
      </c>
      <c r="B472" s="1">
        <v>253</v>
      </c>
      <c r="C472" s="1" t="s">
        <v>38</v>
      </c>
      <c r="D472" s="1" t="s">
        <v>14</v>
      </c>
      <c r="E472" s="1" t="s">
        <v>7</v>
      </c>
      <c r="F472" s="1" t="s">
        <v>8</v>
      </c>
      <c r="G472" s="1">
        <v>25</v>
      </c>
      <c r="H472" s="1">
        <v>1.1846914308175989</v>
      </c>
      <c r="I472" s="1">
        <v>0.70883972125667349</v>
      </c>
    </row>
    <row r="473" spans="1:9">
      <c r="A473" s="3">
        <v>40717</v>
      </c>
      <c r="B473" s="1">
        <v>253</v>
      </c>
      <c r="C473" s="1" t="s">
        <v>39</v>
      </c>
      <c r="D473" s="1" t="s">
        <v>14</v>
      </c>
      <c r="E473" s="1" t="s">
        <v>7</v>
      </c>
      <c r="F473" s="1" t="s">
        <v>8</v>
      </c>
      <c r="G473" s="1">
        <v>25</v>
      </c>
      <c r="H473" s="1">
        <v>1.3654879848908996</v>
      </c>
      <c r="I473" s="1">
        <v>0.95810258558706041</v>
      </c>
    </row>
    <row r="474" spans="1:9">
      <c r="A474" s="3">
        <v>40717</v>
      </c>
      <c r="B474" s="1">
        <v>253</v>
      </c>
      <c r="C474" s="1" t="s">
        <v>40</v>
      </c>
      <c r="D474" s="1" t="s">
        <v>14</v>
      </c>
      <c r="E474" s="1" t="s">
        <v>7</v>
      </c>
      <c r="F474" s="1" t="s">
        <v>8</v>
      </c>
      <c r="G474" s="1">
        <v>25</v>
      </c>
      <c r="H474" s="1">
        <v>1.705007959333336</v>
      </c>
      <c r="I474" s="1">
        <v>1.150292695068825</v>
      </c>
    </row>
    <row r="475" spans="1:9">
      <c r="A475" s="3">
        <v>40717</v>
      </c>
      <c r="B475" s="1">
        <v>253</v>
      </c>
      <c r="C475" s="1" t="s">
        <v>41</v>
      </c>
      <c r="D475" s="1" t="s">
        <v>14</v>
      </c>
      <c r="E475" s="1" t="s">
        <v>7</v>
      </c>
      <c r="F475" s="1" t="s">
        <v>8</v>
      </c>
      <c r="G475" s="1">
        <v>25</v>
      </c>
      <c r="H475" s="1">
        <v>1.3443922736851108</v>
      </c>
      <c r="I475" s="1">
        <v>0.25709887905306861</v>
      </c>
    </row>
    <row r="477" spans="1:9">
      <c r="A477" s="3">
        <v>40717</v>
      </c>
      <c r="B477" s="1">
        <v>256</v>
      </c>
      <c r="C477" s="1" t="s">
        <v>18</v>
      </c>
      <c r="D477" s="1" t="s">
        <v>14</v>
      </c>
      <c r="E477" s="1" t="s">
        <v>7</v>
      </c>
      <c r="F477" s="1" t="s">
        <v>8</v>
      </c>
      <c r="G477" s="1">
        <v>25</v>
      </c>
      <c r="H477" s="1">
        <v>0.77815125038364363</v>
      </c>
      <c r="I477" s="1">
        <v>0.22287692935737932</v>
      </c>
    </row>
    <row r="478" spans="1:9">
      <c r="A478" s="3">
        <v>40717</v>
      </c>
      <c r="B478" s="1">
        <v>256</v>
      </c>
      <c r="C478" s="1" t="s">
        <v>19</v>
      </c>
      <c r="D478" s="1" t="s">
        <v>14</v>
      </c>
      <c r="E478" s="1" t="s">
        <v>7</v>
      </c>
      <c r="F478" s="1" t="s">
        <v>8</v>
      </c>
      <c r="G478" s="1">
        <v>25</v>
      </c>
      <c r="H478" s="1">
        <v>1.5428254269591799</v>
      </c>
      <c r="I478" s="1">
        <v>1.1392532399933502</v>
      </c>
    </row>
    <row r="479" spans="1:9">
      <c r="A479" s="3">
        <v>40717</v>
      </c>
      <c r="B479" s="1">
        <v>256</v>
      </c>
      <c r="C479" s="1" t="s">
        <v>20</v>
      </c>
      <c r="D479" s="1" t="s">
        <v>14</v>
      </c>
      <c r="E479" s="1" t="s">
        <v>7</v>
      </c>
      <c r="F479" s="1" t="s">
        <v>8</v>
      </c>
      <c r="G479" s="1">
        <v>25</v>
      </c>
    </row>
    <row r="480" spans="1:9">
      <c r="A480" s="3">
        <v>40717</v>
      </c>
      <c r="B480" s="1">
        <v>256</v>
      </c>
      <c r="C480" s="1" t="s">
        <v>21</v>
      </c>
      <c r="D480" s="1" t="s">
        <v>14</v>
      </c>
      <c r="E480" s="1" t="s">
        <v>7</v>
      </c>
      <c r="F480" s="1" t="s">
        <v>8</v>
      </c>
      <c r="G480" s="1">
        <v>25</v>
      </c>
      <c r="H480" s="1">
        <v>0.84509804001425681</v>
      </c>
      <c r="I480" s="1">
        <v>0.31210784823106086</v>
      </c>
    </row>
    <row r="481" spans="1:9">
      <c r="A481" s="3">
        <v>40717</v>
      </c>
      <c r="B481" s="1">
        <v>256</v>
      </c>
      <c r="C481" s="1" t="s">
        <v>22</v>
      </c>
      <c r="D481" s="1" t="s">
        <v>14</v>
      </c>
      <c r="E481" s="1" t="s">
        <v>7</v>
      </c>
      <c r="F481" s="1" t="s">
        <v>8</v>
      </c>
      <c r="G481" s="1">
        <v>25</v>
      </c>
      <c r="H481" s="1">
        <v>1.5340261060561351</v>
      </c>
      <c r="I481" s="1">
        <v>1.0810140824634815</v>
      </c>
    </row>
    <row r="482" spans="1:9">
      <c r="A482" s="3">
        <v>40717</v>
      </c>
      <c r="B482" s="1">
        <v>256</v>
      </c>
      <c r="C482" s="1" t="s">
        <v>23</v>
      </c>
      <c r="D482" s="1" t="s">
        <v>14</v>
      </c>
      <c r="E482" s="1" t="s">
        <v>7</v>
      </c>
      <c r="F482" s="1" t="s">
        <v>8</v>
      </c>
      <c r="G482" s="1">
        <v>25</v>
      </c>
      <c r="H482" s="1">
        <v>2.2676409823459154</v>
      </c>
      <c r="I482" s="1">
        <v>1.2349208862051042</v>
      </c>
    </row>
    <row r="483" spans="1:9">
      <c r="A483" s="3">
        <v>40717</v>
      </c>
      <c r="B483" s="1">
        <v>256</v>
      </c>
      <c r="C483" s="1" t="s">
        <v>24</v>
      </c>
      <c r="D483" s="1" t="s">
        <v>14</v>
      </c>
      <c r="E483" s="1" t="s">
        <v>7</v>
      </c>
      <c r="F483" s="1" t="s">
        <v>8</v>
      </c>
      <c r="G483" s="1">
        <v>25</v>
      </c>
      <c r="H483" s="1">
        <v>1.1492191126553799</v>
      </c>
      <c r="I483" s="1">
        <v>0.62377523112215794</v>
      </c>
    </row>
    <row r="484" spans="1:9">
      <c r="A484" s="3">
        <v>40717</v>
      </c>
      <c r="B484" s="1">
        <v>256</v>
      </c>
      <c r="C484" s="1" t="s">
        <v>25</v>
      </c>
      <c r="D484" s="1" t="s">
        <v>14</v>
      </c>
      <c r="E484" s="1" t="s">
        <v>7</v>
      </c>
      <c r="F484" s="1" t="s">
        <v>8</v>
      </c>
      <c r="G484" s="1">
        <v>25</v>
      </c>
      <c r="H484" s="1">
        <v>1.754348335711019</v>
      </c>
      <c r="I484" s="1">
        <v>0.62650619271644847</v>
      </c>
    </row>
    <row r="485" spans="1:9">
      <c r="A485" s="3">
        <v>40717</v>
      </c>
      <c r="B485" s="1">
        <v>256</v>
      </c>
      <c r="C485" s="1" t="s">
        <v>26</v>
      </c>
      <c r="D485" s="1" t="s">
        <v>14</v>
      </c>
      <c r="E485" s="1" t="s">
        <v>7</v>
      </c>
      <c r="F485" s="1" t="s">
        <v>8</v>
      </c>
      <c r="G485" s="1">
        <v>25</v>
      </c>
      <c r="H485" s="1">
        <v>2.0081741840064264</v>
      </c>
      <c r="I485" s="1">
        <v>1.2196816222354157</v>
      </c>
    </row>
    <row r="486" spans="1:9">
      <c r="A486" s="3">
        <v>40717</v>
      </c>
      <c r="B486" s="1">
        <v>256</v>
      </c>
      <c r="C486" s="1" t="s">
        <v>27</v>
      </c>
      <c r="D486" s="1" t="s">
        <v>14</v>
      </c>
      <c r="E486" s="1" t="s">
        <v>7</v>
      </c>
      <c r="F486" s="1" t="s">
        <v>8</v>
      </c>
      <c r="G486" s="1">
        <v>25</v>
      </c>
      <c r="H486" s="1">
        <v>1.6020599913279623</v>
      </c>
      <c r="I486" s="1">
        <v>1.0655468755385717</v>
      </c>
    </row>
    <row r="487" spans="1:9">
      <c r="A487" s="3">
        <v>40717</v>
      </c>
      <c r="B487" s="1">
        <v>256</v>
      </c>
      <c r="C487" s="1" t="s">
        <v>28</v>
      </c>
      <c r="D487" s="1" t="s">
        <v>14</v>
      </c>
      <c r="E487" s="1" t="s">
        <v>7</v>
      </c>
      <c r="F487" s="1" t="s">
        <v>8</v>
      </c>
      <c r="G487" s="1">
        <v>25</v>
      </c>
      <c r="H487" s="1">
        <v>0.81954393554186866</v>
      </c>
      <c r="I487" s="1">
        <v>0.32772991002115415</v>
      </c>
    </row>
    <row r="488" spans="1:9">
      <c r="A488" s="3">
        <v>40717</v>
      </c>
      <c r="B488" s="1">
        <v>256</v>
      </c>
      <c r="C488" s="1" t="s">
        <v>29</v>
      </c>
      <c r="D488" s="1" t="s">
        <v>14</v>
      </c>
      <c r="E488" s="1" t="s">
        <v>7</v>
      </c>
      <c r="F488" s="1" t="s">
        <v>8</v>
      </c>
      <c r="G488" s="1">
        <v>25</v>
      </c>
    </row>
    <row r="489" spans="1:9">
      <c r="A489" s="3">
        <v>40717</v>
      </c>
      <c r="B489" s="1">
        <v>256</v>
      </c>
      <c r="C489" s="1" t="s">
        <v>30</v>
      </c>
      <c r="D489" s="1" t="s">
        <v>14</v>
      </c>
      <c r="E489" s="1" t="s">
        <v>7</v>
      </c>
      <c r="F489" s="1" t="s">
        <v>8</v>
      </c>
      <c r="G489" s="1">
        <v>25</v>
      </c>
      <c r="H489" s="1">
        <v>1.173186268412274</v>
      </c>
      <c r="I489" s="1">
        <v>0.6286730568673129</v>
      </c>
    </row>
    <row r="490" spans="1:9">
      <c r="A490" s="3">
        <v>40717</v>
      </c>
      <c r="B490" s="1">
        <v>256</v>
      </c>
      <c r="C490" s="1" t="s">
        <v>31</v>
      </c>
      <c r="D490" s="1" t="s">
        <v>14</v>
      </c>
      <c r="E490" s="1" t="s">
        <v>7</v>
      </c>
      <c r="F490" s="1" t="s">
        <v>8</v>
      </c>
      <c r="G490" s="1">
        <v>25</v>
      </c>
      <c r="H490" s="1">
        <v>1.2304489213782739</v>
      </c>
      <c r="I490" s="1">
        <v>0.56675085473976838</v>
      </c>
    </row>
    <row r="491" spans="1:9">
      <c r="A491" s="3">
        <v>40717</v>
      </c>
      <c r="B491" s="1">
        <v>256</v>
      </c>
      <c r="C491" s="1" t="s">
        <v>32</v>
      </c>
      <c r="D491" s="1" t="s">
        <v>14</v>
      </c>
      <c r="E491" s="1" t="s">
        <v>7</v>
      </c>
      <c r="F491" s="1" t="s">
        <v>8</v>
      </c>
      <c r="G491" s="1">
        <v>25</v>
      </c>
    </row>
    <row r="492" spans="1:9">
      <c r="A492" s="3">
        <v>40717</v>
      </c>
      <c r="B492" s="1">
        <v>256</v>
      </c>
      <c r="C492" s="1" t="s">
        <v>33</v>
      </c>
      <c r="D492" s="1" t="s">
        <v>14</v>
      </c>
      <c r="E492" s="1" t="s">
        <v>7</v>
      </c>
      <c r="F492" s="1" t="s">
        <v>8</v>
      </c>
      <c r="G492" s="1">
        <v>25</v>
      </c>
      <c r="H492" s="1">
        <v>1.146128035678238</v>
      </c>
      <c r="I492" s="1">
        <v>0.46104184155818884</v>
      </c>
    </row>
    <row r="493" spans="1:9">
      <c r="A493" s="3">
        <v>40717</v>
      </c>
      <c r="B493" s="1">
        <v>256</v>
      </c>
      <c r="C493" s="1" t="s">
        <v>34</v>
      </c>
      <c r="D493" s="1" t="s">
        <v>14</v>
      </c>
      <c r="E493" s="1" t="s">
        <v>7</v>
      </c>
      <c r="F493" s="1" t="s">
        <v>8</v>
      </c>
      <c r="G493" s="1">
        <v>25</v>
      </c>
      <c r="H493" s="1">
        <v>1.173186268412274</v>
      </c>
      <c r="I493" s="1">
        <v>0.6454275165328085</v>
      </c>
    </row>
    <row r="494" spans="1:9">
      <c r="A494" s="3">
        <v>40717</v>
      </c>
      <c r="B494" s="1">
        <v>256</v>
      </c>
      <c r="C494" s="1" t="s">
        <v>35</v>
      </c>
      <c r="D494" s="1" t="s">
        <v>14</v>
      </c>
      <c r="E494" s="1" t="s">
        <v>7</v>
      </c>
      <c r="F494" s="1" t="s">
        <v>8</v>
      </c>
      <c r="G494" s="1">
        <v>25</v>
      </c>
      <c r="H494" s="1">
        <v>1.3729120029701065</v>
      </c>
      <c r="I494" s="1">
        <v>0.94955788100606686</v>
      </c>
    </row>
    <row r="495" spans="1:9">
      <c r="A495" s="3">
        <v>40717</v>
      </c>
      <c r="B495" s="1">
        <v>256</v>
      </c>
      <c r="C495" s="1" t="s">
        <v>36</v>
      </c>
      <c r="D495" s="1" t="s">
        <v>14</v>
      </c>
      <c r="E495" s="1" t="s">
        <v>7</v>
      </c>
      <c r="F495" s="1" t="s">
        <v>8</v>
      </c>
      <c r="G495" s="1">
        <v>25</v>
      </c>
      <c r="H495" s="1">
        <v>0.83884909073725533</v>
      </c>
      <c r="I495" s="1">
        <v>0.37902514010238764</v>
      </c>
    </row>
    <row r="496" spans="1:9">
      <c r="A496" s="3">
        <v>40717</v>
      </c>
      <c r="B496" s="1">
        <v>256</v>
      </c>
      <c r="C496" s="1" t="s">
        <v>37</v>
      </c>
      <c r="D496" s="1" t="s">
        <v>14</v>
      </c>
      <c r="E496" s="1" t="s">
        <v>7</v>
      </c>
      <c r="F496" s="1" t="s">
        <v>8</v>
      </c>
      <c r="G496" s="1">
        <v>25</v>
      </c>
      <c r="H496" s="1">
        <v>1.0644579892269184</v>
      </c>
      <c r="I496" s="1">
        <v>0.59801170589509201</v>
      </c>
    </row>
    <row r="497" spans="1:9">
      <c r="A497" s="3">
        <v>40717</v>
      </c>
      <c r="B497" s="1">
        <v>256</v>
      </c>
      <c r="C497" s="1" t="s">
        <v>38</v>
      </c>
      <c r="D497" s="1" t="s">
        <v>14</v>
      </c>
      <c r="E497" s="1" t="s">
        <v>7</v>
      </c>
      <c r="F497" s="1" t="s">
        <v>8</v>
      </c>
      <c r="G497" s="1">
        <v>25</v>
      </c>
      <c r="H497" s="1">
        <v>1.1172712956557642</v>
      </c>
      <c r="I497" s="1">
        <v>0.75309228265095429</v>
      </c>
    </row>
    <row r="498" spans="1:9">
      <c r="A498" s="3">
        <v>40717</v>
      </c>
      <c r="B498" s="1">
        <v>256</v>
      </c>
      <c r="C498" s="1" t="s">
        <v>39</v>
      </c>
      <c r="D498" s="1" t="s">
        <v>14</v>
      </c>
      <c r="E498" s="1" t="s">
        <v>7</v>
      </c>
      <c r="F498" s="1" t="s">
        <v>8</v>
      </c>
      <c r="G498" s="1">
        <v>25</v>
      </c>
      <c r="H498" s="1">
        <v>1.3560258571931227</v>
      </c>
      <c r="I498" s="1">
        <v>0.96408044334023923</v>
      </c>
    </row>
    <row r="499" spans="1:9">
      <c r="A499" s="3">
        <v>40717</v>
      </c>
      <c r="B499" s="1">
        <v>256</v>
      </c>
      <c r="C499" s="1" t="s">
        <v>40</v>
      </c>
      <c r="D499" s="1" t="s">
        <v>14</v>
      </c>
      <c r="E499" s="1" t="s">
        <v>7</v>
      </c>
      <c r="F499" s="1" t="s">
        <v>8</v>
      </c>
      <c r="G499" s="1">
        <v>25</v>
      </c>
      <c r="H499" s="1">
        <v>2.1571544399062814</v>
      </c>
      <c r="I499" s="1">
        <v>1.0026929005258303</v>
      </c>
    </row>
    <row r="500" spans="1:9">
      <c r="A500" s="3">
        <v>40717</v>
      </c>
      <c r="B500" s="1">
        <v>256</v>
      </c>
      <c r="C500" s="1" t="s">
        <v>41</v>
      </c>
      <c r="D500" s="1" t="s">
        <v>14</v>
      </c>
      <c r="E500" s="1" t="s">
        <v>7</v>
      </c>
      <c r="F500" s="1" t="s">
        <v>8</v>
      </c>
      <c r="G500" s="1">
        <v>25</v>
      </c>
    </row>
    <row r="502" spans="1:9">
      <c r="A502" s="3">
        <v>40723</v>
      </c>
      <c r="B502" s="1">
        <v>154</v>
      </c>
      <c r="C502" s="1" t="s">
        <v>18</v>
      </c>
      <c r="D502" s="1" t="s">
        <v>13</v>
      </c>
      <c r="E502" s="1" t="s">
        <v>7</v>
      </c>
      <c r="F502" s="1" t="s">
        <v>42</v>
      </c>
      <c r="G502" s="1">
        <v>10</v>
      </c>
      <c r="H502" s="1">
        <v>1.3424226808222062</v>
      </c>
      <c r="I502" s="1">
        <v>1.6670060788321516E-2</v>
      </c>
    </row>
    <row r="503" spans="1:9">
      <c r="A503" s="3">
        <v>40723</v>
      </c>
      <c r="B503" s="1">
        <v>154</v>
      </c>
      <c r="C503" s="1" t="s">
        <v>19</v>
      </c>
      <c r="D503" s="1" t="s">
        <v>13</v>
      </c>
      <c r="E503" s="1" t="s">
        <v>7</v>
      </c>
      <c r="F503" s="1" t="s">
        <v>42</v>
      </c>
      <c r="G503" s="1">
        <v>10</v>
      </c>
      <c r="H503" s="1">
        <v>4.1392685158225077E-2</v>
      </c>
      <c r="I503" s="1">
        <v>-0.96975533831527916</v>
      </c>
    </row>
    <row r="504" spans="1:9">
      <c r="A504" s="3">
        <v>40723</v>
      </c>
      <c r="B504" s="1">
        <v>154</v>
      </c>
      <c r="C504" s="1" t="s">
        <v>20</v>
      </c>
      <c r="D504" s="1" t="s">
        <v>13</v>
      </c>
      <c r="E504" s="1" t="s">
        <v>7</v>
      </c>
      <c r="F504" s="1" t="s">
        <v>42</v>
      </c>
      <c r="G504" s="1">
        <v>10</v>
      </c>
      <c r="H504" s="1">
        <v>1.0827853703164501</v>
      </c>
      <c r="I504" s="1">
        <v>-5.3213836575804162E-2</v>
      </c>
    </row>
    <row r="505" spans="1:9">
      <c r="A505" s="3">
        <v>40723</v>
      </c>
      <c r="B505" s="1">
        <v>154</v>
      </c>
      <c r="C505" s="1" t="s">
        <v>21</v>
      </c>
      <c r="D505" s="1" t="s">
        <v>13</v>
      </c>
      <c r="E505" s="1" t="s">
        <v>7</v>
      </c>
      <c r="F505" s="1" t="s">
        <v>42</v>
      </c>
      <c r="G505" s="1">
        <v>10</v>
      </c>
      <c r="H505" s="1">
        <v>0.69897000433601886</v>
      </c>
      <c r="I505" s="1">
        <v>-8.7924859472379782E-2</v>
      </c>
    </row>
    <row r="506" spans="1:9">
      <c r="A506" s="3">
        <v>40723</v>
      </c>
      <c r="B506" s="1">
        <v>154</v>
      </c>
      <c r="C506" s="1" t="s">
        <v>22</v>
      </c>
      <c r="D506" s="1" t="s">
        <v>13</v>
      </c>
      <c r="E506" s="1" t="s">
        <v>7</v>
      </c>
      <c r="F506" s="1" t="s">
        <v>42</v>
      </c>
      <c r="G506" s="1">
        <v>10</v>
      </c>
      <c r="H506" s="1">
        <v>1.7604224834232121</v>
      </c>
      <c r="I506" s="1">
        <v>0.60770257297804464</v>
      </c>
    </row>
    <row r="507" spans="1:9">
      <c r="A507" s="3">
        <v>40723</v>
      </c>
      <c r="B507" s="1">
        <v>154</v>
      </c>
      <c r="C507" s="1" t="s">
        <v>23</v>
      </c>
      <c r="D507" s="1" t="s">
        <v>13</v>
      </c>
      <c r="E507" s="1" t="s">
        <v>7</v>
      </c>
      <c r="F507" s="1" t="s">
        <v>42</v>
      </c>
      <c r="G507" s="1">
        <v>10</v>
      </c>
      <c r="H507" s="1">
        <v>0.53147891704225514</v>
      </c>
    </row>
    <row r="508" spans="1:9">
      <c r="A508" s="3">
        <v>40723</v>
      </c>
      <c r="B508" s="1">
        <v>154</v>
      </c>
      <c r="C508" s="1" t="s">
        <v>24</v>
      </c>
      <c r="D508" s="1" t="s">
        <v>13</v>
      </c>
      <c r="E508" s="1" t="s">
        <v>7</v>
      </c>
      <c r="F508" s="1" t="s">
        <v>42</v>
      </c>
      <c r="G508" s="1">
        <v>10</v>
      </c>
      <c r="H508" s="1">
        <v>0.9242792860618817</v>
      </c>
      <c r="I508" s="1">
        <v>0.27306093644269697</v>
      </c>
    </row>
    <row r="509" spans="1:9">
      <c r="A509" s="3">
        <v>40723</v>
      </c>
      <c r="B509" s="1">
        <v>154</v>
      </c>
      <c r="C509" s="1" t="s">
        <v>25</v>
      </c>
      <c r="D509" s="1" t="s">
        <v>13</v>
      </c>
      <c r="E509" s="1" t="s">
        <v>7</v>
      </c>
      <c r="F509" s="1" t="s">
        <v>42</v>
      </c>
      <c r="G509" s="1">
        <v>10</v>
      </c>
      <c r="H509" s="1">
        <v>1.1931245983544616</v>
      </c>
      <c r="I509" s="1">
        <v>0.29096267288684785</v>
      </c>
    </row>
    <row r="510" spans="1:9">
      <c r="A510" s="3">
        <v>40723</v>
      </c>
      <c r="B510" s="1">
        <v>154</v>
      </c>
      <c r="C510" s="1" t="s">
        <v>26</v>
      </c>
      <c r="D510" s="1" t="s">
        <v>13</v>
      </c>
      <c r="E510" s="1" t="s">
        <v>7</v>
      </c>
      <c r="F510" s="1" t="s">
        <v>42</v>
      </c>
      <c r="G510" s="1">
        <v>10</v>
      </c>
    </row>
    <row r="511" spans="1:9">
      <c r="A511" s="3">
        <v>40723</v>
      </c>
      <c r="B511" s="1">
        <v>154</v>
      </c>
      <c r="C511" s="1" t="s">
        <v>27</v>
      </c>
      <c r="D511" s="1" t="s">
        <v>13</v>
      </c>
      <c r="E511" s="1" t="s">
        <v>7</v>
      </c>
      <c r="F511" s="1" t="s">
        <v>42</v>
      </c>
      <c r="G511" s="1">
        <v>10</v>
      </c>
      <c r="H511" s="1">
        <v>0.79934054945358168</v>
      </c>
      <c r="I511" s="1">
        <v>0.18830446903460601</v>
      </c>
    </row>
    <row r="512" spans="1:9">
      <c r="A512" s="3">
        <v>40723</v>
      </c>
      <c r="B512" s="1">
        <v>154</v>
      </c>
      <c r="C512" s="1" t="s">
        <v>28</v>
      </c>
      <c r="D512" s="1" t="s">
        <v>13</v>
      </c>
      <c r="E512" s="1" t="s">
        <v>7</v>
      </c>
      <c r="F512" s="1" t="s">
        <v>42</v>
      </c>
      <c r="G512" s="1">
        <v>10</v>
      </c>
      <c r="H512" s="1">
        <v>0.96378782734555524</v>
      </c>
      <c r="I512" s="1">
        <v>9.8719444468191531E-2</v>
      </c>
    </row>
    <row r="513" spans="1:9">
      <c r="A513" s="3">
        <v>40723</v>
      </c>
      <c r="B513" s="1">
        <v>154</v>
      </c>
      <c r="C513" s="1" t="s">
        <v>29</v>
      </c>
      <c r="D513" s="1" t="s">
        <v>13</v>
      </c>
      <c r="E513" s="1" t="s">
        <v>7</v>
      </c>
      <c r="F513" s="1" t="s">
        <v>42</v>
      </c>
      <c r="G513" s="1">
        <v>10</v>
      </c>
      <c r="H513" s="1">
        <v>0.90308998699194354</v>
      </c>
      <c r="I513" s="1">
        <v>0.10625080770171241</v>
      </c>
    </row>
    <row r="514" spans="1:9">
      <c r="A514" s="3">
        <v>40723</v>
      </c>
      <c r="B514" s="1">
        <v>154</v>
      </c>
      <c r="C514" s="1" t="s">
        <v>30</v>
      </c>
      <c r="D514" s="1" t="s">
        <v>13</v>
      </c>
      <c r="E514" s="1" t="s">
        <v>7</v>
      </c>
      <c r="F514" s="1" t="s">
        <v>42</v>
      </c>
      <c r="G514" s="1">
        <v>10</v>
      </c>
    </row>
    <row r="515" spans="1:9">
      <c r="A515" s="3">
        <v>40723</v>
      </c>
      <c r="B515" s="1">
        <v>154</v>
      </c>
      <c r="C515" s="1" t="s">
        <v>31</v>
      </c>
      <c r="D515" s="1" t="s">
        <v>13</v>
      </c>
      <c r="E515" s="1" t="s">
        <v>7</v>
      </c>
      <c r="F515" s="1" t="s">
        <v>42</v>
      </c>
      <c r="G515" s="1">
        <v>10</v>
      </c>
    </row>
    <row r="516" spans="1:9">
      <c r="A516" s="3">
        <v>40723</v>
      </c>
      <c r="B516" s="1">
        <v>154</v>
      </c>
      <c r="C516" s="1" t="s">
        <v>32</v>
      </c>
      <c r="D516" s="1" t="s">
        <v>13</v>
      </c>
      <c r="E516" s="1" t="s">
        <v>7</v>
      </c>
      <c r="F516" s="1" t="s">
        <v>42</v>
      </c>
      <c r="G516" s="1">
        <v>10</v>
      </c>
      <c r="H516" s="1">
        <v>0.38021124171160603</v>
      </c>
      <c r="I516" s="1">
        <v>-0.52518902446293037</v>
      </c>
    </row>
    <row r="517" spans="1:9">
      <c r="A517" s="3">
        <v>40723</v>
      </c>
      <c r="B517" s="1">
        <v>154</v>
      </c>
      <c r="C517" s="1" t="s">
        <v>33</v>
      </c>
      <c r="D517" s="1" t="s">
        <v>13</v>
      </c>
      <c r="E517" s="1" t="s">
        <v>7</v>
      </c>
      <c r="F517" s="1" t="s">
        <v>42</v>
      </c>
      <c r="G517" s="1">
        <v>10</v>
      </c>
    </row>
    <row r="518" spans="1:9">
      <c r="A518" s="3">
        <v>40723</v>
      </c>
      <c r="B518" s="1">
        <v>154</v>
      </c>
      <c r="C518" s="1" t="s">
        <v>34</v>
      </c>
      <c r="D518" s="1" t="s">
        <v>13</v>
      </c>
      <c r="E518" s="1" t="s">
        <v>7</v>
      </c>
      <c r="F518" s="1" t="s">
        <v>42</v>
      </c>
      <c r="G518" s="1">
        <v>10</v>
      </c>
      <c r="H518" s="1">
        <v>1.4502491083193612</v>
      </c>
      <c r="I518" s="1">
        <v>0.72521663177101003</v>
      </c>
    </row>
    <row r="519" spans="1:9">
      <c r="A519" s="3">
        <v>40723</v>
      </c>
      <c r="B519" s="1">
        <v>154</v>
      </c>
      <c r="C519" s="1" t="s">
        <v>35</v>
      </c>
      <c r="D519" s="1" t="s">
        <v>13</v>
      </c>
      <c r="E519" s="1" t="s">
        <v>7</v>
      </c>
      <c r="F519" s="1" t="s">
        <v>42</v>
      </c>
      <c r="G519" s="1">
        <v>10</v>
      </c>
    </row>
    <row r="520" spans="1:9">
      <c r="A520" s="3">
        <v>40723</v>
      </c>
      <c r="B520" s="1">
        <v>154</v>
      </c>
      <c r="C520" s="1" t="s">
        <v>36</v>
      </c>
      <c r="D520" s="1" t="s">
        <v>13</v>
      </c>
      <c r="E520" s="1" t="s">
        <v>7</v>
      </c>
      <c r="F520" s="1" t="s">
        <v>42</v>
      </c>
      <c r="G520" s="1">
        <v>10</v>
      </c>
      <c r="H520" s="1">
        <v>1.1303337684950061</v>
      </c>
    </row>
    <row r="521" spans="1:9">
      <c r="A521" s="3">
        <v>40723</v>
      </c>
      <c r="B521" s="1">
        <v>154</v>
      </c>
      <c r="C521" s="1" t="s">
        <v>37</v>
      </c>
      <c r="D521" s="1" t="s">
        <v>13</v>
      </c>
      <c r="E521" s="1" t="s">
        <v>7</v>
      </c>
      <c r="F521" s="1" t="s">
        <v>42</v>
      </c>
      <c r="G521" s="1">
        <v>10</v>
      </c>
      <c r="H521" s="1">
        <v>0.81291335664285558</v>
      </c>
      <c r="I521" s="1">
        <v>-0.16311597439455483</v>
      </c>
    </row>
    <row r="522" spans="1:9">
      <c r="A522" s="3">
        <v>40723</v>
      </c>
      <c r="B522" s="1">
        <v>154</v>
      </c>
      <c r="C522" s="1" t="s">
        <v>38</v>
      </c>
      <c r="D522" s="1" t="s">
        <v>13</v>
      </c>
      <c r="E522" s="1" t="s">
        <v>7</v>
      </c>
      <c r="F522" s="1" t="s">
        <v>42</v>
      </c>
      <c r="G522" s="1">
        <v>10</v>
      </c>
      <c r="H522" s="1">
        <v>0.82607480270082645</v>
      </c>
      <c r="I522" s="1">
        <v>-0.13260570272750463</v>
      </c>
    </row>
    <row r="523" spans="1:9">
      <c r="A523" s="3">
        <v>40723</v>
      </c>
      <c r="B523" s="1">
        <v>154</v>
      </c>
      <c r="C523" s="1" t="s">
        <v>39</v>
      </c>
      <c r="D523" s="1" t="s">
        <v>13</v>
      </c>
      <c r="E523" s="1" t="s">
        <v>7</v>
      </c>
      <c r="F523" s="1" t="s">
        <v>42</v>
      </c>
      <c r="G523" s="1">
        <v>10</v>
      </c>
    </row>
    <row r="524" spans="1:9">
      <c r="A524" s="3">
        <v>40723</v>
      </c>
      <c r="B524" s="1">
        <v>154</v>
      </c>
      <c r="C524" s="1" t="s">
        <v>40</v>
      </c>
      <c r="D524" s="1" t="s">
        <v>13</v>
      </c>
      <c r="E524" s="1" t="s">
        <v>7</v>
      </c>
      <c r="F524" s="1" t="s">
        <v>42</v>
      </c>
      <c r="G524" s="1">
        <v>10</v>
      </c>
    </row>
    <row r="525" spans="1:9">
      <c r="A525" s="3">
        <v>40723</v>
      </c>
      <c r="B525" s="1">
        <v>154</v>
      </c>
      <c r="C525" s="1" t="s">
        <v>41</v>
      </c>
      <c r="D525" s="1" t="s">
        <v>13</v>
      </c>
      <c r="E525" s="1" t="s">
        <v>7</v>
      </c>
      <c r="F525" s="1" t="s">
        <v>42</v>
      </c>
      <c r="G525" s="1">
        <v>10</v>
      </c>
    </row>
    <row r="527" spans="1:9">
      <c r="A527" s="3">
        <v>40723</v>
      </c>
      <c r="B527" s="1">
        <v>219</v>
      </c>
      <c r="C527" s="1" t="s">
        <v>18</v>
      </c>
      <c r="D527" s="1" t="s">
        <v>13</v>
      </c>
      <c r="E527" s="1" t="s">
        <v>7</v>
      </c>
      <c r="F527" s="1" t="s">
        <v>42</v>
      </c>
      <c r="G527" s="1">
        <v>10</v>
      </c>
      <c r="H527" s="1">
        <v>0.99122607569249477</v>
      </c>
      <c r="I527" s="1">
        <v>7.5059491707286083E-2</v>
      </c>
    </row>
    <row r="528" spans="1:9">
      <c r="A528" s="3">
        <v>40723</v>
      </c>
      <c r="B528" s="1">
        <v>219</v>
      </c>
      <c r="C528" s="1" t="s">
        <v>19</v>
      </c>
      <c r="D528" s="1" t="s">
        <v>13</v>
      </c>
      <c r="E528" s="1" t="s">
        <v>7</v>
      </c>
      <c r="F528" s="1" t="s">
        <v>42</v>
      </c>
      <c r="G528" s="1">
        <v>10</v>
      </c>
      <c r="H528" s="1">
        <v>0.59106460702649921</v>
      </c>
      <c r="I528" s="1">
        <v>-0.22606092604371222</v>
      </c>
    </row>
    <row r="529" spans="1:9">
      <c r="A529" s="3">
        <v>40723</v>
      </c>
      <c r="B529" s="1">
        <v>219</v>
      </c>
      <c r="C529" s="1" t="s">
        <v>20</v>
      </c>
      <c r="D529" s="1" t="s">
        <v>13</v>
      </c>
      <c r="E529" s="1" t="s">
        <v>7</v>
      </c>
      <c r="F529" s="1" t="s">
        <v>42</v>
      </c>
      <c r="G529" s="1">
        <v>10</v>
      </c>
      <c r="H529" s="1">
        <v>0.93951925261861846</v>
      </c>
      <c r="I529" s="1">
        <v>-0.18997929379040335</v>
      </c>
    </row>
    <row r="530" spans="1:9">
      <c r="A530" s="3">
        <v>40723</v>
      </c>
      <c r="B530" s="1">
        <v>219</v>
      </c>
      <c r="C530" s="1" t="s">
        <v>21</v>
      </c>
      <c r="D530" s="1" t="s">
        <v>13</v>
      </c>
      <c r="E530" s="1" t="s">
        <v>7</v>
      </c>
      <c r="F530" s="1" t="s">
        <v>42</v>
      </c>
      <c r="G530" s="1">
        <v>10</v>
      </c>
      <c r="H530" s="1">
        <v>0.3222192947339193</v>
      </c>
      <c r="I530" s="1">
        <v>-0.50026491275641061</v>
      </c>
    </row>
    <row r="531" spans="1:9">
      <c r="A531" s="3">
        <v>40723</v>
      </c>
      <c r="B531" s="1">
        <v>219</v>
      </c>
      <c r="C531" s="1" t="s">
        <v>22</v>
      </c>
      <c r="D531" s="1" t="s">
        <v>13</v>
      </c>
      <c r="E531" s="1" t="s">
        <v>7</v>
      </c>
      <c r="F531" s="1" t="s">
        <v>42</v>
      </c>
      <c r="G531" s="1">
        <v>10</v>
      </c>
      <c r="H531" s="1">
        <v>0.81954393554186866</v>
      </c>
      <c r="I531" s="1">
        <v>0.37760477352866212</v>
      </c>
    </row>
    <row r="532" spans="1:9">
      <c r="A532" s="3">
        <v>40723</v>
      </c>
      <c r="B532" s="1">
        <v>219</v>
      </c>
      <c r="C532" s="1" t="s">
        <v>23</v>
      </c>
      <c r="D532" s="1" t="s">
        <v>13</v>
      </c>
      <c r="E532" s="1" t="s">
        <v>7</v>
      </c>
      <c r="F532" s="1" t="s">
        <v>42</v>
      </c>
      <c r="G532" s="1">
        <v>10</v>
      </c>
      <c r="H532" s="1">
        <v>0.89209460269048035</v>
      </c>
      <c r="I532" s="1">
        <v>-0.12904296080099004</v>
      </c>
    </row>
    <row r="533" spans="1:9">
      <c r="A533" s="3">
        <v>40723</v>
      </c>
      <c r="B533" s="1">
        <v>219</v>
      </c>
      <c r="C533" s="1" t="s">
        <v>24</v>
      </c>
      <c r="D533" s="1" t="s">
        <v>13</v>
      </c>
      <c r="E533" s="1" t="s">
        <v>7</v>
      </c>
      <c r="F533" s="1" t="s">
        <v>42</v>
      </c>
      <c r="G533" s="1">
        <v>10</v>
      </c>
    </row>
    <row r="534" spans="1:9">
      <c r="A534" s="3">
        <v>40723</v>
      </c>
      <c r="B534" s="1">
        <v>219</v>
      </c>
      <c r="C534" s="1" t="s">
        <v>25</v>
      </c>
      <c r="D534" s="1" t="s">
        <v>13</v>
      </c>
      <c r="E534" s="1" t="s">
        <v>7</v>
      </c>
      <c r="F534" s="1" t="s">
        <v>42</v>
      </c>
      <c r="G534" s="1">
        <v>10</v>
      </c>
      <c r="H534" s="1">
        <v>0.66275783168157409</v>
      </c>
      <c r="I534" s="1">
        <v>-0.38064351743068414</v>
      </c>
    </row>
    <row r="535" spans="1:9">
      <c r="A535" s="3">
        <v>40723</v>
      </c>
      <c r="B535" s="1">
        <v>219</v>
      </c>
      <c r="C535" s="1" t="s">
        <v>26</v>
      </c>
      <c r="D535" s="1" t="s">
        <v>13</v>
      </c>
      <c r="E535" s="1" t="s">
        <v>7</v>
      </c>
      <c r="F535" s="1" t="s">
        <v>42</v>
      </c>
      <c r="G535" s="1">
        <v>10</v>
      </c>
      <c r="H535" s="1">
        <v>0.6020599913279624</v>
      </c>
      <c r="I535" s="1">
        <v>1.8932796446446652E-2</v>
      </c>
    </row>
    <row r="536" spans="1:9">
      <c r="A536" s="3">
        <v>40723</v>
      </c>
      <c r="B536" s="1">
        <v>219</v>
      </c>
      <c r="C536" s="1" t="s">
        <v>27</v>
      </c>
      <c r="D536" s="1" t="s">
        <v>13</v>
      </c>
      <c r="E536" s="1" t="s">
        <v>7</v>
      </c>
      <c r="F536" s="1" t="s">
        <v>42</v>
      </c>
      <c r="G536" s="1">
        <v>10</v>
      </c>
      <c r="H536" s="1">
        <v>0.51851393987788741</v>
      </c>
    </row>
    <row r="537" spans="1:9">
      <c r="A537" s="3">
        <v>40723</v>
      </c>
      <c r="B537" s="1">
        <v>219</v>
      </c>
      <c r="C537" s="1" t="s">
        <v>28</v>
      </c>
      <c r="D537" s="1" t="s">
        <v>13</v>
      </c>
      <c r="E537" s="1" t="s">
        <v>7</v>
      </c>
      <c r="F537" s="1" t="s">
        <v>42</v>
      </c>
      <c r="G537" s="1">
        <v>10</v>
      </c>
    </row>
    <row r="538" spans="1:9">
      <c r="A538" s="3">
        <v>40723</v>
      </c>
      <c r="B538" s="1">
        <v>219</v>
      </c>
      <c r="C538" s="1" t="s">
        <v>29</v>
      </c>
      <c r="D538" s="1" t="s">
        <v>13</v>
      </c>
      <c r="E538" s="1" t="s">
        <v>7</v>
      </c>
      <c r="F538" s="1" t="s">
        <v>42</v>
      </c>
      <c r="G538" s="1">
        <v>10</v>
      </c>
      <c r="H538" s="1">
        <v>0.38021124171160603</v>
      </c>
      <c r="I538" s="1">
        <v>0.18437847296019275</v>
      </c>
    </row>
    <row r="539" spans="1:9">
      <c r="A539" s="3">
        <v>40723</v>
      </c>
      <c r="B539" s="1">
        <v>219</v>
      </c>
      <c r="C539" s="1" t="s">
        <v>30</v>
      </c>
      <c r="D539" s="1" t="s">
        <v>13</v>
      </c>
      <c r="E539" s="1" t="s">
        <v>7</v>
      </c>
      <c r="F539" s="1" t="s">
        <v>42</v>
      </c>
      <c r="G539" s="1">
        <v>10</v>
      </c>
      <c r="H539" s="1">
        <v>1.510545010206612</v>
      </c>
      <c r="I539" s="1">
        <v>0.55026858877420082</v>
      </c>
    </row>
    <row r="540" spans="1:9">
      <c r="A540" s="3">
        <v>40723</v>
      </c>
      <c r="B540" s="1">
        <v>219</v>
      </c>
      <c r="C540" s="1" t="s">
        <v>31</v>
      </c>
      <c r="D540" s="1" t="s">
        <v>13</v>
      </c>
      <c r="E540" s="1" t="s">
        <v>7</v>
      </c>
      <c r="F540" s="1" t="s">
        <v>42</v>
      </c>
      <c r="G540" s="1">
        <v>10</v>
      </c>
      <c r="H540" s="1">
        <v>1.287801729930226</v>
      </c>
      <c r="I540" s="1">
        <v>0.64375850083211583</v>
      </c>
    </row>
    <row r="541" spans="1:9">
      <c r="A541" s="3">
        <v>40723</v>
      </c>
      <c r="B541" s="1">
        <v>219</v>
      </c>
      <c r="C541" s="1" t="s">
        <v>32</v>
      </c>
      <c r="D541" s="1" t="s">
        <v>13</v>
      </c>
      <c r="E541" s="1" t="s">
        <v>7</v>
      </c>
      <c r="F541" s="1" t="s">
        <v>42</v>
      </c>
      <c r="G541" s="1">
        <v>10</v>
      </c>
      <c r="H541" s="1">
        <v>1.4653828514484182</v>
      </c>
      <c r="I541" s="1">
        <v>0.39558073241453234</v>
      </c>
    </row>
    <row r="542" spans="1:9">
      <c r="A542" s="3">
        <v>40723</v>
      </c>
      <c r="B542" s="1">
        <v>219</v>
      </c>
      <c r="C542" s="1" t="s">
        <v>33</v>
      </c>
      <c r="D542" s="1" t="s">
        <v>13</v>
      </c>
      <c r="E542" s="1" t="s">
        <v>7</v>
      </c>
      <c r="F542" s="1" t="s">
        <v>42</v>
      </c>
      <c r="G542" s="1">
        <v>10</v>
      </c>
      <c r="H542" s="1">
        <v>0.38021124171160603</v>
      </c>
      <c r="I542" s="1">
        <v>0.10806690687820865</v>
      </c>
    </row>
    <row r="543" spans="1:9">
      <c r="A543" s="3">
        <v>40723</v>
      </c>
      <c r="B543" s="1">
        <v>219</v>
      </c>
      <c r="C543" s="1" t="s">
        <v>34</v>
      </c>
      <c r="D543" s="1" t="s">
        <v>13</v>
      </c>
      <c r="E543" s="1" t="s">
        <v>7</v>
      </c>
      <c r="F543" s="1" t="s">
        <v>42</v>
      </c>
      <c r="G543" s="1">
        <v>10</v>
      </c>
      <c r="H543" s="1">
        <v>0.55630250076728727</v>
      </c>
      <c r="I543" s="1">
        <v>-8.6241092457185281E-2</v>
      </c>
    </row>
    <row r="544" spans="1:9">
      <c r="A544" s="3">
        <v>40723</v>
      </c>
      <c r="B544" s="1">
        <v>219</v>
      </c>
      <c r="C544" s="1" t="s">
        <v>35</v>
      </c>
      <c r="D544" s="1" t="s">
        <v>13</v>
      </c>
      <c r="E544" s="1" t="s">
        <v>7</v>
      </c>
      <c r="F544" s="1" t="s">
        <v>42</v>
      </c>
      <c r="G544" s="1">
        <v>10</v>
      </c>
      <c r="H544" s="1">
        <v>0.34242268082220628</v>
      </c>
      <c r="I544" s="1">
        <v>4.3291317443178053E-2</v>
      </c>
    </row>
    <row r="545" spans="1:9">
      <c r="A545" s="3">
        <v>40723</v>
      </c>
      <c r="B545" s="1">
        <v>219</v>
      </c>
      <c r="C545" s="1" t="s">
        <v>36</v>
      </c>
      <c r="D545" s="1" t="s">
        <v>13</v>
      </c>
      <c r="E545" s="1" t="s">
        <v>7</v>
      </c>
      <c r="F545" s="1" t="s">
        <v>42</v>
      </c>
      <c r="G545" s="1">
        <v>10</v>
      </c>
      <c r="H545" s="1">
        <v>1.1986570869544226</v>
      </c>
      <c r="I545" s="1">
        <v>0.26263184198072753</v>
      </c>
    </row>
    <row r="546" spans="1:9">
      <c r="A546" s="3">
        <v>40723</v>
      </c>
      <c r="B546" s="1">
        <v>219</v>
      </c>
      <c r="C546" s="1" t="s">
        <v>37</v>
      </c>
      <c r="D546" s="1" t="s">
        <v>13</v>
      </c>
      <c r="E546" s="1" t="s">
        <v>7</v>
      </c>
      <c r="F546" s="1" t="s">
        <v>42</v>
      </c>
      <c r="G546" s="1">
        <v>10</v>
      </c>
    </row>
    <row r="547" spans="1:9">
      <c r="A547" s="3">
        <v>40723</v>
      </c>
      <c r="B547" s="1">
        <v>219</v>
      </c>
      <c r="C547" s="1" t="s">
        <v>38</v>
      </c>
      <c r="D547" s="1" t="s">
        <v>13</v>
      </c>
      <c r="E547" s="1" t="s">
        <v>7</v>
      </c>
      <c r="F547" s="1" t="s">
        <v>42</v>
      </c>
      <c r="G547" s="1">
        <v>10</v>
      </c>
      <c r="H547" s="1">
        <v>1.0211892990699381</v>
      </c>
      <c r="I547" s="1">
        <v>-5.2991590196453647E-3</v>
      </c>
    </row>
    <row r="548" spans="1:9">
      <c r="A548" s="3">
        <v>40723</v>
      </c>
      <c r="B548" s="1">
        <v>219</v>
      </c>
      <c r="C548" s="1" t="s">
        <v>39</v>
      </c>
      <c r="D548" s="1" t="s">
        <v>13</v>
      </c>
      <c r="E548" s="1" t="s">
        <v>7</v>
      </c>
      <c r="F548" s="1" t="s">
        <v>42</v>
      </c>
      <c r="G548" s="1">
        <v>10</v>
      </c>
      <c r="H548" s="1">
        <v>0.54406804435027567</v>
      </c>
      <c r="I548" s="1">
        <v>0.17207390550826121</v>
      </c>
    </row>
    <row r="549" spans="1:9">
      <c r="A549" s="3">
        <v>40723</v>
      </c>
      <c r="B549" s="1">
        <v>219</v>
      </c>
      <c r="C549" s="1" t="s">
        <v>40</v>
      </c>
      <c r="D549" s="1" t="s">
        <v>13</v>
      </c>
      <c r="E549" s="1" t="s">
        <v>7</v>
      </c>
      <c r="F549" s="1" t="s">
        <v>42</v>
      </c>
      <c r="G549" s="1">
        <v>10</v>
      </c>
      <c r="H549" s="1">
        <v>1.8149131812750738</v>
      </c>
      <c r="I549" s="1">
        <v>1.0608907683097384</v>
      </c>
    </row>
    <row r="550" spans="1:9">
      <c r="A550" s="3">
        <v>40723</v>
      </c>
      <c r="B550" s="1">
        <v>219</v>
      </c>
      <c r="C550" s="1" t="s">
        <v>41</v>
      </c>
      <c r="D550" s="1" t="s">
        <v>13</v>
      </c>
      <c r="E550" s="1" t="s">
        <v>7</v>
      </c>
      <c r="F550" s="1" t="s">
        <v>42</v>
      </c>
      <c r="G550" s="1">
        <v>10</v>
      </c>
      <c r="H550" s="1">
        <v>1.4771212547196624</v>
      </c>
      <c r="I550" s="1">
        <v>0.13551979305170631</v>
      </c>
    </row>
    <row r="552" spans="1:9">
      <c r="A552" s="3">
        <v>40723</v>
      </c>
      <c r="B552" s="1">
        <v>253</v>
      </c>
      <c r="C552" s="1" t="s">
        <v>18</v>
      </c>
      <c r="D552" s="1" t="s">
        <v>14</v>
      </c>
      <c r="E552" s="1" t="s">
        <v>7</v>
      </c>
      <c r="F552" s="1" t="s">
        <v>42</v>
      </c>
      <c r="G552" s="1">
        <v>25</v>
      </c>
      <c r="H552" s="1">
        <v>1.9647309210536295</v>
      </c>
      <c r="I552" s="1">
        <v>1.3083908325649873</v>
      </c>
    </row>
    <row r="553" spans="1:9">
      <c r="A553" s="3">
        <v>40723</v>
      </c>
      <c r="B553" s="1">
        <v>253</v>
      </c>
      <c r="C553" s="1" t="s">
        <v>19</v>
      </c>
      <c r="D553" s="1" t="s">
        <v>14</v>
      </c>
      <c r="E553" s="1" t="s">
        <v>7</v>
      </c>
      <c r="F553" s="1" t="s">
        <v>42</v>
      </c>
      <c r="G553" s="1">
        <v>25</v>
      </c>
      <c r="H553" s="1">
        <v>0.89762709129044149</v>
      </c>
      <c r="I553" s="1">
        <v>0.71727911734407224</v>
      </c>
    </row>
    <row r="554" spans="1:9">
      <c r="A554" s="3">
        <v>40723</v>
      </c>
      <c r="B554" s="1">
        <v>253</v>
      </c>
      <c r="C554" s="1" t="s">
        <v>20</v>
      </c>
      <c r="D554" s="1" t="s">
        <v>14</v>
      </c>
      <c r="E554" s="1" t="s">
        <v>7</v>
      </c>
      <c r="F554" s="1" t="s">
        <v>42</v>
      </c>
      <c r="G554" s="1">
        <v>25</v>
      </c>
      <c r="H554" s="1">
        <v>0.74818802700620035</v>
      </c>
      <c r="I554" s="1">
        <v>0.62154961631239602</v>
      </c>
    </row>
    <row r="555" spans="1:9">
      <c r="A555" s="3">
        <v>40723</v>
      </c>
      <c r="B555" s="1">
        <v>253</v>
      </c>
      <c r="C555" s="1" t="s">
        <v>21</v>
      </c>
      <c r="D555" s="1" t="s">
        <v>14</v>
      </c>
      <c r="E555" s="1" t="s">
        <v>7</v>
      </c>
      <c r="F555" s="1" t="s">
        <v>42</v>
      </c>
      <c r="G555" s="1">
        <v>25</v>
      </c>
      <c r="H555" s="1">
        <v>0.49136169383427269</v>
      </c>
      <c r="I555" s="1">
        <v>0.38511224383472159</v>
      </c>
    </row>
    <row r="556" spans="1:9">
      <c r="A556" s="3">
        <v>40723</v>
      </c>
      <c r="B556" s="1">
        <v>253</v>
      </c>
      <c r="C556" s="1" t="s">
        <v>22</v>
      </c>
      <c r="D556" s="1" t="s">
        <v>14</v>
      </c>
      <c r="E556" s="1" t="s">
        <v>7</v>
      </c>
      <c r="F556" s="1" t="s">
        <v>42</v>
      </c>
      <c r="G556" s="1">
        <v>25</v>
      </c>
      <c r="H556" s="1">
        <v>0.69019608002851363</v>
      </c>
      <c r="I556" s="1">
        <v>0.61184093808280982</v>
      </c>
    </row>
    <row r="557" spans="1:9">
      <c r="A557" s="3">
        <v>40723</v>
      </c>
      <c r="B557" s="1">
        <v>253</v>
      </c>
      <c r="C557" s="1" t="s">
        <v>23</v>
      </c>
      <c r="D557" s="1" t="s">
        <v>14</v>
      </c>
      <c r="E557" s="1" t="s">
        <v>7</v>
      </c>
      <c r="F557" s="1" t="s">
        <v>42</v>
      </c>
      <c r="G557" s="1">
        <v>25</v>
      </c>
    </row>
    <row r="558" spans="1:9">
      <c r="A558" s="3">
        <v>40723</v>
      </c>
      <c r="B558" s="1">
        <v>253</v>
      </c>
      <c r="C558" s="1" t="s">
        <v>24</v>
      </c>
      <c r="D558" s="1" t="s">
        <v>14</v>
      </c>
      <c r="E558" s="1" t="s">
        <v>7</v>
      </c>
      <c r="F558" s="1" t="s">
        <v>42</v>
      </c>
      <c r="G558" s="1">
        <v>25</v>
      </c>
      <c r="H558" s="1">
        <v>1.3710678622717363</v>
      </c>
      <c r="I558" s="1">
        <v>0.81296522181078146</v>
      </c>
    </row>
    <row r="559" spans="1:9">
      <c r="A559" s="3">
        <v>40723</v>
      </c>
      <c r="B559" s="1">
        <v>253</v>
      </c>
      <c r="C559" s="1" t="s">
        <v>25</v>
      </c>
      <c r="D559" s="1" t="s">
        <v>14</v>
      </c>
      <c r="E559" s="1" t="s">
        <v>7</v>
      </c>
      <c r="F559" s="1" t="s">
        <v>42</v>
      </c>
      <c r="G559" s="1">
        <v>25</v>
      </c>
      <c r="H559" s="1">
        <v>0.38021124171160603</v>
      </c>
      <c r="I559" s="1">
        <v>0.48399542366115716</v>
      </c>
    </row>
    <row r="560" spans="1:9">
      <c r="A560" s="3">
        <v>40723</v>
      </c>
      <c r="B560" s="1">
        <v>253</v>
      </c>
      <c r="C560" s="1" t="s">
        <v>26</v>
      </c>
      <c r="D560" s="1" t="s">
        <v>14</v>
      </c>
      <c r="E560" s="1" t="s">
        <v>7</v>
      </c>
      <c r="F560" s="1" t="s">
        <v>42</v>
      </c>
      <c r="G560" s="1">
        <v>25</v>
      </c>
      <c r="H560" s="1">
        <v>0.93449845124356767</v>
      </c>
      <c r="I560" s="1">
        <v>0.68849091325384493</v>
      </c>
    </row>
    <row r="561" spans="1:9">
      <c r="A561" s="3">
        <v>40723</v>
      </c>
      <c r="B561" s="1">
        <v>253</v>
      </c>
      <c r="C561" s="1" t="s">
        <v>27</v>
      </c>
      <c r="D561" s="1" t="s">
        <v>14</v>
      </c>
      <c r="E561" s="1" t="s">
        <v>7</v>
      </c>
      <c r="F561" s="1" t="s">
        <v>42</v>
      </c>
      <c r="G561" s="1">
        <v>25</v>
      </c>
      <c r="H561" s="1">
        <v>1.1238516409670858</v>
      </c>
      <c r="I561" s="1">
        <v>0.98599146225631329</v>
      </c>
    </row>
    <row r="562" spans="1:9">
      <c r="A562" s="3">
        <v>40723</v>
      </c>
      <c r="B562" s="1">
        <v>253</v>
      </c>
      <c r="C562" s="1" t="s">
        <v>28</v>
      </c>
      <c r="D562" s="1" t="s">
        <v>14</v>
      </c>
      <c r="E562" s="1" t="s">
        <v>7</v>
      </c>
      <c r="F562" s="1" t="s">
        <v>42</v>
      </c>
      <c r="G562" s="1">
        <v>25</v>
      </c>
    </row>
    <row r="563" spans="1:9">
      <c r="A563" s="3">
        <v>40723</v>
      </c>
      <c r="B563" s="1">
        <v>253</v>
      </c>
      <c r="C563" s="1" t="s">
        <v>29</v>
      </c>
      <c r="D563" s="1" t="s">
        <v>14</v>
      </c>
      <c r="E563" s="1" t="s">
        <v>7</v>
      </c>
      <c r="F563" s="1" t="s">
        <v>42</v>
      </c>
      <c r="G563" s="1">
        <v>25</v>
      </c>
      <c r="H563" s="1">
        <v>0.75587485567249146</v>
      </c>
      <c r="I563" s="1">
        <v>0.73026906795257751</v>
      </c>
    </row>
    <row r="564" spans="1:9">
      <c r="A564" s="3">
        <v>40723</v>
      </c>
      <c r="B564" s="1">
        <v>253</v>
      </c>
      <c r="C564" s="1" t="s">
        <v>30</v>
      </c>
      <c r="D564" s="1" t="s">
        <v>14</v>
      </c>
      <c r="E564" s="1" t="s">
        <v>7</v>
      </c>
      <c r="F564" s="1" t="s">
        <v>42</v>
      </c>
      <c r="G564" s="1">
        <v>25</v>
      </c>
      <c r="H564" s="1">
        <v>0.66275783168157409</v>
      </c>
      <c r="I564" s="1">
        <v>0.4675176389454736</v>
      </c>
    </row>
    <row r="565" spans="1:9">
      <c r="A565" s="3">
        <v>40723</v>
      </c>
      <c r="B565" s="1">
        <v>253</v>
      </c>
      <c r="C565" s="1" t="s">
        <v>31</v>
      </c>
      <c r="D565" s="1" t="s">
        <v>14</v>
      </c>
      <c r="E565" s="1" t="s">
        <v>7</v>
      </c>
      <c r="F565" s="1" t="s">
        <v>42</v>
      </c>
      <c r="G565" s="1">
        <v>25</v>
      </c>
    </row>
    <row r="566" spans="1:9">
      <c r="A566" s="3">
        <v>40723</v>
      </c>
      <c r="B566" s="1">
        <v>253</v>
      </c>
      <c r="C566" s="1" t="s">
        <v>32</v>
      </c>
      <c r="D566" s="1" t="s">
        <v>14</v>
      </c>
      <c r="E566" s="1" t="s">
        <v>7</v>
      </c>
      <c r="F566" s="1" t="s">
        <v>42</v>
      </c>
      <c r="G566" s="1">
        <v>25</v>
      </c>
    </row>
    <row r="567" spans="1:9">
      <c r="A567" s="3">
        <v>40723</v>
      </c>
      <c r="B567" s="1">
        <v>253</v>
      </c>
      <c r="C567" s="1" t="s">
        <v>33</v>
      </c>
      <c r="D567" s="1" t="s">
        <v>14</v>
      </c>
      <c r="E567" s="1" t="s">
        <v>7</v>
      </c>
      <c r="F567" s="1" t="s">
        <v>42</v>
      </c>
      <c r="G567" s="1">
        <v>25</v>
      </c>
    </row>
    <row r="568" spans="1:9">
      <c r="A568" s="3">
        <v>40723</v>
      </c>
      <c r="B568" s="1">
        <v>253</v>
      </c>
      <c r="C568" s="1" t="s">
        <v>34</v>
      </c>
      <c r="D568" s="1" t="s">
        <v>14</v>
      </c>
      <c r="E568" s="1" t="s">
        <v>7</v>
      </c>
      <c r="F568" s="1" t="s">
        <v>42</v>
      </c>
      <c r="G568" s="1">
        <v>25</v>
      </c>
      <c r="H568" s="1">
        <v>0.41497334797081797</v>
      </c>
      <c r="I568" s="1">
        <v>0.14024897010649864</v>
      </c>
    </row>
    <row r="569" spans="1:9">
      <c r="A569" s="3">
        <v>40723</v>
      </c>
      <c r="B569" s="1">
        <v>253</v>
      </c>
      <c r="C569" s="1" t="s">
        <v>35</v>
      </c>
      <c r="D569" s="1" t="s">
        <v>14</v>
      </c>
      <c r="E569" s="1" t="s">
        <v>7</v>
      </c>
      <c r="F569" s="1" t="s">
        <v>42</v>
      </c>
      <c r="G569" s="1">
        <v>25</v>
      </c>
      <c r="H569" s="1">
        <v>0.93449845124356767</v>
      </c>
      <c r="I569" s="1">
        <v>0.97318610211433587</v>
      </c>
    </row>
    <row r="570" spans="1:9">
      <c r="A570" s="3">
        <v>40723</v>
      </c>
      <c r="B570" s="1">
        <v>253</v>
      </c>
      <c r="C570" s="1" t="s">
        <v>36</v>
      </c>
      <c r="D570" s="1" t="s">
        <v>14</v>
      </c>
      <c r="E570" s="1" t="s">
        <v>7</v>
      </c>
      <c r="F570" s="1" t="s">
        <v>42</v>
      </c>
      <c r="G570" s="1">
        <v>25</v>
      </c>
      <c r="H570" s="1">
        <v>0.85733249643126852</v>
      </c>
      <c r="I570" s="1">
        <v>0.8306917261420923</v>
      </c>
    </row>
    <row r="571" spans="1:9">
      <c r="A571" s="3">
        <v>40723</v>
      </c>
      <c r="B571" s="1">
        <v>253</v>
      </c>
      <c r="C571" s="1" t="s">
        <v>37</v>
      </c>
      <c r="D571" s="1" t="s">
        <v>14</v>
      </c>
      <c r="E571" s="1" t="s">
        <v>7</v>
      </c>
      <c r="F571" s="1" t="s">
        <v>42</v>
      </c>
      <c r="G571" s="1">
        <v>25</v>
      </c>
      <c r="H571" s="1">
        <v>0.51851393987788741</v>
      </c>
      <c r="I571" s="1">
        <v>0.51906292195683457</v>
      </c>
    </row>
    <row r="572" spans="1:9">
      <c r="A572" s="3">
        <v>40723</v>
      </c>
      <c r="B572" s="1">
        <v>253</v>
      </c>
      <c r="C572" s="1" t="s">
        <v>38</v>
      </c>
      <c r="D572" s="1" t="s">
        <v>14</v>
      </c>
      <c r="E572" s="1" t="s">
        <v>7</v>
      </c>
      <c r="F572" s="1" t="s">
        <v>42</v>
      </c>
      <c r="G572" s="1">
        <v>25</v>
      </c>
      <c r="H572" s="1">
        <v>1.0569048513364727</v>
      </c>
      <c r="I572" s="1">
        <v>0.84792332873149912</v>
      </c>
    </row>
    <row r="573" spans="1:9">
      <c r="A573" s="3">
        <v>40723</v>
      </c>
      <c r="B573" s="1">
        <v>253</v>
      </c>
      <c r="C573" s="1" t="s">
        <v>39</v>
      </c>
      <c r="D573" s="1" t="s">
        <v>14</v>
      </c>
      <c r="E573" s="1" t="s">
        <v>7</v>
      </c>
      <c r="F573" s="1" t="s">
        <v>42</v>
      </c>
      <c r="G573" s="1">
        <v>25</v>
      </c>
      <c r="H573" s="1">
        <v>0.91907809237607396</v>
      </c>
      <c r="I573" s="1">
        <v>0.93765185904481541</v>
      </c>
    </row>
    <row r="574" spans="1:9">
      <c r="A574" s="3">
        <v>40723</v>
      </c>
      <c r="B574" s="1">
        <v>253</v>
      </c>
      <c r="C574" s="1" t="s">
        <v>40</v>
      </c>
      <c r="D574" s="1" t="s">
        <v>14</v>
      </c>
      <c r="E574" s="1" t="s">
        <v>7</v>
      </c>
      <c r="F574" s="1" t="s">
        <v>42</v>
      </c>
      <c r="G574" s="1">
        <v>25</v>
      </c>
      <c r="H574" s="1">
        <v>1.1139433523068367</v>
      </c>
      <c r="I574" s="1">
        <v>0.67316191151292204</v>
      </c>
    </row>
    <row r="575" spans="1:9">
      <c r="A575" s="3">
        <v>40723</v>
      </c>
      <c r="B575" s="1">
        <v>253</v>
      </c>
      <c r="C575" s="1" t="s">
        <v>41</v>
      </c>
      <c r="D575" s="1" t="s">
        <v>14</v>
      </c>
      <c r="E575" s="1" t="s">
        <v>7</v>
      </c>
      <c r="F575" s="1" t="s">
        <v>42</v>
      </c>
      <c r="G575" s="1">
        <v>25</v>
      </c>
      <c r="H575" s="1">
        <v>1.2227164711475833</v>
      </c>
      <c r="I575" s="1">
        <v>0.98403522047660896</v>
      </c>
    </row>
    <row r="577" spans="1:8">
      <c r="A577" s="3">
        <v>40730</v>
      </c>
      <c r="B577" s="1">
        <v>154</v>
      </c>
      <c r="C577" s="1" t="s">
        <v>18</v>
      </c>
      <c r="D577" s="1" t="s">
        <v>13</v>
      </c>
      <c r="E577" s="1" t="s">
        <v>7</v>
      </c>
      <c r="F577" s="1" t="s">
        <v>42</v>
      </c>
      <c r="G577" s="1">
        <v>10</v>
      </c>
      <c r="H577" s="1">
        <v>1.3424226808222062</v>
      </c>
    </row>
    <row r="578" spans="1:8">
      <c r="A578" s="3">
        <v>40730</v>
      </c>
      <c r="B578" s="1">
        <v>154</v>
      </c>
      <c r="C578" s="1" t="s">
        <v>19</v>
      </c>
      <c r="D578" s="1" t="s">
        <v>13</v>
      </c>
      <c r="E578" s="1" t="s">
        <v>7</v>
      </c>
      <c r="F578" s="1" t="s">
        <v>42</v>
      </c>
      <c r="G578" s="1">
        <v>10</v>
      </c>
      <c r="H578" s="1">
        <v>4.1392685158225077E-2</v>
      </c>
    </row>
    <row r="579" spans="1:8">
      <c r="A579" s="3">
        <v>40730</v>
      </c>
      <c r="B579" s="1">
        <v>154</v>
      </c>
      <c r="C579" s="1" t="s">
        <v>20</v>
      </c>
      <c r="D579" s="1" t="s">
        <v>13</v>
      </c>
      <c r="E579" s="1" t="s">
        <v>7</v>
      </c>
      <c r="F579" s="1" t="s">
        <v>42</v>
      </c>
      <c r="G579" s="1">
        <v>10</v>
      </c>
      <c r="H579" s="1">
        <v>1.0827853703164501</v>
      </c>
    </row>
    <row r="580" spans="1:8">
      <c r="A580" s="3">
        <v>40730</v>
      </c>
      <c r="B580" s="1">
        <v>154</v>
      </c>
      <c r="C580" s="1" t="s">
        <v>21</v>
      </c>
      <c r="D580" s="1" t="s">
        <v>13</v>
      </c>
      <c r="E580" s="1" t="s">
        <v>7</v>
      </c>
      <c r="F580" s="1" t="s">
        <v>42</v>
      </c>
      <c r="G580" s="1">
        <v>10</v>
      </c>
      <c r="H580" s="1">
        <v>0.69897000433601886</v>
      </c>
    </row>
    <row r="581" spans="1:8">
      <c r="A581" s="3">
        <v>40730</v>
      </c>
      <c r="B581" s="1">
        <v>154</v>
      </c>
      <c r="C581" s="1" t="s">
        <v>22</v>
      </c>
      <c r="D581" s="1" t="s">
        <v>13</v>
      </c>
      <c r="E581" s="1" t="s">
        <v>7</v>
      </c>
      <c r="F581" s="1" t="s">
        <v>42</v>
      </c>
      <c r="G581" s="1">
        <v>10</v>
      </c>
      <c r="H581" s="1">
        <v>1.7604224834232121</v>
      </c>
    </row>
    <row r="582" spans="1:8">
      <c r="A582" s="3">
        <v>40730</v>
      </c>
      <c r="B582" s="1">
        <v>154</v>
      </c>
      <c r="C582" s="1" t="s">
        <v>23</v>
      </c>
      <c r="D582" s="1" t="s">
        <v>13</v>
      </c>
      <c r="E582" s="1" t="s">
        <v>7</v>
      </c>
      <c r="F582" s="1" t="s">
        <v>42</v>
      </c>
      <c r="G582" s="1">
        <v>10</v>
      </c>
      <c r="H582" s="1">
        <v>0.53147891704225514</v>
      </c>
    </row>
    <row r="583" spans="1:8">
      <c r="A583" s="3">
        <v>40730</v>
      </c>
      <c r="B583" s="1">
        <v>154</v>
      </c>
      <c r="C583" s="1" t="s">
        <v>24</v>
      </c>
      <c r="D583" s="1" t="s">
        <v>13</v>
      </c>
      <c r="E583" s="1" t="s">
        <v>7</v>
      </c>
      <c r="F583" s="1" t="s">
        <v>42</v>
      </c>
      <c r="G583" s="1">
        <v>10</v>
      </c>
      <c r="H583" s="1">
        <v>0.9242792860618817</v>
      </c>
    </row>
    <row r="584" spans="1:8">
      <c r="A584" s="3">
        <v>40730</v>
      </c>
      <c r="B584" s="1">
        <v>154</v>
      </c>
      <c r="C584" s="1" t="s">
        <v>25</v>
      </c>
      <c r="D584" s="1" t="s">
        <v>13</v>
      </c>
      <c r="E584" s="1" t="s">
        <v>7</v>
      </c>
      <c r="F584" s="1" t="s">
        <v>42</v>
      </c>
      <c r="G584" s="1">
        <v>10</v>
      </c>
      <c r="H584" s="1">
        <v>1.1931245983544616</v>
      </c>
    </row>
    <row r="585" spans="1:8">
      <c r="A585" s="3">
        <v>40730</v>
      </c>
      <c r="B585" s="1">
        <v>154</v>
      </c>
      <c r="C585" s="1" t="s">
        <v>26</v>
      </c>
      <c r="D585" s="1" t="s">
        <v>13</v>
      </c>
      <c r="E585" s="1" t="s">
        <v>7</v>
      </c>
      <c r="F585" s="1" t="s">
        <v>42</v>
      </c>
      <c r="G585" s="1">
        <v>10</v>
      </c>
    </row>
    <row r="586" spans="1:8">
      <c r="A586" s="3">
        <v>40730</v>
      </c>
      <c r="B586" s="1">
        <v>154</v>
      </c>
      <c r="C586" s="1" t="s">
        <v>27</v>
      </c>
      <c r="D586" s="1" t="s">
        <v>13</v>
      </c>
      <c r="E586" s="1" t="s">
        <v>7</v>
      </c>
      <c r="F586" s="1" t="s">
        <v>42</v>
      </c>
      <c r="G586" s="1">
        <v>10</v>
      </c>
      <c r="H586" s="1">
        <v>0.79934054945358168</v>
      </c>
    </row>
    <row r="587" spans="1:8">
      <c r="A587" s="3">
        <v>40730</v>
      </c>
      <c r="B587" s="1">
        <v>154</v>
      </c>
      <c r="C587" s="1" t="s">
        <v>28</v>
      </c>
      <c r="D587" s="1" t="s">
        <v>13</v>
      </c>
      <c r="E587" s="1" t="s">
        <v>7</v>
      </c>
      <c r="F587" s="1" t="s">
        <v>42</v>
      </c>
      <c r="G587" s="1">
        <v>10</v>
      </c>
      <c r="H587" s="1">
        <v>0.96378782734555524</v>
      </c>
    </row>
    <row r="588" spans="1:8">
      <c r="A588" s="3">
        <v>40730</v>
      </c>
      <c r="B588" s="1">
        <v>154</v>
      </c>
      <c r="C588" s="1" t="s">
        <v>29</v>
      </c>
      <c r="D588" s="1" t="s">
        <v>13</v>
      </c>
      <c r="E588" s="1" t="s">
        <v>7</v>
      </c>
      <c r="F588" s="1" t="s">
        <v>42</v>
      </c>
      <c r="G588" s="1">
        <v>10</v>
      </c>
      <c r="H588" s="1">
        <v>0.90308998699194354</v>
      </c>
    </row>
    <row r="589" spans="1:8">
      <c r="A589" s="3">
        <v>40730</v>
      </c>
      <c r="B589" s="1">
        <v>154</v>
      </c>
      <c r="C589" s="1" t="s">
        <v>30</v>
      </c>
      <c r="D589" s="1" t="s">
        <v>13</v>
      </c>
      <c r="E589" s="1" t="s">
        <v>7</v>
      </c>
      <c r="F589" s="1" t="s">
        <v>42</v>
      </c>
      <c r="G589" s="1">
        <v>10</v>
      </c>
    </row>
    <row r="590" spans="1:8">
      <c r="A590" s="3">
        <v>40730</v>
      </c>
      <c r="B590" s="1">
        <v>154</v>
      </c>
      <c r="C590" s="1" t="s">
        <v>31</v>
      </c>
      <c r="D590" s="1" t="s">
        <v>13</v>
      </c>
      <c r="E590" s="1" t="s">
        <v>7</v>
      </c>
      <c r="F590" s="1" t="s">
        <v>42</v>
      </c>
      <c r="G590" s="1">
        <v>10</v>
      </c>
    </row>
    <row r="591" spans="1:8">
      <c r="A591" s="3">
        <v>40730</v>
      </c>
      <c r="B591" s="1">
        <v>154</v>
      </c>
      <c r="C591" s="1" t="s">
        <v>32</v>
      </c>
      <c r="D591" s="1" t="s">
        <v>13</v>
      </c>
      <c r="E591" s="1" t="s">
        <v>7</v>
      </c>
      <c r="F591" s="1" t="s">
        <v>42</v>
      </c>
      <c r="G591" s="1">
        <v>10</v>
      </c>
      <c r="H591" s="1">
        <v>0.38021124171160603</v>
      </c>
    </row>
    <row r="592" spans="1:8">
      <c r="A592" s="3">
        <v>40730</v>
      </c>
      <c r="B592" s="1">
        <v>154</v>
      </c>
      <c r="C592" s="1" t="s">
        <v>33</v>
      </c>
      <c r="D592" s="1" t="s">
        <v>13</v>
      </c>
      <c r="E592" s="1" t="s">
        <v>7</v>
      </c>
      <c r="F592" s="1" t="s">
        <v>42</v>
      </c>
      <c r="G592" s="1">
        <v>10</v>
      </c>
    </row>
    <row r="593" spans="1:8">
      <c r="A593" s="3">
        <v>40730</v>
      </c>
      <c r="B593" s="1">
        <v>154</v>
      </c>
      <c r="C593" s="1" t="s">
        <v>34</v>
      </c>
      <c r="D593" s="1" t="s">
        <v>13</v>
      </c>
      <c r="E593" s="1" t="s">
        <v>7</v>
      </c>
      <c r="F593" s="1" t="s">
        <v>42</v>
      </c>
      <c r="G593" s="1">
        <v>10</v>
      </c>
      <c r="H593" s="1">
        <v>1.4502491083193612</v>
      </c>
    </row>
    <row r="594" spans="1:8">
      <c r="A594" s="3">
        <v>40730</v>
      </c>
      <c r="B594" s="1">
        <v>154</v>
      </c>
      <c r="C594" s="1" t="s">
        <v>35</v>
      </c>
      <c r="D594" s="1" t="s">
        <v>13</v>
      </c>
      <c r="E594" s="1" t="s">
        <v>7</v>
      </c>
      <c r="F594" s="1" t="s">
        <v>42</v>
      </c>
      <c r="G594" s="1">
        <v>10</v>
      </c>
    </row>
    <row r="595" spans="1:8">
      <c r="A595" s="3">
        <v>40730</v>
      </c>
      <c r="B595" s="1">
        <v>154</v>
      </c>
      <c r="C595" s="1" t="s">
        <v>36</v>
      </c>
      <c r="D595" s="1" t="s">
        <v>13</v>
      </c>
      <c r="E595" s="1" t="s">
        <v>7</v>
      </c>
      <c r="F595" s="1" t="s">
        <v>42</v>
      </c>
      <c r="G595" s="1">
        <v>10</v>
      </c>
      <c r="H595" s="1">
        <v>1.1303337684950061</v>
      </c>
    </row>
    <row r="596" spans="1:8">
      <c r="A596" s="3">
        <v>40730</v>
      </c>
      <c r="B596" s="1">
        <v>154</v>
      </c>
      <c r="C596" s="1" t="s">
        <v>37</v>
      </c>
      <c r="D596" s="1" t="s">
        <v>13</v>
      </c>
      <c r="E596" s="1" t="s">
        <v>7</v>
      </c>
      <c r="F596" s="1" t="s">
        <v>42</v>
      </c>
      <c r="G596" s="1">
        <v>10</v>
      </c>
      <c r="H596" s="1">
        <v>0.81291335664285558</v>
      </c>
    </row>
    <row r="597" spans="1:8">
      <c r="A597" s="3">
        <v>40730</v>
      </c>
      <c r="B597" s="1">
        <v>154</v>
      </c>
      <c r="C597" s="1" t="s">
        <v>38</v>
      </c>
      <c r="D597" s="1" t="s">
        <v>13</v>
      </c>
      <c r="E597" s="1" t="s">
        <v>7</v>
      </c>
      <c r="F597" s="1" t="s">
        <v>42</v>
      </c>
      <c r="G597" s="1">
        <v>10</v>
      </c>
    </row>
    <row r="598" spans="1:8">
      <c r="A598" s="3">
        <v>40730</v>
      </c>
      <c r="B598" s="1">
        <v>154</v>
      </c>
      <c r="C598" s="1" t="s">
        <v>39</v>
      </c>
      <c r="D598" s="1" t="s">
        <v>13</v>
      </c>
      <c r="E598" s="1" t="s">
        <v>7</v>
      </c>
      <c r="F598" s="1" t="s">
        <v>42</v>
      </c>
      <c r="G598" s="1">
        <v>10</v>
      </c>
    </row>
    <row r="599" spans="1:8">
      <c r="A599" s="3">
        <v>40730</v>
      </c>
      <c r="B599" s="1">
        <v>154</v>
      </c>
      <c r="C599" s="1" t="s">
        <v>40</v>
      </c>
      <c r="D599" s="1" t="s">
        <v>13</v>
      </c>
      <c r="E599" s="1" t="s">
        <v>7</v>
      </c>
      <c r="F599" s="1" t="s">
        <v>42</v>
      </c>
      <c r="G599" s="1">
        <v>10</v>
      </c>
    </row>
    <row r="600" spans="1:8">
      <c r="A600" s="3">
        <v>40730</v>
      </c>
      <c r="B600" s="1">
        <v>154</v>
      </c>
      <c r="C600" s="1" t="s">
        <v>41</v>
      </c>
      <c r="D600" s="1" t="s">
        <v>13</v>
      </c>
      <c r="E600" s="1" t="s">
        <v>7</v>
      </c>
      <c r="F600" s="1" t="s">
        <v>42</v>
      </c>
      <c r="G600" s="1">
        <v>10</v>
      </c>
      <c r="H600" s="1">
        <v>0.57978359661681012</v>
      </c>
    </row>
    <row r="602" spans="1:8">
      <c r="A602" s="3">
        <v>40730</v>
      </c>
      <c r="B602" s="1">
        <v>219</v>
      </c>
      <c r="C602" s="1" t="s">
        <v>18</v>
      </c>
      <c r="D602" s="1" t="s">
        <v>13</v>
      </c>
      <c r="E602" s="1" t="s">
        <v>7</v>
      </c>
      <c r="F602" s="1" t="s">
        <v>42</v>
      </c>
      <c r="G602" s="1">
        <v>10</v>
      </c>
      <c r="H602" s="1">
        <v>0.99122607569249477</v>
      </c>
    </row>
    <row r="603" spans="1:8">
      <c r="A603" s="3">
        <v>40730</v>
      </c>
      <c r="B603" s="1">
        <v>219</v>
      </c>
      <c r="C603" s="1" t="s">
        <v>19</v>
      </c>
      <c r="D603" s="1" t="s">
        <v>13</v>
      </c>
      <c r="E603" s="1" t="s">
        <v>7</v>
      </c>
      <c r="F603" s="1" t="s">
        <v>42</v>
      </c>
      <c r="G603" s="1">
        <v>10</v>
      </c>
      <c r="H603" s="1">
        <v>0.59106460702649921</v>
      </c>
    </row>
    <row r="604" spans="1:8">
      <c r="A604" s="3">
        <v>40730</v>
      </c>
      <c r="B604" s="1">
        <v>219</v>
      </c>
      <c r="C604" s="1" t="s">
        <v>20</v>
      </c>
      <c r="D604" s="1" t="s">
        <v>13</v>
      </c>
      <c r="E604" s="1" t="s">
        <v>7</v>
      </c>
      <c r="F604" s="1" t="s">
        <v>42</v>
      </c>
      <c r="G604" s="1">
        <v>10</v>
      </c>
      <c r="H604" s="1">
        <v>0.93951925261861846</v>
      </c>
    </row>
    <row r="605" spans="1:8">
      <c r="A605" s="3">
        <v>40730</v>
      </c>
      <c r="B605" s="1">
        <v>219</v>
      </c>
      <c r="C605" s="1" t="s">
        <v>21</v>
      </c>
      <c r="D605" s="1" t="s">
        <v>13</v>
      </c>
      <c r="E605" s="1" t="s">
        <v>7</v>
      </c>
      <c r="F605" s="1" t="s">
        <v>42</v>
      </c>
      <c r="G605" s="1">
        <v>10</v>
      </c>
      <c r="H605" s="1">
        <v>0.3222192947339193</v>
      </c>
    </row>
    <row r="606" spans="1:8">
      <c r="A606" s="3">
        <v>40730</v>
      </c>
      <c r="B606" s="1">
        <v>219</v>
      </c>
      <c r="C606" s="1" t="s">
        <v>22</v>
      </c>
      <c r="D606" s="1" t="s">
        <v>13</v>
      </c>
      <c r="E606" s="1" t="s">
        <v>7</v>
      </c>
      <c r="F606" s="1" t="s">
        <v>42</v>
      </c>
      <c r="G606" s="1">
        <v>10</v>
      </c>
      <c r="H606" s="1">
        <v>0.81954393554186866</v>
      </c>
    </row>
    <row r="607" spans="1:8">
      <c r="A607" s="3">
        <v>40730</v>
      </c>
      <c r="B607" s="1">
        <v>219</v>
      </c>
      <c r="C607" s="1" t="s">
        <v>23</v>
      </c>
      <c r="D607" s="1" t="s">
        <v>13</v>
      </c>
      <c r="E607" s="1" t="s">
        <v>7</v>
      </c>
      <c r="F607" s="1" t="s">
        <v>42</v>
      </c>
      <c r="G607" s="1">
        <v>10</v>
      </c>
      <c r="H607" s="1">
        <v>0.89209460269048035</v>
      </c>
    </row>
    <row r="608" spans="1:8">
      <c r="A608" s="3">
        <v>40730</v>
      </c>
      <c r="B608" s="1">
        <v>219</v>
      </c>
      <c r="C608" s="1" t="s">
        <v>24</v>
      </c>
      <c r="D608" s="1" t="s">
        <v>13</v>
      </c>
      <c r="E608" s="1" t="s">
        <v>7</v>
      </c>
      <c r="F608" s="1" t="s">
        <v>42</v>
      </c>
      <c r="G608" s="1">
        <v>10</v>
      </c>
      <c r="H608" s="1">
        <v>0.59106460702649921</v>
      </c>
    </row>
    <row r="609" spans="1:8">
      <c r="A609" s="3">
        <v>40730</v>
      </c>
      <c r="B609" s="1">
        <v>219</v>
      </c>
      <c r="C609" s="1" t="s">
        <v>25</v>
      </c>
      <c r="D609" s="1" t="s">
        <v>13</v>
      </c>
      <c r="E609" s="1" t="s">
        <v>7</v>
      </c>
      <c r="F609" s="1" t="s">
        <v>42</v>
      </c>
      <c r="G609" s="1">
        <v>10</v>
      </c>
      <c r="H609" s="1">
        <v>0.66275783168157409</v>
      </c>
    </row>
    <row r="610" spans="1:8">
      <c r="A610" s="3">
        <v>40730</v>
      </c>
      <c r="B610" s="1">
        <v>219</v>
      </c>
      <c r="C610" s="1" t="s">
        <v>26</v>
      </c>
      <c r="D610" s="1" t="s">
        <v>13</v>
      </c>
      <c r="E610" s="1" t="s">
        <v>7</v>
      </c>
      <c r="F610" s="1" t="s">
        <v>42</v>
      </c>
      <c r="G610" s="1">
        <v>10</v>
      </c>
      <c r="H610" s="1">
        <v>0.6020599913279624</v>
      </c>
    </row>
    <row r="611" spans="1:8">
      <c r="A611" s="3">
        <v>40730</v>
      </c>
      <c r="B611" s="1">
        <v>219</v>
      </c>
      <c r="C611" s="1" t="s">
        <v>27</v>
      </c>
      <c r="D611" s="1" t="s">
        <v>13</v>
      </c>
      <c r="E611" s="1" t="s">
        <v>7</v>
      </c>
      <c r="F611" s="1" t="s">
        <v>42</v>
      </c>
      <c r="G611" s="1">
        <v>10</v>
      </c>
      <c r="H611" s="1">
        <v>0.51851393987788741</v>
      </c>
    </row>
    <row r="612" spans="1:8">
      <c r="A612" s="3">
        <v>40730</v>
      </c>
      <c r="B612" s="1">
        <v>219</v>
      </c>
      <c r="C612" s="1" t="s">
        <v>28</v>
      </c>
      <c r="D612" s="1" t="s">
        <v>13</v>
      </c>
      <c r="E612" s="1" t="s">
        <v>7</v>
      </c>
      <c r="F612" s="1" t="s">
        <v>42</v>
      </c>
      <c r="G612" s="1">
        <v>10</v>
      </c>
    </row>
    <row r="613" spans="1:8">
      <c r="A613" s="3">
        <v>40730</v>
      </c>
      <c r="B613" s="1">
        <v>219</v>
      </c>
      <c r="C613" s="1" t="s">
        <v>29</v>
      </c>
      <c r="D613" s="1" t="s">
        <v>13</v>
      </c>
      <c r="E613" s="1" t="s">
        <v>7</v>
      </c>
      <c r="F613" s="1" t="s">
        <v>42</v>
      </c>
      <c r="G613" s="1">
        <v>10</v>
      </c>
      <c r="H613" s="1">
        <v>0.38021124171160603</v>
      </c>
    </row>
    <row r="614" spans="1:8">
      <c r="A614" s="3">
        <v>40730</v>
      </c>
      <c r="B614" s="1">
        <v>219</v>
      </c>
      <c r="C614" s="1" t="s">
        <v>30</v>
      </c>
      <c r="D614" s="1" t="s">
        <v>13</v>
      </c>
      <c r="E614" s="1" t="s">
        <v>7</v>
      </c>
      <c r="F614" s="1" t="s">
        <v>42</v>
      </c>
      <c r="G614" s="1">
        <v>10</v>
      </c>
      <c r="H614" s="1">
        <v>1.510545010206612</v>
      </c>
    </row>
    <row r="615" spans="1:8">
      <c r="A615" s="3">
        <v>40730</v>
      </c>
      <c r="B615" s="1">
        <v>219</v>
      </c>
      <c r="C615" s="1" t="s">
        <v>31</v>
      </c>
      <c r="D615" s="1" t="s">
        <v>13</v>
      </c>
      <c r="E615" s="1" t="s">
        <v>7</v>
      </c>
      <c r="F615" s="1" t="s">
        <v>42</v>
      </c>
      <c r="G615" s="1">
        <v>10</v>
      </c>
      <c r="H615" s="1">
        <v>1.287801729930226</v>
      </c>
    </row>
    <row r="616" spans="1:8">
      <c r="A616" s="3">
        <v>40730</v>
      </c>
      <c r="B616" s="1">
        <v>219</v>
      </c>
      <c r="C616" s="1" t="s">
        <v>32</v>
      </c>
      <c r="D616" s="1" t="s">
        <v>13</v>
      </c>
      <c r="E616" s="1" t="s">
        <v>7</v>
      </c>
      <c r="F616" s="1" t="s">
        <v>42</v>
      </c>
      <c r="G616" s="1">
        <v>10</v>
      </c>
      <c r="H616" s="1">
        <v>1.4653828514484182</v>
      </c>
    </row>
    <row r="617" spans="1:8">
      <c r="A617" s="3">
        <v>40730</v>
      </c>
      <c r="B617" s="1">
        <v>219</v>
      </c>
      <c r="C617" s="1" t="s">
        <v>33</v>
      </c>
      <c r="D617" s="1" t="s">
        <v>13</v>
      </c>
      <c r="E617" s="1" t="s">
        <v>7</v>
      </c>
      <c r="F617" s="1" t="s">
        <v>42</v>
      </c>
      <c r="G617" s="1">
        <v>10</v>
      </c>
      <c r="H617" s="1">
        <v>0.38021124171160603</v>
      </c>
    </row>
    <row r="618" spans="1:8">
      <c r="A618" s="3">
        <v>40730</v>
      </c>
      <c r="B618" s="1">
        <v>219</v>
      </c>
      <c r="C618" s="1" t="s">
        <v>34</v>
      </c>
      <c r="D618" s="1" t="s">
        <v>13</v>
      </c>
      <c r="E618" s="1" t="s">
        <v>7</v>
      </c>
      <c r="F618" s="1" t="s">
        <v>42</v>
      </c>
      <c r="G618" s="1">
        <v>10</v>
      </c>
      <c r="H618" s="1">
        <v>0.55630250076728727</v>
      </c>
    </row>
    <row r="619" spans="1:8">
      <c r="A619" s="3">
        <v>40730</v>
      </c>
      <c r="B619" s="1">
        <v>219</v>
      </c>
      <c r="C619" s="1" t="s">
        <v>35</v>
      </c>
      <c r="D619" s="1" t="s">
        <v>13</v>
      </c>
      <c r="E619" s="1" t="s">
        <v>7</v>
      </c>
      <c r="F619" s="1" t="s">
        <v>42</v>
      </c>
      <c r="G619" s="1">
        <v>10</v>
      </c>
      <c r="H619" s="1">
        <v>0.34242268082220628</v>
      </c>
    </row>
    <row r="620" spans="1:8">
      <c r="A620" s="3">
        <v>40730</v>
      </c>
      <c r="B620" s="1">
        <v>219</v>
      </c>
      <c r="C620" s="1" t="s">
        <v>36</v>
      </c>
      <c r="D620" s="1" t="s">
        <v>13</v>
      </c>
      <c r="E620" s="1" t="s">
        <v>7</v>
      </c>
      <c r="F620" s="1" t="s">
        <v>42</v>
      </c>
      <c r="G620" s="1">
        <v>10</v>
      </c>
      <c r="H620" s="1">
        <v>1.1986570869544226</v>
      </c>
    </row>
    <row r="621" spans="1:8">
      <c r="A621" s="3">
        <v>40730</v>
      </c>
      <c r="B621" s="1">
        <v>219</v>
      </c>
      <c r="C621" s="1" t="s">
        <v>37</v>
      </c>
      <c r="D621" s="1" t="s">
        <v>13</v>
      </c>
      <c r="E621" s="1" t="s">
        <v>7</v>
      </c>
      <c r="F621" s="1" t="s">
        <v>42</v>
      </c>
      <c r="G621" s="1">
        <v>10</v>
      </c>
    </row>
    <row r="622" spans="1:8">
      <c r="A622" s="3">
        <v>40730</v>
      </c>
      <c r="B622" s="1">
        <v>219</v>
      </c>
      <c r="C622" s="1" t="s">
        <v>38</v>
      </c>
      <c r="D622" s="1" t="s">
        <v>13</v>
      </c>
      <c r="E622" s="1" t="s">
        <v>7</v>
      </c>
      <c r="F622" s="1" t="s">
        <v>42</v>
      </c>
      <c r="G622" s="1">
        <v>10</v>
      </c>
      <c r="H622" s="1">
        <v>1.0211892990699381</v>
      </c>
    </row>
    <row r="623" spans="1:8">
      <c r="A623" s="3">
        <v>40730</v>
      </c>
      <c r="B623" s="1">
        <v>219</v>
      </c>
      <c r="C623" s="1" t="s">
        <v>39</v>
      </c>
      <c r="D623" s="1" t="s">
        <v>13</v>
      </c>
      <c r="E623" s="1" t="s">
        <v>7</v>
      </c>
      <c r="F623" s="1" t="s">
        <v>42</v>
      </c>
      <c r="G623" s="1">
        <v>10</v>
      </c>
      <c r="H623" s="1">
        <v>0.54406804435027567</v>
      </c>
    </row>
    <row r="624" spans="1:8">
      <c r="A624" s="3">
        <v>40730</v>
      </c>
      <c r="B624" s="1">
        <v>219</v>
      </c>
      <c r="C624" s="1" t="s">
        <v>40</v>
      </c>
      <c r="D624" s="1" t="s">
        <v>13</v>
      </c>
      <c r="E624" s="1" t="s">
        <v>7</v>
      </c>
      <c r="F624" s="1" t="s">
        <v>42</v>
      </c>
      <c r="G624" s="1">
        <v>10</v>
      </c>
      <c r="H624" s="1">
        <v>1.8149131812750738</v>
      </c>
    </row>
    <row r="625" spans="1:9">
      <c r="A625" s="3">
        <v>40730</v>
      </c>
      <c r="B625" s="1">
        <v>219</v>
      </c>
      <c r="C625" s="1" t="s">
        <v>41</v>
      </c>
      <c r="D625" s="1" t="s">
        <v>13</v>
      </c>
      <c r="E625" s="1" t="s">
        <v>7</v>
      </c>
      <c r="F625" s="1" t="s">
        <v>42</v>
      </c>
      <c r="G625" s="1">
        <v>10</v>
      </c>
      <c r="H625" s="1">
        <v>1.4771212547196624</v>
      </c>
    </row>
    <row r="627" spans="1:9">
      <c r="A627" s="3">
        <v>40730</v>
      </c>
      <c r="B627" s="1">
        <v>253</v>
      </c>
      <c r="C627" s="1" t="s">
        <v>18</v>
      </c>
      <c r="D627" s="1" t="s">
        <v>14</v>
      </c>
      <c r="E627" s="1" t="s">
        <v>7</v>
      </c>
      <c r="F627" s="1" t="s">
        <v>42</v>
      </c>
      <c r="G627" s="1">
        <v>25</v>
      </c>
    </row>
    <row r="628" spans="1:9">
      <c r="A628" s="3">
        <v>40730</v>
      </c>
      <c r="B628" s="1">
        <v>253</v>
      </c>
      <c r="C628" s="1" t="s">
        <v>19</v>
      </c>
      <c r="D628" s="1" t="s">
        <v>14</v>
      </c>
      <c r="E628" s="1" t="s">
        <v>7</v>
      </c>
      <c r="F628" s="1" t="s">
        <v>42</v>
      </c>
      <c r="G628" s="1">
        <v>25</v>
      </c>
    </row>
    <row r="629" spans="1:9">
      <c r="A629" s="3">
        <v>40730</v>
      </c>
      <c r="B629" s="1">
        <v>253</v>
      </c>
      <c r="C629" s="1" t="s">
        <v>20</v>
      </c>
      <c r="D629" s="1" t="s">
        <v>14</v>
      </c>
      <c r="E629" s="1" t="s">
        <v>7</v>
      </c>
      <c r="F629" s="1" t="s">
        <v>42</v>
      </c>
      <c r="G629" s="1">
        <v>25</v>
      </c>
      <c r="H629" s="1">
        <v>-9.6910013008056392E-2</v>
      </c>
      <c r="I629" s="1">
        <v>1.5000728342597372E-2</v>
      </c>
    </row>
    <row r="630" spans="1:9">
      <c r="A630" s="3">
        <v>40730</v>
      </c>
      <c r="B630" s="1">
        <v>253</v>
      </c>
      <c r="C630" s="1" t="s">
        <v>21</v>
      </c>
      <c r="D630" s="1" t="s">
        <v>14</v>
      </c>
      <c r="E630" s="1" t="s">
        <v>7</v>
      </c>
      <c r="F630" s="1" t="s">
        <v>42</v>
      </c>
      <c r="G630" s="1">
        <v>25</v>
      </c>
      <c r="H630" s="1">
        <v>1.255272505103306</v>
      </c>
      <c r="I630" s="1">
        <v>0.90164915709968274</v>
      </c>
    </row>
    <row r="631" spans="1:9">
      <c r="A631" s="3">
        <v>40730</v>
      </c>
      <c r="B631" s="1">
        <v>253</v>
      </c>
      <c r="C631" s="1" t="s">
        <v>22</v>
      </c>
      <c r="D631" s="1" t="s">
        <v>14</v>
      </c>
      <c r="E631" s="1" t="s">
        <v>7</v>
      </c>
      <c r="F631" s="1" t="s">
        <v>42</v>
      </c>
      <c r="G631" s="1">
        <v>25</v>
      </c>
    </row>
    <row r="632" spans="1:9">
      <c r="A632" s="3">
        <v>40730</v>
      </c>
      <c r="B632" s="1">
        <v>253</v>
      </c>
      <c r="C632" s="1" t="s">
        <v>23</v>
      </c>
      <c r="D632" s="1" t="s">
        <v>14</v>
      </c>
      <c r="E632" s="1" t="s">
        <v>7</v>
      </c>
      <c r="F632" s="1" t="s">
        <v>42</v>
      </c>
      <c r="G632" s="1">
        <v>25</v>
      </c>
      <c r="H632" s="1">
        <v>0.64345267648618742</v>
      </c>
      <c r="I632" s="1">
        <v>0.58139900693576574</v>
      </c>
    </row>
    <row r="633" spans="1:9">
      <c r="A633" s="3">
        <v>40730</v>
      </c>
      <c r="B633" s="1">
        <v>253</v>
      </c>
      <c r="C633" s="1" t="s">
        <v>24</v>
      </c>
      <c r="D633" s="1" t="s">
        <v>14</v>
      </c>
      <c r="E633" s="1" t="s">
        <v>7</v>
      </c>
      <c r="F633" s="1" t="s">
        <v>42</v>
      </c>
      <c r="G633" s="1">
        <v>25</v>
      </c>
    </row>
    <row r="634" spans="1:9">
      <c r="A634" s="3">
        <v>40730</v>
      </c>
      <c r="B634" s="1">
        <v>253</v>
      </c>
      <c r="C634" s="1" t="s">
        <v>25</v>
      </c>
      <c r="D634" s="1" t="s">
        <v>14</v>
      </c>
      <c r="E634" s="1" t="s">
        <v>7</v>
      </c>
      <c r="F634" s="1" t="s">
        <v>42</v>
      </c>
      <c r="G634" s="1">
        <v>25</v>
      </c>
      <c r="H634" s="1">
        <v>1.2900346113625181</v>
      </c>
      <c r="I634" s="1">
        <v>0.79392004068481392</v>
      </c>
    </row>
    <row r="635" spans="1:9">
      <c r="A635" s="3">
        <v>40730</v>
      </c>
      <c r="B635" s="1">
        <v>253</v>
      </c>
      <c r="C635" s="1" t="s">
        <v>26</v>
      </c>
      <c r="D635" s="1" t="s">
        <v>14</v>
      </c>
      <c r="E635" s="1" t="s">
        <v>7</v>
      </c>
      <c r="F635" s="1" t="s">
        <v>42</v>
      </c>
      <c r="G635" s="1">
        <v>25</v>
      </c>
      <c r="H635" s="1">
        <v>0.77815125038364363</v>
      </c>
      <c r="I635" s="1">
        <v>0.48570752736622969</v>
      </c>
    </row>
    <row r="636" spans="1:9">
      <c r="A636" s="3">
        <v>40730</v>
      </c>
      <c r="B636" s="1">
        <v>253</v>
      </c>
      <c r="C636" s="1" t="s">
        <v>27</v>
      </c>
      <c r="D636" s="1" t="s">
        <v>14</v>
      </c>
      <c r="E636" s="1" t="s">
        <v>7</v>
      </c>
      <c r="F636" s="1" t="s">
        <v>42</v>
      </c>
      <c r="G636" s="1">
        <v>25</v>
      </c>
      <c r="H636" s="1">
        <v>0.69019608002851363</v>
      </c>
      <c r="I636" s="1">
        <v>0.59498805568750424</v>
      </c>
    </row>
    <row r="637" spans="1:9">
      <c r="A637" s="3">
        <v>40730</v>
      </c>
      <c r="B637" s="1">
        <v>253</v>
      </c>
      <c r="C637" s="1" t="s">
        <v>28</v>
      </c>
      <c r="D637" s="1" t="s">
        <v>14</v>
      </c>
      <c r="E637" s="1" t="s">
        <v>7</v>
      </c>
      <c r="F637" s="1" t="s">
        <v>42</v>
      </c>
      <c r="G637" s="1">
        <v>25</v>
      </c>
    </row>
    <row r="638" spans="1:9">
      <c r="A638" s="3">
        <v>40730</v>
      </c>
      <c r="B638" s="1">
        <v>253</v>
      </c>
      <c r="C638" s="1" t="s">
        <v>29</v>
      </c>
      <c r="D638" s="1" t="s">
        <v>14</v>
      </c>
      <c r="E638" s="1" t="s">
        <v>7</v>
      </c>
      <c r="F638" s="1" t="s">
        <v>42</v>
      </c>
      <c r="G638" s="1">
        <v>25</v>
      </c>
      <c r="H638" s="1">
        <v>0.50514997831990605</v>
      </c>
      <c r="I638" s="1">
        <v>0.16088225306725318</v>
      </c>
    </row>
    <row r="639" spans="1:9">
      <c r="A639" s="3">
        <v>40730</v>
      </c>
      <c r="B639" s="1">
        <v>253</v>
      </c>
      <c r="C639" s="1" t="s">
        <v>30</v>
      </c>
      <c r="D639" s="1" t="s">
        <v>14</v>
      </c>
      <c r="E639" s="1" t="s">
        <v>7</v>
      </c>
      <c r="F639" s="1" t="s">
        <v>42</v>
      </c>
      <c r="G639" s="1">
        <v>25</v>
      </c>
      <c r="H639" s="1">
        <v>1.3979400086720377</v>
      </c>
      <c r="I639" s="1">
        <v>0.99391686885296515</v>
      </c>
    </row>
    <row r="640" spans="1:9">
      <c r="A640" s="3">
        <v>40730</v>
      </c>
      <c r="B640" s="1">
        <v>253</v>
      </c>
      <c r="C640" s="1" t="s">
        <v>31</v>
      </c>
      <c r="D640" s="1" t="s">
        <v>14</v>
      </c>
      <c r="E640" s="1" t="s">
        <v>7</v>
      </c>
      <c r="F640" s="1" t="s">
        <v>42</v>
      </c>
      <c r="G640" s="1">
        <v>25</v>
      </c>
      <c r="H640" s="1">
        <v>0.86332286012045589</v>
      </c>
      <c r="I640" s="1">
        <v>0.43293632830584688</v>
      </c>
    </row>
    <row r="641" spans="1:9">
      <c r="A641" s="3">
        <v>40730</v>
      </c>
      <c r="B641" s="1">
        <v>253</v>
      </c>
      <c r="C641" s="1" t="s">
        <v>32</v>
      </c>
      <c r="D641" s="1" t="s">
        <v>14</v>
      </c>
      <c r="E641" s="1" t="s">
        <v>7</v>
      </c>
      <c r="F641" s="1" t="s">
        <v>42</v>
      </c>
      <c r="G641" s="1">
        <v>25</v>
      </c>
      <c r="H641" s="1">
        <v>0.9242792860618817</v>
      </c>
      <c r="I641" s="1">
        <v>0.64576425253788627</v>
      </c>
    </row>
    <row r="642" spans="1:9">
      <c r="A642" s="3">
        <v>40730</v>
      </c>
      <c r="B642" s="1">
        <v>253</v>
      </c>
      <c r="C642" s="1" t="s">
        <v>33</v>
      </c>
      <c r="D642" s="1" t="s">
        <v>14</v>
      </c>
      <c r="E642" s="1" t="s">
        <v>7</v>
      </c>
      <c r="F642" s="1" t="s">
        <v>42</v>
      </c>
      <c r="G642" s="1">
        <v>25</v>
      </c>
      <c r="H642" s="1">
        <v>1.3654879848908996</v>
      </c>
      <c r="I642" s="1">
        <v>1.029340015552118</v>
      </c>
    </row>
    <row r="643" spans="1:9">
      <c r="A643" s="3">
        <v>40730</v>
      </c>
      <c r="B643" s="1">
        <v>253</v>
      </c>
      <c r="C643" s="1" t="s">
        <v>34</v>
      </c>
      <c r="D643" s="1" t="s">
        <v>14</v>
      </c>
      <c r="E643" s="1" t="s">
        <v>7</v>
      </c>
      <c r="F643" s="1" t="s">
        <v>42</v>
      </c>
      <c r="G643" s="1">
        <v>25</v>
      </c>
      <c r="H643" s="1">
        <v>0.47712125471966244</v>
      </c>
      <c r="I643" s="1">
        <v>0.13881455438387968</v>
      </c>
    </row>
    <row r="644" spans="1:9">
      <c r="A644" s="3">
        <v>40730</v>
      </c>
      <c r="B644" s="1">
        <v>253</v>
      </c>
      <c r="C644" s="1" t="s">
        <v>35</v>
      </c>
      <c r="D644" s="1" t="s">
        <v>14</v>
      </c>
      <c r="E644" s="1" t="s">
        <v>7</v>
      </c>
      <c r="F644" s="1" t="s">
        <v>42</v>
      </c>
      <c r="G644" s="1">
        <v>25</v>
      </c>
      <c r="H644" s="1">
        <v>0.67209785793571752</v>
      </c>
      <c r="I644" s="1">
        <v>0.50208515222067562</v>
      </c>
    </row>
    <row r="645" spans="1:9">
      <c r="A645" s="3">
        <v>40730</v>
      </c>
      <c r="B645" s="1">
        <v>253</v>
      </c>
      <c r="C645" s="1" t="s">
        <v>36</v>
      </c>
      <c r="D645" s="1" t="s">
        <v>14</v>
      </c>
      <c r="E645" s="1" t="s">
        <v>7</v>
      </c>
      <c r="F645" s="1" t="s">
        <v>42</v>
      </c>
      <c r="G645" s="1">
        <v>25</v>
      </c>
      <c r="H645" s="1">
        <v>0.36172783601759284</v>
      </c>
      <c r="I645" s="1">
        <v>0.2628885833494688</v>
      </c>
    </row>
    <row r="646" spans="1:9">
      <c r="A646" s="3">
        <v>40730</v>
      </c>
      <c r="B646" s="1">
        <v>253</v>
      </c>
      <c r="C646" s="1" t="s">
        <v>37</v>
      </c>
      <c r="D646" s="1" t="s">
        <v>14</v>
      </c>
      <c r="E646" s="1" t="s">
        <v>7</v>
      </c>
      <c r="F646" s="1" t="s">
        <v>42</v>
      </c>
      <c r="G646" s="1">
        <v>25</v>
      </c>
      <c r="H646" s="1">
        <v>1.0211892990699381</v>
      </c>
      <c r="I646" s="1">
        <v>0.70611134146481092</v>
      </c>
    </row>
    <row r="647" spans="1:9">
      <c r="A647" s="3">
        <v>40730</v>
      </c>
      <c r="B647" s="1">
        <v>253</v>
      </c>
      <c r="C647" s="1" t="s">
        <v>38</v>
      </c>
      <c r="D647" s="1" t="s">
        <v>14</v>
      </c>
      <c r="E647" s="1" t="s">
        <v>7</v>
      </c>
      <c r="F647" s="1" t="s">
        <v>42</v>
      </c>
      <c r="G647" s="1">
        <v>25</v>
      </c>
      <c r="H647" s="1">
        <v>0.27875360095282892</v>
      </c>
      <c r="I647" s="1">
        <v>0.18972817827418123</v>
      </c>
    </row>
    <row r="648" spans="1:9">
      <c r="A648" s="3">
        <v>40730</v>
      </c>
      <c r="B648" s="1">
        <v>253</v>
      </c>
      <c r="C648" s="1" t="s">
        <v>39</v>
      </c>
      <c r="D648" s="1" t="s">
        <v>14</v>
      </c>
      <c r="E648" s="1" t="s">
        <v>7</v>
      </c>
      <c r="F648" s="1" t="s">
        <v>42</v>
      </c>
      <c r="G648" s="1">
        <v>25</v>
      </c>
      <c r="H648" s="1">
        <v>0</v>
      </c>
      <c r="I648" s="1">
        <v>0.13800974181010539</v>
      </c>
    </row>
    <row r="649" spans="1:9">
      <c r="A649" s="3">
        <v>40730</v>
      </c>
      <c r="B649" s="1">
        <v>253</v>
      </c>
      <c r="C649" s="1" t="s">
        <v>40</v>
      </c>
      <c r="D649" s="1" t="s">
        <v>14</v>
      </c>
      <c r="E649" s="1" t="s">
        <v>7</v>
      </c>
      <c r="F649" s="1" t="s">
        <v>42</v>
      </c>
      <c r="G649" s="1">
        <v>25</v>
      </c>
      <c r="H649" s="1">
        <v>0.57978359661681012</v>
      </c>
      <c r="I649" s="1">
        <v>0.4068313556251516</v>
      </c>
    </row>
    <row r="650" spans="1:9">
      <c r="A650" s="3">
        <v>40730</v>
      </c>
      <c r="B650" s="1">
        <v>253</v>
      </c>
      <c r="C650" s="1" t="s">
        <v>41</v>
      </c>
      <c r="D650" s="1" t="s">
        <v>14</v>
      </c>
      <c r="E650" s="1" t="s">
        <v>7</v>
      </c>
      <c r="F650" s="1" t="s">
        <v>42</v>
      </c>
      <c r="G650" s="1">
        <v>25</v>
      </c>
      <c r="H650" s="1">
        <v>0.36172783601759284</v>
      </c>
      <c r="I650" s="1">
        <v>0.26088897134630251</v>
      </c>
    </row>
    <row r="652" spans="1:9">
      <c r="A652" s="3">
        <v>40730</v>
      </c>
      <c r="B652" s="1">
        <v>256</v>
      </c>
      <c r="C652" s="1" t="s">
        <v>18</v>
      </c>
      <c r="D652" s="1" t="s">
        <v>14</v>
      </c>
      <c r="E652" s="1" t="s">
        <v>7</v>
      </c>
      <c r="F652" s="1" t="s">
        <v>42</v>
      </c>
      <c r="G652" s="1">
        <v>25</v>
      </c>
    </row>
    <row r="653" spans="1:9">
      <c r="A653" s="3">
        <v>40730</v>
      </c>
      <c r="B653" s="1">
        <v>256</v>
      </c>
      <c r="C653" s="1" t="s">
        <v>19</v>
      </c>
      <c r="D653" s="1" t="s">
        <v>14</v>
      </c>
      <c r="E653" s="1" t="s">
        <v>7</v>
      </c>
      <c r="F653" s="1" t="s">
        <v>42</v>
      </c>
      <c r="G653" s="1">
        <v>25</v>
      </c>
      <c r="H653" s="1">
        <v>1.1931245983544616</v>
      </c>
      <c r="I653" s="1">
        <v>0.75143762418522442</v>
      </c>
    </row>
    <row r="654" spans="1:9">
      <c r="A654" s="3">
        <v>40730</v>
      </c>
      <c r="B654" s="1">
        <v>256</v>
      </c>
      <c r="C654" s="1" t="s">
        <v>20</v>
      </c>
      <c r="D654" s="1" t="s">
        <v>14</v>
      </c>
      <c r="E654" s="1" t="s">
        <v>7</v>
      </c>
      <c r="F654" s="1" t="s">
        <v>42</v>
      </c>
      <c r="G654" s="1">
        <v>25</v>
      </c>
      <c r="H654" s="1">
        <v>-0.15490195998574319</v>
      </c>
      <c r="I654" s="1">
        <v>-7.2806123925539992E-2</v>
      </c>
    </row>
    <row r="655" spans="1:9">
      <c r="A655" s="3">
        <v>40730</v>
      </c>
      <c r="B655" s="1">
        <v>256</v>
      </c>
      <c r="C655" s="1" t="s">
        <v>21</v>
      </c>
      <c r="D655" s="1" t="s">
        <v>14</v>
      </c>
      <c r="E655" s="1" t="s">
        <v>7</v>
      </c>
      <c r="F655" s="1" t="s">
        <v>42</v>
      </c>
      <c r="G655" s="1">
        <v>25</v>
      </c>
      <c r="H655" s="1">
        <v>0.46239799789895608</v>
      </c>
      <c r="I655" s="1">
        <v>0.26568148729426488</v>
      </c>
    </row>
    <row r="656" spans="1:9">
      <c r="A656" s="3">
        <v>40730</v>
      </c>
      <c r="B656" s="1">
        <v>256</v>
      </c>
      <c r="C656" s="1" t="s">
        <v>22</v>
      </c>
      <c r="D656" s="1" t="s">
        <v>14</v>
      </c>
      <c r="E656" s="1" t="s">
        <v>7</v>
      </c>
      <c r="F656" s="1" t="s">
        <v>42</v>
      </c>
      <c r="G656" s="1">
        <v>25</v>
      </c>
    </row>
    <row r="657" spans="1:9">
      <c r="A657" s="3">
        <v>40730</v>
      </c>
      <c r="B657" s="1">
        <v>256</v>
      </c>
      <c r="C657" s="1" t="s">
        <v>23</v>
      </c>
      <c r="D657" s="1" t="s">
        <v>14</v>
      </c>
      <c r="E657" s="1" t="s">
        <v>7</v>
      </c>
      <c r="F657" s="1" t="s">
        <v>42</v>
      </c>
      <c r="G657" s="1">
        <v>25</v>
      </c>
    </row>
    <row r="658" spans="1:9">
      <c r="A658" s="3">
        <v>40730</v>
      </c>
      <c r="B658" s="1">
        <v>256</v>
      </c>
      <c r="C658" s="1" t="s">
        <v>24</v>
      </c>
      <c r="D658" s="1" t="s">
        <v>14</v>
      </c>
      <c r="E658" s="1" t="s">
        <v>7</v>
      </c>
      <c r="F658" s="1" t="s">
        <v>42</v>
      </c>
      <c r="G658" s="1">
        <v>25</v>
      </c>
      <c r="H658" s="1">
        <v>0.72427586960078905</v>
      </c>
      <c r="I658" s="1">
        <v>0.45529620826060335</v>
      </c>
    </row>
    <row r="659" spans="1:9">
      <c r="A659" s="3">
        <v>40730</v>
      </c>
      <c r="B659" s="1">
        <v>256</v>
      </c>
      <c r="C659" s="1" t="s">
        <v>25</v>
      </c>
      <c r="D659" s="1" t="s">
        <v>14</v>
      </c>
      <c r="E659" s="1" t="s">
        <v>7</v>
      </c>
      <c r="F659" s="1" t="s">
        <v>42</v>
      </c>
      <c r="G659" s="1">
        <v>25</v>
      </c>
    </row>
    <row r="660" spans="1:9">
      <c r="A660" s="3">
        <v>40730</v>
      </c>
      <c r="B660" s="1">
        <v>256</v>
      </c>
      <c r="C660" s="1" t="s">
        <v>26</v>
      </c>
      <c r="D660" s="1" t="s">
        <v>14</v>
      </c>
      <c r="E660" s="1" t="s">
        <v>7</v>
      </c>
      <c r="F660" s="1" t="s">
        <v>42</v>
      </c>
      <c r="G660" s="1">
        <v>25</v>
      </c>
      <c r="H660" s="1">
        <v>1.1038037209559568</v>
      </c>
      <c r="I660" s="1">
        <v>0.87524840946581717</v>
      </c>
    </row>
    <row r="661" spans="1:9">
      <c r="A661" s="3">
        <v>40730</v>
      </c>
      <c r="B661" s="1">
        <v>256</v>
      </c>
      <c r="C661" s="1" t="s">
        <v>27</v>
      </c>
      <c r="D661" s="1" t="s">
        <v>14</v>
      </c>
      <c r="E661" s="1" t="s">
        <v>7</v>
      </c>
      <c r="F661" s="1" t="s">
        <v>42</v>
      </c>
      <c r="G661" s="1">
        <v>25</v>
      </c>
      <c r="H661" s="1">
        <v>0.59106460702649921</v>
      </c>
      <c r="I661" s="1">
        <v>0.39083007860466223</v>
      </c>
    </row>
    <row r="662" spans="1:9">
      <c r="A662" s="3">
        <v>40730</v>
      </c>
      <c r="B662" s="1">
        <v>256</v>
      </c>
      <c r="C662" s="1" t="s">
        <v>28</v>
      </c>
      <c r="D662" s="1" t="s">
        <v>14</v>
      </c>
      <c r="E662" s="1" t="s">
        <v>7</v>
      </c>
      <c r="F662" s="1" t="s">
        <v>42</v>
      </c>
      <c r="G662" s="1">
        <v>25</v>
      </c>
    </row>
    <row r="663" spans="1:9">
      <c r="A663" s="3">
        <v>40730</v>
      </c>
      <c r="B663" s="1">
        <v>256</v>
      </c>
      <c r="C663" s="1" t="s">
        <v>29</v>
      </c>
      <c r="D663" s="1" t="s">
        <v>14</v>
      </c>
      <c r="E663" s="1" t="s">
        <v>7</v>
      </c>
      <c r="F663" s="1" t="s">
        <v>42</v>
      </c>
      <c r="G663" s="1">
        <v>25</v>
      </c>
    </row>
    <row r="664" spans="1:9">
      <c r="A664" s="3">
        <v>40730</v>
      </c>
      <c r="B664" s="1">
        <v>256</v>
      </c>
      <c r="C664" s="1" t="s">
        <v>30</v>
      </c>
      <c r="D664" s="1" t="s">
        <v>14</v>
      </c>
      <c r="E664" s="1" t="s">
        <v>7</v>
      </c>
      <c r="F664" s="1" t="s">
        <v>42</v>
      </c>
      <c r="G664" s="1">
        <v>25</v>
      </c>
      <c r="H664" s="1">
        <v>0.23044892137827391</v>
      </c>
      <c r="I664" s="1">
        <v>0.28903305368132648</v>
      </c>
    </row>
    <row r="665" spans="1:9">
      <c r="A665" s="3">
        <v>40730</v>
      </c>
      <c r="B665" s="1">
        <v>256</v>
      </c>
      <c r="C665" s="1" t="s">
        <v>31</v>
      </c>
      <c r="D665" s="1" t="s">
        <v>14</v>
      </c>
      <c r="E665" s="1" t="s">
        <v>7</v>
      </c>
      <c r="F665" s="1" t="s">
        <v>42</v>
      </c>
      <c r="G665" s="1">
        <v>25</v>
      </c>
      <c r="H665" s="1">
        <v>0.62324929039790045</v>
      </c>
      <c r="I665" s="1">
        <v>0.110585320857214</v>
      </c>
    </row>
    <row r="666" spans="1:9">
      <c r="A666" s="3">
        <v>40730</v>
      </c>
      <c r="B666" s="1">
        <v>256</v>
      </c>
      <c r="C666" s="1" t="s">
        <v>32</v>
      </c>
      <c r="D666" s="1" t="s">
        <v>14</v>
      </c>
      <c r="E666" s="1" t="s">
        <v>7</v>
      </c>
      <c r="F666" s="1" t="s">
        <v>42</v>
      </c>
      <c r="G666" s="1">
        <v>25</v>
      </c>
      <c r="H666" s="1">
        <v>1.6138418218760691</v>
      </c>
      <c r="I666" s="1">
        <v>1.179446039162908</v>
      </c>
    </row>
    <row r="667" spans="1:9">
      <c r="A667" s="3">
        <v>40730</v>
      </c>
      <c r="B667" s="1">
        <v>256</v>
      </c>
      <c r="C667" s="1" t="s">
        <v>33</v>
      </c>
      <c r="D667" s="1" t="s">
        <v>14</v>
      </c>
      <c r="E667" s="1" t="s">
        <v>7</v>
      </c>
      <c r="F667" s="1" t="s">
        <v>42</v>
      </c>
      <c r="G667" s="1">
        <v>25</v>
      </c>
      <c r="H667" s="1">
        <v>-4.5757490560675115E-2</v>
      </c>
      <c r="I667" s="1">
        <v>-0.1244324553264038</v>
      </c>
    </row>
    <row r="668" spans="1:9">
      <c r="A668" s="3">
        <v>40730</v>
      </c>
      <c r="B668" s="1">
        <v>256</v>
      </c>
      <c r="C668" s="1" t="s">
        <v>34</v>
      </c>
      <c r="D668" s="1" t="s">
        <v>14</v>
      </c>
      <c r="E668" s="1" t="s">
        <v>7</v>
      </c>
      <c r="F668" s="1" t="s">
        <v>42</v>
      </c>
      <c r="G668" s="1">
        <v>25</v>
      </c>
      <c r="H668" s="1">
        <v>0.53147891704225514</v>
      </c>
      <c r="I668" s="1">
        <v>0.40594323004806421</v>
      </c>
    </row>
    <row r="669" spans="1:9">
      <c r="A669" s="3">
        <v>40730</v>
      </c>
      <c r="B669" s="1">
        <v>256</v>
      </c>
      <c r="C669" s="1" t="s">
        <v>35</v>
      </c>
      <c r="D669" s="1" t="s">
        <v>14</v>
      </c>
      <c r="E669" s="1" t="s">
        <v>7</v>
      </c>
      <c r="F669" s="1" t="s">
        <v>42</v>
      </c>
      <c r="G669" s="1">
        <v>25</v>
      </c>
      <c r="H669" s="1">
        <v>0</v>
      </c>
      <c r="I669" s="1">
        <v>-0.1096900255970638</v>
      </c>
    </row>
    <row r="670" spans="1:9">
      <c r="A670" s="3">
        <v>40730</v>
      </c>
      <c r="B670" s="1">
        <v>256</v>
      </c>
      <c r="C670" s="1" t="s">
        <v>36</v>
      </c>
      <c r="D670" s="1" t="s">
        <v>14</v>
      </c>
      <c r="E670" s="1" t="s">
        <v>7</v>
      </c>
      <c r="F670" s="1" t="s">
        <v>42</v>
      </c>
      <c r="G670" s="1">
        <v>25</v>
      </c>
      <c r="H670" s="1">
        <v>0.3222192947339193</v>
      </c>
      <c r="I670" s="1">
        <v>0.30907034766142349</v>
      </c>
    </row>
    <row r="671" spans="1:9">
      <c r="A671" s="3">
        <v>40730</v>
      </c>
      <c r="B671" s="1">
        <v>256</v>
      </c>
      <c r="C671" s="1" t="s">
        <v>37</v>
      </c>
      <c r="D671" s="1" t="s">
        <v>14</v>
      </c>
      <c r="E671" s="1" t="s">
        <v>7</v>
      </c>
      <c r="F671" s="1" t="s">
        <v>42</v>
      </c>
      <c r="G671" s="1">
        <v>25</v>
      </c>
      <c r="H671" s="1">
        <v>0.20411998265592479</v>
      </c>
      <c r="I671" s="1">
        <v>0.19786246792252127</v>
      </c>
    </row>
    <row r="672" spans="1:9">
      <c r="A672" s="3">
        <v>40730</v>
      </c>
      <c r="B672" s="1">
        <v>256</v>
      </c>
      <c r="C672" s="1" t="s">
        <v>38</v>
      </c>
      <c r="D672" s="1" t="s">
        <v>14</v>
      </c>
      <c r="E672" s="1" t="s">
        <v>7</v>
      </c>
      <c r="F672" s="1" t="s">
        <v>42</v>
      </c>
      <c r="G672" s="1">
        <v>25</v>
      </c>
      <c r="H672" s="1">
        <v>0.63346845557958653</v>
      </c>
      <c r="I672" s="1">
        <v>0.44069894976359936</v>
      </c>
    </row>
    <row r="673" spans="1:9">
      <c r="A673" s="3">
        <v>40730</v>
      </c>
      <c r="B673" s="1">
        <v>256</v>
      </c>
      <c r="C673" s="1" t="s">
        <v>39</v>
      </c>
      <c r="D673" s="1" t="s">
        <v>14</v>
      </c>
      <c r="E673" s="1" t="s">
        <v>7</v>
      </c>
      <c r="F673" s="1" t="s">
        <v>42</v>
      </c>
      <c r="G673" s="1">
        <v>25</v>
      </c>
      <c r="H673" s="1">
        <v>0.49136169383427269</v>
      </c>
      <c r="I673" s="1">
        <v>0.26222522584567504</v>
      </c>
    </row>
    <row r="674" spans="1:9">
      <c r="A674" s="3">
        <v>40730</v>
      </c>
      <c r="B674" s="1">
        <v>256</v>
      </c>
      <c r="C674" s="1" t="s">
        <v>40</v>
      </c>
      <c r="D674" s="1" t="s">
        <v>14</v>
      </c>
      <c r="E674" s="1" t="s">
        <v>7</v>
      </c>
      <c r="F674" s="1" t="s">
        <v>42</v>
      </c>
      <c r="G674" s="1">
        <v>25</v>
      </c>
      <c r="H674" s="1">
        <v>1.4048337166199381</v>
      </c>
      <c r="I674" s="1">
        <v>0.62051843942008822</v>
      </c>
    </row>
    <row r="675" spans="1:9">
      <c r="A675" s="3">
        <v>40730</v>
      </c>
      <c r="B675" s="1">
        <v>256</v>
      </c>
      <c r="C675" s="1" t="s">
        <v>41</v>
      </c>
      <c r="D675" s="1" t="s">
        <v>14</v>
      </c>
      <c r="E675" s="1" t="s">
        <v>7</v>
      </c>
      <c r="F675" s="1" t="s">
        <v>42</v>
      </c>
      <c r="G675" s="1">
        <v>25</v>
      </c>
    </row>
  </sheetData>
  <sortState ref="A2:G404">
    <sortCondition ref="D2:D404"/>
    <sortCondition ref="E2:E404"/>
    <sortCondition ref="B2:B40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5"/>
  <sheetViews>
    <sheetView tabSelected="1" workbookViewId="0">
      <pane ySplit="1" topLeftCell="A2" activePane="bottomLeft" state="frozen"/>
      <selection pane="bottomLeft" activeCell="Y384" sqref="Y384"/>
    </sheetView>
  </sheetViews>
  <sheetFormatPr baseColWidth="10" defaultColWidth="8.83203125" defaultRowHeight="14" x14ac:dyDescent="0"/>
  <cols>
    <col min="19" max="21" width="8.83203125" style="1"/>
  </cols>
  <sheetData>
    <row r="1" spans="1:21" ht="16">
      <c r="A1" s="5" t="s">
        <v>43</v>
      </c>
      <c r="B1" s="5" t="s">
        <v>1</v>
      </c>
      <c r="C1" s="5" t="s">
        <v>44</v>
      </c>
      <c r="D1" s="5" t="s">
        <v>17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R1" s="5" t="s">
        <v>3</v>
      </c>
      <c r="S1" s="1" t="s">
        <v>4</v>
      </c>
      <c r="T1" s="1" t="s">
        <v>5</v>
      </c>
      <c r="U1" s="1" t="s">
        <v>6</v>
      </c>
    </row>
    <row r="2" spans="1:21">
      <c r="A2" s="12">
        <v>40710</v>
      </c>
      <c r="B2" s="1">
        <v>154</v>
      </c>
      <c r="C2" s="1">
        <v>8.9219999999999846</v>
      </c>
      <c r="D2" s="1" t="s">
        <v>18</v>
      </c>
      <c r="E2" s="1">
        <v>-2.5992773574553727</v>
      </c>
      <c r="F2" s="1">
        <v>2.3599999999999999E-2</v>
      </c>
      <c r="G2" s="1">
        <v>0</v>
      </c>
      <c r="H2" s="1"/>
      <c r="I2" s="1">
        <f>1000*(F2-G2)</f>
        <v>23.599999999999998</v>
      </c>
      <c r="J2" s="1">
        <f>AVERAGE(E3,E19,E22)</f>
        <v>-6.8810325717049967E-2</v>
      </c>
      <c r="K2" s="1">
        <f t="shared" ref="K2" si="0">-1*(E2-J2)</f>
        <v>2.5304670317383229</v>
      </c>
      <c r="L2" s="1">
        <f xml:space="preserve"> -0.0000239427557546*C2^3 + 0.0030595325652363*C2^2 - 0.194267551268354*C2 + 8.05927926866089</f>
        <v>6.5525649648842617</v>
      </c>
      <c r="M2" s="1">
        <v>5</v>
      </c>
      <c r="N2" s="1">
        <f>1.28*G2</f>
        <v>0</v>
      </c>
      <c r="O2" s="1">
        <f>1.08*I2/1000</f>
        <v>2.5488E-2</v>
      </c>
      <c r="P2" s="1">
        <f>(K2/100)*L2*(M2-(N2+O2))</f>
        <v>0.82482630292178871</v>
      </c>
      <c r="Q2" s="1"/>
      <c r="R2" s="1" t="s">
        <v>10</v>
      </c>
      <c r="S2" s="1">
        <v>10</v>
      </c>
      <c r="T2" s="1">
        <f>LOG(I2)</f>
        <v>1.3729120029701065</v>
      </c>
      <c r="U2" s="1">
        <f>LOG(P2)</f>
        <v>-8.3637498268124791E-2</v>
      </c>
    </row>
    <row r="3" spans="1:21">
      <c r="A3" s="12">
        <v>40710</v>
      </c>
      <c r="B3" s="1">
        <v>154</v>
      </c>
      <c r="C3" s="1">
        <v>8.9219999999999846</v>
      </c>
      <c r="D3" s="1" t="s">
        <v>19</v>
      </c>
      <c r="E3" s="1">
        <v>-0.18099098548507259</v>
      </c>
      <c r="F3" s="1"/>
      <c r="G3" s="1"/>
      <c r="H3" s="1"/>
      <c r="I3" s="1"/>
      <c r="J3" s="1">
        <f>J2</f>
        <v>-6.8810325717049967E-2</v>
      </c>
      <c r="K3" s="1"/>
      <c r="L3" s="1">
        <f t="shared" ref="L3:L66" si="1" xml:space="preserve"> -0.0000239427557546*C3^3 + 0.0030595325652363*C3^2 - 0.194267551268354*C3 + 8.05927926866089</f>
        <v>6.5525649648842617</v>
      </c>
      <c r="M3" s="1"/>
      <c r="N3" s="1"/>
      <c r="O3" s="1"/>
      <c r="P3" s="1"/>
      <c r="Q3" s="1"/>
      <c r="R3" s="1" t="s">
        <v>10</v>
      </c>
      <c r="S3" s="1">
        <v>10</v>
      </c>
    </row>
    <row r="4" spans="1:21">
      <c r="A4" s="12">
        <v>40710</v>
      </c>
      <c r="B4" s="1">
        <v>154</v>
      </c>
      <c r="C4" s="1">
        <v>8.9219999999999846</v>
      </c>
      <c r="D4" s="1" t="s">
        <v>20</v>
      </c>
      <c r="E4" s="1">
        <v>-1.3093685262865542</v>
      </c>
      <c r="F4" s="1">
        <v>5.1499999999999997E-2</v>
      </c>
      <c r="G4" s="1">
        <v>0</v>
      </c>
      <c r="H4" s="1"/>
      <c r="I4" s="1">
        <f t="shared" ref="I4:I67" si="2">1000*(F4-G4)</f>
        <v>51.5</v>
      </c>
      <c r="J4" s="1">
        <f t="shared" ref="J4:J25" si="3">J3</f>
        <v>-6.8810325717049967E-2</v>
      </c>
      <c r="K4" s="1">
        <f t="shared" ref="K4:K18" si="4">-1*(E4-J4)</f>
        <v>1.2405582005695042</v>
      </c>
      <c r="L4" s="1">
        <f t="shared" si="1"/>
        <v>6.5525649648842617</v>
      </c>
      <c r="M4" s="1">
        <v>5</v>
      </c>
      <c r="N4" s="1">
        <f t="shared" ref="N4:N18" si="5">1.28*G4</f>
        <v>0</v>
      </c>
      <c r="O4" s="1">
        <f t="shared" ref="O4:O18" si="6">1.08*I4/1000</f>
        <v>5.5620000000000003E-2</v>
      </c>
      <c r="P4" s="1">
        <f t="shared" ref="P4:P18" si="7">(K4/100)*L4*(M4-(N4+O4))</f>
        <v>0.40192065028965435</v>
      </c>
      <c r="Q4" s="1"/>
      <c r="R4" s="1" t="s">
        <v>10</v>
      </c>
      <c r="S4" s="1">
        <v>10</v>
      </c>
      <c r="T4" s="1">
        <f t="shared" ref="T4:T18" si="8">LOG(I4)</f>
        <v>1.711807229041191</v>
      </c>
      <c r="U4" s="1">
        <f t="shared" ref="U4:U18" si="9">LOG(P4)</f>
        <v>-0.39585967960928081</v>
      </c>
    </row>
    <row r="5" spans="1:21">
      <c r="A5" s="12">
        <v>40710</v>
      </c>
      <c r="B5" s="1">
        <v>154</v>
      </c>
      <c r="C5" s="1">
        <v>8.9219999999999846</v>
      </c>
      <c r="D5" s="1" t="s">
        <v>21</v>
      </c>
      <c r="E5" s="1">
        <v>-10.071199088825612</v>
      </c>
      <c r="F5" s="1">
        <v>8.2299999999999998E-2</v>
      </c>
      <c r="G5" s="1">
        <v>0</v>
      </c>
      <c r="H5" s="1"/>
      <c r="I5" s="1">
        <f t="shared" si="2"/>
        <v>82.3</v>
      </c>
      <c r="J5" s="1">
        <f t="shared" si="3"/>
        <v>-6.8810325717049967E-2</v>
      </c>
      <c r="K5" s="1">
        <f t="shared" si="4"/>
        <v>10.002388763108561</v>
      </c>
      <c r="L5" s="1">
        <f t="shared" si="1"/>
        <v>6.5525649648842617</v>
      </c>
      <c r="M5" s="1">
        <v>5</v>
      </c>
      <c r="N5" s="1">
        <f t="shared" si="5"/>
        <v>0</v>
      </c>
      <c r="O5" s="1">
        <f t="shared" si="6"/>
        <v>8.8884000000000005E-2</v>
      </c>
      <c r="P5" s="1">
        <f t="shared" si="7"/>
        <v>3.2188093776902567</v>
      </c>
      <c r="Q5" s="1"/>
      <c r="R5" s="1" t="s">
        <v>10</v>
      </c>
      <c r="S5" s="1">
        <v>10</v>
      </c>
      <c r="T5" s="1">
        <f t="shared" si="8"/>
        <v>1.9153998352122699</v>
      </c>
      <c r="U5" s="1">
        <f t="shared" si="9"/>
        <v>0.50769525793179016</v>
      </c>
    </row>
    <row r="6" spans="1:21">
      <c r="A6" s="12">
        <v>40710</v>
      </c>
      <c r="B6" s="1">
        <v>154</v>
      </c>
      <c r="C6" s="1">
        <v>8.9219999999999846</v>
      </c>
      <c r="D6" s="1" t="s">
        <v>22</v>
      </c>
      <c r="E6" s="1">
        <v>-2.4116732398083283</v>
      </c>
      <c r="F6" s="1">
        <v>3.9100000000000003E-2</v>
      </c>
      <c r="G6" s="1">
        <v>0</v>
      </c>
      <c r="H6" s="1"/>
      <c r="I6" s="1">
        <f t="shared" si="2"/>
        <v>39.1</v>
      </c>
      <c r="J6" s="1">
        <f t="shared" si="3"/>
        <v>-6.8810325717049967E-2</v>
      </c>
      <c r="K6" s="1">
        <f t="shared" si="4"/>
        <v>2.3428629140912784</v>
      </c>
      <c r="L6" s="1">
        <f t="shared" si="1"/>
        <v>6.5525649648842617</v>
      </c>
      <c r="M6" s="1">
        <v>5</v>
      </c>
      <c r="N6" s="1">
        <f t="shared" si="5"/>
        <v>0</v>
      </c>
      <c r="O6" s="1">
        <f t="shared" si="6"/>
        <v>4.2228000000000002E-2</v>
      </c>
      <c r="P6" s="1">
        <f t="shared" si="7"/>
        <v>0.76110533059562713</v>
      </c>
      <c r="Q6" s="1"/>
      <c r="R6" s="1" t="s">
        <v>10</v>
      </c>
      <c r="S6" s="1">
        <v>10</v>
      </c>
      <c r="T6" s="1">
        <f t="shared" si="8"/>
        <v>1.5921767573958667</v>
      </c>
      <c r="U6" s="1">
        <f t="shared" si="9"/>
        <v>-0.11855523635559925</v>
      </c>
    </row>
    <row r="7" spans="1:21">
      <c r="A7" s="12">
        <v>40710</v>
      </c>
      <c r="B7" s="1">
        <v>154</v>
      </c>
      <c r="C7" s="1">
        <v>8.9219999999999846</v>
      </c>
      <c r="D7" s="1" t="s">
        <v>23</v>
      </c>
      <c r="E7" s="1">
        <v>-2.5716224411417516</v>
      </c>
      <c r="F7" s="1">
        <v>4.9399999999999999E-2</v>
      </c>
      <c r="G7" s="1">
        <v>0</v>
      </c>
      <c r="H7" s="1"/>
      <c r="I7" s="1">
        <f t="shared" si="2"/>
        <v>49.4</v>
      </c>
      <c r="J7" s="1">
        <f t="shared" si="3"/>
        <v>-6.8810325717049967E-2</v>
      </c>
      <c r="K7" s="1">
        <f t="shared" si="4"/>
        <v>2.5028121154247018</v>
      </c>
      <c r="L7" s="1">
        <f t="shared" si="1"/>
        <v>6.5525649648842617</v>
      </c>
      <c r="M7" s="1">
        <v>5</v>
      </c>
      <c r="N7" s="1">
        <f t="shared" si="5"/>
        <v>0</v>
      </c>
      <c r="O7" s="1">
        <f t="shared" si="6"/>
        <v>5.3352000000000004E-2</v>
      </c>
      <c r="P7" s="1">
        <f t="shared" si="7"/>
        <v>0.81124230696772792</v>
      </c>
      <c r="Q7" s="1"/>
      <c r="R7" s="1" t="s">
        <v>10</v>
      </c>
      <c r="S7" s="1">
        <v>10</v>
      </c>
      <c r="T7" s="1">
        <f t="shared" si="8"/>
        <v>1.6937269489236468</v>
      </c>
      <c r="U7" s="1">
        <f t="shared" si="9"/>
        <v>-9.0849408598115383E-2</v>
      </c>
    </row>
    <row r="8" spans="1:21">
      <c r="A8" s="12">
        <v>40710</v>
      </c>
      <c r="B8" s="1">
        <v>154</v>
      </c>
      <c r="C8" s="1">
        <v>8.9219999999999846</v>
      </c>
      <c r="D8" s="1" t="s">
        <v>24</v>
      </c>
      <c r="E8" s="1">
        <v>-3.2426180422251516</v>
      </c>
      <c r="F8" s="1">
        <v>0.22</v>
      </c>
      <c r="G8" s="1">
        <v>0.1056</v>
      </c>
      <c r="H8" s="1"/>
      <c r="I8" s="1">
        <f t="shared" si="2"/>
        <v>114.4</v>
      </c>
      <c r="J8" s="1">
        <f t="shared" si="3"/>
        <v>-6.8810325717049967E-2</v>
      </c>
      <c r="K8" s="1">
        <f t="shared" si="4"/>
        <v>3.1738077165081018</v>
      </c>
      <c r="L8" s="1">
        <f t="shared" si="1"/>
        <v>6.5525649648842617</v>
      </c>
      <c r="M8" s="1">
        <v>5</v>
      </c>
      <c r="N8" s="1">
        <f t="shared" si="5"/>
        <v>0.13516800000000001</v>
      </c>
      <c r="O8" s="1">
        <f t="shared" si="6"/>
        <v>0.12355200000000002</v>
      </c>
      <c r="P8" s="1">
        <f t="shared" si="7"/>
        <v>0.9860241474174728</v>
      </c>
      <c r="Q8" s="1"/>
      <c r="R8" s="1" t="s">
        <v>10</v>
      </c>
      <c r="S8" s="1">
        <v>10</v>
      </c>
      <c r="T8" s="1">
        <f t="shared" si="8"/>
        <v>2.0584260244570056</v>
      </c>
      <c r="U8" s="1">
        <f t="shared" si="9"/>
        <v>-6.1124491949481686E-3</v>
      </c>
    </row>
    <row r="9" spans="1:21">
      <c r="A9" s="12">
        <v>40710</v>
      </c>
      <c r="B9" s="1">
        <v>154</v>
      </c>
      <c r="C9" s="1">
        <v>8.9219999999999846</v>
      </c>
      <c r="D9" s="1" t="s">
        <v>25</v>
      </c>
      <c r="E9" s="1">
        <v>-1.2646586901868055</v>
      </c>
      <c r="F9" s="1">
        <v>4.2900000000000001E-2</v>
      </c>
      <c r="G9" s="1">
        <v>0</v>
      </c>
      <c r="H9" s="1"/>
      <c r="I9" s="1">
        <f t="shared" si="2"/>
        <v>42.9</v>
      </c>
      <c r="J9" s="1">
        <f t="shared" si="3"/>
        <v>-6.8810325717049967E-2</v>
      </c>
      <c r="K9" s="1">
        <f t="shared" si="4"/>
        <v>1.1958483644697555</v>
      </c>
      <c r="L9" s="1">
        <f t="shared" si="1"/>
        <v>6.5525649648842617</v>
      </c>
      <c r="M9" s="1">
        <v>5</v>
      </c>
      <c r="N9" s="1">
        <f t="shared" si="5"/>
        <v>0</v>
      </c>
      <c r="O9" s="1">
        <f t="shared" si="6"/>
        <v>4.6331999999999998E-2</v>
      </c>
      <c r="P9" s="1">
        <f t="shared" si="7"/>
        <v>0.38816318763061763</v>
      </c>
      <c r="Q9" s="1"/>
      <c r="R9" s="1" t="s">
        <v>10</v>
      </c>
      <c r="S9" s="1">
        <v>10</v>
      </c>
      <c r="T9" s="1">
        <f t="shared" si="8"/>
        <v>1.6324572921847242</v>
      </c>
      <c r="U9" s="1">
        <f t="shared" si="9"/>
        <v>-0.41098565433396805</v>
      </c>
    </row>
    <row r="10" spans="1:21">
      <c r="A10" s="12">
        <v>40710</v>
      </c>
      <c r="B10" s="1">
        <v>154</v>
      </c>
      <c r="C10" s="1">
        <v>8.9219999999999846</v>
      </c>
      <c r="D10" s="1" t="s">
        <v>26</v>
      </c>
      <c r="E10" s="1">
        <v>-1.147900519480517</v>
      </c>
      <c r="F10" s="1">
        <v>3.1899999999999998E-2</v>
      </c>
      <c r="G10" s="1">
        <v>0</v>
      </c>
      <c r="H10" s="1"/>
      <c r="I10" s="1">
        <f t="shared" si="2"/>
        <v>31.9</v>
      </c>
      <c r="J10" s="1">
        <f t="shared" si="3"/>
        <v>-6.8810325717049967E-2</v>
      </c>
      <c r="K10" s="1">
        <f t="shared" si="4"/>
        <v>1.0790901937634669</v>
      </c>
      <c r="L10" s="1">
        <f t="shared" si="1"/>
        <v>6.5525649648842617</v>
      </c>
      <c r="M10" s="1">
        <v>5</v>
      </c>
      <c r="N10" s="1">
        <f t="shared" si="5"/>
        <v>0</v>
      </c>
      <c r="O10" s="1">
        <f t="shared" si="6"/>
        <v>3.4451999999999997E-2</v>
      </c>
      <c r="P10" s="1">
        <f t="shared" si="7"/>
        <v>0.35110439490218642</v>
      </c>
      <c r="Q10" s="1"/>
      <c r="R10" s="1" t="s">
        <v>10</v>
      </c>
      <c r="S10" s="1">
        <v>10</v>
      </c>
      <c r="T10" s="1">
        <f t="shared" si="8"/>
        <v>1.503790683057181</v>
      </c>
      <c r="U10" s="1">
        <f t="shared" si="9"/>
        <v>-0.45456373427767877</v>
      </c>
    </row>
    <row r="11" spans="1:21">
      <c r="A11" s="13">
        <v>40710</v>
      </c>
      <c r="B11" s="14">
        <v>154</v>
      </c>
      <c r="C11" s="14">
        <v>8.9219999999999846</v>
      </c>
      <c r="D11" s="14" t="s">
        <v>27</v>
      </c>
      <c r="E11" s="14">
        <v>-1.1823900604208728</v>
      </c>
      <c r="F11" s="14">
        <v>8.3000000000000004E-2</v>
      </c>
      <c r="G11" s="14">
        <v>0</v>
      </c>
      <c r="H11" s="14"/>
      <c r="I11" s="14">
        <f t="shared" si="2"/>
        <v>83</v>
      </c>
      <c r="J11" s="1">
        <f t="shared" si="3"/>
        <v>-6.8810325717049967E-2</v>
      </c>
      <c r="K11" s="14"/>
      <c r="L11" s="1">
        <f t="shared" si="1"/>
        <v>6.5525649648842617</v>
      </c>
      <c r="M11" s="14"/>
      <c r="N11" s="14"/>
      <c r="O11" s="14"/>
      <c r="P11" s="14"/>
      <c r="Q11" s="14"/>
      <c r="R11" s="1" t="s">
        <v>10</v>
      </c>
      <c r="S11" s="1">
        <v>10</v>
      </c>
    </row>
    <row r="12" spans="1:21">
      <c r="A12" s="12">
        <v>40710</v>
      </c>
      <c r="B12" s="1">
        <v>154</v>
      </c>
      <c r="C12" s="1">
        <v>8.9219999999999846</v>
      </c>
      <c r="D12" s="1" t="s">
        <v>28</v>
      </c>
      <c r="E12" s="1">
        <v>-2.6336719730536893</v>
      </c>
      <c r="F12" s="1">
        <v>1.7999999999999999E-2</v>
      </c>
      <c r="G12" s="1">
        <v>0</v>
      </c>
      <c r="H12" s="1"/>
      <c r="I12" s="1">
        <f t="shared" si="2"/>
        <v>18</v>
      </c>
      <c r="J12" s="1">
        <f t="shared" si="3"/>
        <v>-6.8810325717049967E-2</v>
      </c>
      <c r="K12" s="1">
        <f t="shared" si="4"/>
        <v>2.5648616473366395</v>
      </c>
      <c r="L12" s="1">
        <f t="shared" si="1"/>
        <v>6.5525649648842617</v>
      </c>
      <c r="M12" s="1">
        <v>5</v>
      </c>
      <c r="N12" s="1">
        <f t="shared" si="5"/>
        <v>0</v>
      </c>
      <c r="O12" s="1">
        <f t="shared" si="6"/>
        <v>1.9440000000000002E-2</v>
      </c>
      <c r="P12" s="1">
        <f t="shared" si="7"/>
        <v>0.83705395995803977</v>
      </c>
      <c r="Q12" s="1"/>
      <c r="R12" s="1" t="s">
        <v>10</v>
      </c>
      <c r="S12" s="1">
        <v>10</v>
      </c>
      <c r="T12" s="1">
        <f t="shared" si="8"/>
        <v>1.255272505103306</v>
      </c>
      <c r="U12" s="1">
        <f t="shared" si="9"/>
        <v>-7.724654468695337E-2</v>
      </c>
    </row>
    <row r="13" spans="1:21">
      <c r="A13" s="12">
        <v>40710</v>
      </c>
      <c r="B13" s="1">
        <v>154</v>
      </c>
      <c r="C13" s="1">
        <v>8.9219999999999846</v>
      </c>
      <c r="D13" s="1" t="s">
        <v>29</v>
      </c>
      <c r="E13" s="1">
        <v>-2.9322438155427299</v>
      </c>
      <c r="F13" s="1">
        <v>6.1899999999999997E-2</v>
      </c>
      <c r="G13" s="1">
        <v>0</v>
      </c>
      <c r="H13" s="1"/>
      <c r="I13" s="1">
        <f t="shared" si="2"/>
        <v>61.9</v>
      </c>
      <c r="J13" s="1">
        <f t="shared" si="3"/>
        <v>-6.8810325717049967E-2</v>
      </c>
      <c r="K13" s="1">
        <f t="shared" si="4"/>
        <v>2.8634334898256801</v>
      </c>
      <c r="L13" s="1">
        <f t="shared" si="1"/>
        <v>6.5525649648842617</v>
      </c>
      <c r="M13" s="1">
        <v>5</v>
      </c>
      <c r="N13" s="1">
        <f t="shared" si="5"/>
        <v>0</v>
      </c>
      <c r="O13" s="1">
        <f t="shared" si="6"/>
        <v>6.6852000000000009E-2</v>
      </c>
      <c r="P13" s="1">
        <f t="shared" si="7"/>
        <v>0.92559836847331467</v>
      </c>
      <c r="Q13" s="1"/>
      <c r="R13" s="1" t="s">
        <v>10</v>
      </c>
      <c r="S13" s="1">
        <v>10</v>
      </c>
      <c r="T13" s="1">
        <f t="shared" si="8"/>
        <v>1.7916906490201179</v>
      </c>
      <c r="U13" s="1">
        <f t="shared" si="9"/>
        <v>-3.3577419574523149E-2</v>
      </c>
    </row>
    <row r="14" spans="1:21">
      <c r="A14" s="12">
        <v>40710</v>
      </c>
      <c r="B14" s="1">
        <v>154</v>
      </c>
      <c r="C14" s="1">
        <v>8.9219999999999846</v>
      </c>
      <c r="D14" s="1" t="s">
        <v>30</v>
      </c>
      <c r="E14" s="1">
        <v>-4.5982468518647135</v>
      </c>
      <c r="F14" s="1">
        <v>8.2199999999999995E-2</v>
      </c>
      <c r="G14" s="1">
        <v>3.9699999999999999E-2</v>
      </c>
      <c r="H14" s="1"/>
      <c r="I14" s="1">
        <f t="shared" si="2"/>
        <v>42.499999999999993</v>
      </c>
      <c r="J14" s="1">
        <f t="shared" si="3"/>
        <v>-6.8810325717049967E-2</v>
      </c>
      <c r="K14" s="1">
        <f t="shared" si="4"/>
        <v>4.5294365261476637</v>
      </c>
      <c r="L14" s="1">
        <f t="shared" si="1"/>
        <v>6.5525649648842617</v>
      </c>
      <c r="M14" s="1">
        <v>5</v>
      </c>
      <c r="N14" s="1">
        <f t="shared" si="5"/>
        <v>5.0816E-2</v>
      </c>
      <c r="O14" s="1">
        <f t="shared" si="6"/>
        <v>4.5899999999999996E-2</v>
      </c>
      <c r="P14" s="1">
        <f t="shared" si="7"/>
        <v>1.4552665998889087</v>
      </c>
      <c r="Q14" s="1"/>
      <c r="R14" s="1" t="s">
        <v>10</v>
      </c>
      <c r="S14" s="1">
        <v>10</v>
      </c>
      <c r="T14" s="1">
        <f t="shared" si="8"/>
        <v>1.6283889300503114</v>
      </c>
      <c r="U14" s="1">
        <f t="shared" si="9"/>
        <v>0.16294256188169814</v>
      </c>
    </row>
    <row r="15" spans="1:21">
      <c r="A15" s="12">
        <v>40710</v>
      </c>
      <c r="B15" s="1">
        <v>154</v>
      </c>
      <c r="C15" s="1">
        <v>8.9219999999999846</v>
      </c>
      <c r="D15" s="1" t="s">
        <v>31</v>
      </c>
      <c r="E15" s="1">
        <v>-5.0427505868463109</v>
      </c>
      <c r="F15" s="1">
        <v>3.3000000000000002E-2</v>
      </c>
      <c r="G15" s="1">
        <v>0</v>
      </c>
      <c r="H15" s="1"/>
      <c r="I15" s="1">
        <f t="shared" si="2"/>
        <v>33</v>
      </c>
      <c r="J15" s="1">
        <f t="shared" si="3"/>
        <v>-6.8810325717049967E-2</v>
      </c>
      <c r="K15" s="1">
        <f t="shared" si="4"/>
        <v>4.9739402611292611</v>
      </c>
      <c r="L15" s="1">
        <f t="shared" si="1"/>
        <v>6.5525649648842617</v>
      </c>
      <c r="M15" s="1">
        <v>5</v>
      </c>
      <c r="N15" s="1">
        <f t="shared" si="5"/>
        <v>0</v>
      </c>
      <c r="O15" s="1">
        <f t="shared" si="6"/>
        <v>3.5639999999999998E-2</v>
      </c>
      <c r="P15" s="1">
        <f t="shared" si="7"/>
        <v>1.6179875220559354</v>
      </c>
      <c r="Q15" s="1"/>
      <c r="R15" s="1" t="s">
        <v>10</v>
      </c>
      <c r="S15" s="1">
        <v>10</v>
      </c>
      <c r="T15" s="1">
        <f t="shared" si="8"/>
        <v>1.5185139398778875</v>
      </c>
      <c r="U15" s="1">
        <f t="shared" si="9"/>
        <v>0.20897516800360283</v>
      </c>
    </row>
    <row r="16" spans="1:21">
      <c r="A16" s="13">
        <v>40710</v>
      </c>
      <c r="B16" s="14">
        <v>154</v>
      </c>
      <c r="C16" s="14">
        <v>8.9219999999999846</v>
      </c>
      <c r="D16" s="14" t="s">
        <v>32</v>
      </c>
      <c r="E16" s="14">
        <v>-1.8097832877283127</v>
      </c>
      <c r="F16" s="14">
        <v>9.1700000000000004E-2</v>
      </c>
      <c r="G16" s="14">
        <v>0</v>
      </c>
      <c r="H16" s="14"/>
      <c r="I16" s="14">
        <f t="shared" si="2"/>
        <v>91.7</v>
      </c>
      <c r="J16" s="1">
        <f t="shared" si="3"/>
        <v>-6.8810325717049967E-2</v>
      </c>
      <c r="K16" s="14"/>
      <c r="L16" s="1">
        <f t="shared" si="1"/>
        <v>6.5525649648842617</v>
      </c>
      <c r="M16" s="14"/>
      <c r="N16" s="14"/>
      <c r="O16" s="14"/>
      <c r="P16" s="14"/>
      <c r="Q16" s="14"/>
      <c r="R16" s="1" t="s">
        <v>10</v>
      </c>
      <c r="S16" s="1">
        <v>10</v>
      </c>
    </row>
    <row r="17" spans="1:21">
      <c r="A17" s="13">
        <v>40710</v>
      </c>
      <c r="B17" s="14">
        <v>154</v>
      </c>
      <c r="C17" s="14">
        <v>8.9219999999999846</v>
      </c>
      <c r="D17" s="14" t="s">
        <v>33</v>
      </c>
      <c r="E17" s="14">
        <v>-0.93884327453295069</v>
      </c>
      <c r="F17" s="14">
        <v>3.2500000000000001E-2</v>
      </c>
      <c r="G17" s="14">
        <v>0</v>
      </c>
      <c r="H17" s="14"/>
      <c r="I17" s="14">
        <f t="shared" si="2"/>
        <v>32.5</v>
      </c>
      <c r="J17" s="1">
        <f t="shared" si="3"/>
        <v>-6.8810325717049967E-2</v>
      </c>
      <c r="K17" s="14"/>
      <c r="L17" s="1">
        <f t="shared" si="1"/>
        <v>6.5525649648842617</v>
      </c>
      <c r="M17" s="14"/>
      <c r="N17" s="14"/>
      <c r="O17" s="14"/>
      <c r="P17" s="14"/>
      <c r="Q17" s="14"/>
      <c r="R17" s="1" t="s">
        <v>10</v>
      </c>
      <c r="S17" s="1">
        <v>10</v>
      </c>
    </row>
    <row r="18" spans="1:21">
      <c r="A18" s="12">
        <v>40710</v>
      </c>
      <c r="B18" s="1">
        <v>154</v>
      </c>
      <c r="C18" s="1">
        <v>8.9219999999999846</v>
      </c>
      <c r="D18" s="1" t="s">
        <v>34</v>
      </c>
      <c r="E18" s="1">
        <v>-7.3011510410445171</v>
      </c>
      <c r="F18" s="1">
        <v>6.4299999999999996E-2</v>
      </c>
      <c r="G18" s="1">
        <v>0</v>
      </c>
      <c r="H18" s="1"/>
      <c r="I18" s="1">
        <f t="shared" si="2"/>
        <v>64.3</v>
      </c>
      <c r="J18" s="1">
        <f t="shared" si="3"/>
        <v>-6.8810325717049967E-2</v>
      </c>
      <c r="K18" s="1">
        <f t="shared" si="4"/>
        <v>7.2323407153274673</v>
      </c>
      <c r="L18" s="1">
        <f t="shared" si="1"/>
        <v>6.5525649648842617</v>
      </c>
      <c r="M18" s="1">
        <v>5</v>
      </c>
      <c r="N18" s="1">
        <f t="shared" si="5"/>
        <v>0</v>
      </c>
      <c r="O18" s="1">
        <f t="shared" si="6"/>
        <v>6.9444000000000006E-2</v>
      </c>
      <c r="P18" s="1">
        <f t="shared" si="7"/>
        <v>2.3366093421243477</v>
      </c>
      <c r="Q18" s="1"/>
      <c r="R18" s="1" t="s">
        <v>10</v>
      </c>
      <c r="S18" s="1">
        <v>10</v>
      </c>
      <c r="T18" s="1">
        <f t="shared" si="8"/>
        <v>1.8082109729242219</v>
      </c>
      <c r="U18" s="1">
        <f t="shared" si="9"/>
        <v>0.36858610873724279</v>
      </c>
    </row>
    <row r="19" spans="1:21">
      <c r="A19" s="12">
        <v>40710</v>
      </c>
      <c r="B19" s="1">
        <v>154</v>
      </c>
      <c r="C19" s="1">
        <v>8.9219999999999846</v>
      </c>
      <c r="D19" s="1" t="s">
        <v>35</v>
      </c>
      <c r="E19" s="1">
        <v>0.38435270991042364</v>
      </c>
      <c r="F19" s="1"/>
      <c r="G19" s="1"/>
      <c r="H19" s="1"/>
      <c r="I19" s="1"/>
      <c r="J19" s="1">
        <f t="shared" si="3"/>
        <v>-6.8810325717049967E-2</v>
      </c>
      <c r="K19" s="1"/>
      <c r="L19" s="1">
        <f t="shared" si="1"/>
        <v>6.5525649648842617</v>
      </c>
      <c r="M19" s="1"/>
      <c r="N19" s="1"/>
      <c r="O19" s="1"/>
      <c r="P19" s="1"/>
      <c r="Q19" s="1"/>
      <c r="R19" s="1" t="s">
        <v>10</v>
      </c>
      <c r="S19" s="1">
        <v>10</v>
      </c>
    </row>
    <row r="20" spans="1:21">
      <c r="A20" s="12">
        <v>40710</v>
      </c>
      <c r="B20" s="1">
        <v>154</v>
      </c>
      <c r="C20" s="1">
        <v>8.9219999999999846</v>
      </c>
      <c r="D20" s="1" t="s">
        <v>36</v>
      </c>
      <c r="E20" s="1">
        <v>-0.6963406674074607</v>
      </c>
      <c r="F20" s="1">
        <v>1.9300000000000001E-2</v>
      </c>
      <c r="G20" s="1">
        <v>0</v>
      </c>
      <c r="H20" s="1"/>
      <c r="I20" s="1">
        <f t="shared" si="2"/>
        <v>19.3</v>
      </c>
      <c r="J20" s="1">
        <f t="shared" si="3"/>
        <v>-6.8810325717049967E-2</v>
      </c>
      <c r="K20" s="1">
        <f t="shared" ref="K20:K21" si="10">-1*(E20-J20)</f>
        <v>0.62753034169041078</v>
      </c>
      <c r="L20" s="1">
        <f t="shared" si="1"/>
        <v>6.5525649648842617</v>
      </c>
      <c r="M20" s="1">
        <v>5</v>
      </c>
      <c r="N20" s="1">
        <f>1.28*G20</f>
        <v>0</v>
      </c>
      <c r="O20" s="1">
        <f>1.08*I20/1000</f>
        <v>2.0844000000000001E-2</v>
      </c>
      <c r="P20" s="1">
        <f>(K20/100)*L20*(M20-(N20+O20))</f>
        <v>0.20473957518453256</v>
      </c>
      <c r="Q20" s="1"/>
      <c r="R20" s="1" t="s">
        <v>10</v>
      </c>
      <c r="S20" s="1">
        <v>10</v>
      </c>
      <c r="T20" s="1">
        <f>LOG(I20)</f>
        <v>1.2855573090077739</v>
      </c>
      <c r="U20" s="1">
        <f>LOG(P20)</f>
        <v>-0.68879820216873189</v>
      </c>
    </row>
    <row r="21" spans="1:21">
      <c r="A21" s="12">
        <v>40710</v>
      </c>
      <c r="B21" s="1">
        <v>154</v>
      </c>
      <c r="C21" s="1">
        <v>8.9219999999999846</v>
      </c>
      <c r="D21" s="1" t="s">
        <v>37</v>
      </c>
      <c r="E21" s="1">
        <v>-7.8814612987012982</v>
      </c>
      <c r="F21" s="1">
        <v>5.9900000000000002E-2</v>
      </c>
      <c r="G21" s="1">
        <v>0</v>
      </c>
      <c r="H21" s="1"/>
      <c r="I21" s="1">
        <f t="shared" si="2"/>
        <v>59.9</v>
      </c>
      <c r="J21" s="1">
        <f t="shared" si="3"/>
        <v>-6.8810325717049967E-2</v>
      </c>
      <c r="K21" s="1">
        <f t="shared" si="10"/>
        <v>7.8126509729842484</v>
      </c>
      <c r="L21" s="1">
        <f t="shared" si="1"/>
        <v>6.5525649648842617</v>
      </c>
      <c r="M21" s="1">
        <v>5</v>
      </c>
      <c r="N21" s="1">
        <f>1.28*G21</f>
        <v>0</v>
      </c>
      <c r="O21" s="1">
        <f>1.08*I21/1000</f>
        <v>6.4692000000000013E-2</v>
      </c>
      <c r="P21" s="1">
        <f>(K21/100)*L21*(M21-(N21+O21))</f>
        <v>2.5265274395821757</v>
      </c>
      <c r="Q21" s="1"/>
      <c r="R21" s="1" t="s">
        <v>10</v>
      </c>
      <c r="S21" s="1">
        <v>10</v>
      </c>
      <c r="T21" s="1">
        <f>LOG(I21)</f>
        <v>1.7774268223893113</v>
      </c>
      <c r="U21" s="1">
        <f>LOG(P21)</f>
        <v>0.40252401929477666</v>
      </c>
    </row>
    <row r="22" spans="1:21">
      <c r="A22" s="12">
        <v>40710</v>
      </c>
      <c r="B22" s="1">
        <v>154</v>
      </c>
      <c r="C22" s="1">
        <v>8.9219999999999846</v>
      </c>
      <c r="D22" s="1" t="s">
        <v>38</v>
      </c>
      <c r="E22" s="1">
        <v>-0.40979270157650094</v>
      </c>
      <c r="F22" s="1"/>
      <c r="G22" s="1"/>
      <c r="H22" s="1"/>
      <c r="I22" s="1"/>
      <c r="J22" s="1">
        <f t="shared" si="3"/>
        <v>-6.8810325717049967E-2</v>
      </c>
      <c r="K22" s="1"/>
      <c r="L22" s="1">
        <f t="shared" si="1"/>
        <v>6.5525649648842617</v>
      </c>
      <c r="M22" s="1"/>
      <c r="N22" s="1"/>
      <c r="O22" s="1"/>
      <c r="P22" s="1"/>
      <c r="Q22" s="1"/>
      <c r="R22" s="1" t="s">
        <v>10</v>
      </c>
      <c r="S22" s="1">
        <v>10</v>
      </c>
    </row>
    <row r="23" spans="1:21">
      <c r="A23" s="13">
        <v>40710</v>
      </c>
      <c r="B23" s="14">
        <v>154</v>
      </c>
      <c r="C23" s="14">
        <v>8.9219999999999846</v>
      </c>
      <c r="D23" s="14" t="s">
        <v>39</v>
      </c>
      <c r="E23" s="14"/>
      <c r="F23" s="14"/>
      <c r="G23" s="14"/>
      <c r="H23" s="14"/>
      <c r="I23" s="14"/>
      <c r="J23" s="1">
        <f t="shared" si="3"/>
        <v>-6.8810325717049967E-2</v>
      </c>
      <c r="K23" s="1"/>
      <c r="L23" s="1">
        <f t="shared" si="1"/>
        <v>6.5525649648842617</v>
      </c>
      <c r="M23" s="1"/>
      <c r="N23" s="1"/>
      <c r="O23" s="1"/>
      <c r="P23" s="1"/>
      <c r="Q23" s="1"/>
      <c r="R23" s="1" t="s">
        <v>10</v>
      </c>
      <c r="S23" s="1">
        <v>10</v>
      </c>
    </row>
    <row r="24" spans="1:21">
      <c r="A24" s="12">
        <v>40710</v>
      </c>
      <c r="B24" s="1">
        <v>154</v>
      </c>
      <c r="C24" s="1">
        <v>8.9219999999999846</v>
      </c>
      <c r="D24" s="1" t="s">
        <v>40</v>
      </c>
      <c r="E24" s="1">
        <v>-7.5795987110216005</v>
      </c>
      <c r="F24" s="1">
        <v>6.8000000000000005E-2</v>
      </c>
      <c r="G24" s="1">
        <v>0</v>
      </c>
      <c r="H24" s="1"/>
      <c r="I24" s="1">
        <f t="shared" si="2"/>
        <v>68</v>
      </c>
      <c r="J24" s="1">
        <f t="shared" si="3"/>
        <v>-6.8810325717049967E-2</v>
      </c>
      <c r="K24" s="1">
        <f t="shared" ref="K24:K25" si="11">-1*(E24-J24)</f>
        <v>7.5107883853045507</v>
      </c>
      <c r="L24" s="1">
        <f t="shared" si="1"/>
        <v>6.5525649648842617</v>
      </c>
      <c r="M24" s="1">
        <v>5</v>
      </c>
      <c r="N24" s="1">
        <f>1.28*G24</f>
        <v>0</v>
      </c>
      <c r="O24" s="1">
        <f>1.08*I24/1000</f>
        <v>7.3439999999999991E-2</v>
      </c>
      <c r="P24" s="1">
        <f>(K24/100)*L24*(M24-(N24+O24))</f>
        <v>2.4246029978759394</v>
      </c>
      <c r="Q24" s="1"/>
      <c r="R24" s="1" t="s">
        <v>10</v>
      </c>
      <c r="S24" s="1">
        <v>10</v>
      </c>
      <c r="T24" s="1">
        <f>LOG(I24)</f>
        <v>1.8325089127062364</v>
      </c>
      <c r="U24" s="1">
        <f>LOG(P24)</f>
        <v>0.3846406378056586</v>
      </c>
    </row>
    <row r="25" spans="1:21">
      <c r="A25" s="12">
        <v>40710</v>
      </c>
      <c r="B25" s="1">
        <v>154</v>
      </c>
      <c r="C25" s="1">
        <v>8.9219999999999846</v>
      </c>
      <c r="D25" s="1" t="s">
        <v>41</v>
      </c>
      <c r="E25" s="1">
        <v>-4.3927334863532295</v>
      </c>
      <c r="F25" s="1">
        <v>4.9799999999999997E-2</v>
      </c>
      <c r="G25" s="1">
        <v>0</v>
      </c>
      <c r="H25" s="1"/>
      <c r="I25" s="1">
        <f t="shared" si="2"/>
        <v>49.8</v>
      </c>
      <c r="J25" s="1">
        <f t="shared" si="3"/>
        <v>-6.8810325717049967E-2</v>
      </c>
      <c r="K25" s="1">
        <f t="shared" si="11"/>
        <v>4.3239231606361797</v>
      </c>
      <c r="L25" s="1">
        <f t="shared" si="1"/>
        <v>6.5525649648842617</v>
      </c>
      <c r="M25" s="1">
        <v>5</v>
      </c>
      <c r="N25" s="1">
        <f>1.28*G25</f>
        <v>0</v>
      </c>
      <c r="O25" s="1">
        <f>1.08*I25/1000</f>
        <v>5.3783999999999998E-2</v>
      </c>
      <c r="P25" s="1">
        <f>(K25/100)*L25*(M25-(N25+O25))</f>
        <v>1.4014008642794777</v>
      </c>
      <c r="Q25" s="1"/>
      <c r="R25" s="1" t="s">
        <v>10</v>
      </c>
      <c r="S25" s="1">
        <v>10</v>
      </c>
      <c r="T25" s="1">
        <f>LOG(I25)</f>
        <v>1.6972293427597176</v>
      </c>
      <c r="U25" s="1">
        <f>LOG(P25)</f>
        <v>0.14656238099806776</v>
      </c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1">
      <c r="A27" s="13">
        <v>40710</v>
      </c>
      <c r="B27" s="14">
        <v>219</v>
      </c>
      <c r="C27" s="14">
        <v>9.5489999999999817</v>
      </c>
      <c r="D27" s="14" t="s">
        <v>18</v>
      </c>
      <c r="E27" s="14">
        <v>-2.2915610403500373</v>
      </c>
      <c r="F27" s="14">
        <v>1.9099999999999999E-2</v>
      </c>
      <c r="G27" s="14">
        <v>0</v>
      </c>
      <c r="H27" s="14"/>
      <c r="I27" s="14">
        <f t="shared" si="2"/>
        <v>19.099999999999998</v>
      </c>
      <c r="J27" s="14">
        <f>AVERAGE(E32,E38,E43)</f>
        <v>0.12501667546355902</v>
      </c>
      <c r="K27" s="14">
        <f t="shared" ref="K27:K31" si="12">-1*(E27-J27)</f>
        <v>2.4165777158135961</v>
      </c>
      <c r="L27" s="1">
        <f t="shared" si="1"/>
        <v>6.4623498024141686</v>
      </c>
      <c r="M27" s="14">
        <v>5</v>
      </c>
      <c r="N27" s="14">
        <f t="shared" ref="N27:N31" si="13">1.28*G27</f>
        <v>0</v>
      </c>
      <c r="O27" s="14"/>
      <c r="P27" s="14"/>
      <c r="Q27" s="14"/>
      <c r="R27" s="1" t="s">
        <v>10</v>
      </c>
      <c r="S27" s="1">
        <v>10</v>
      </c>
    </row>
    <row r="28" spans="1:21">
      <c r="A28" s="12">
        <v>40710</v>
      </c>
      <c r="B28" s="1">
        <v>219</v>
      </c>
      <c r="C28" s="2">
        <v>9.5489999999999817</v>
      </c>
      <c r="D28" s="2" t="s">
        <v>19</v>
      </c>
      <c r="E28" s="2">
        <v>-2.4275890554899622</v>
      </c>
      <c r="F28" s="2">
        <v>4.2200000000000001E-2</v>
      </c>
      <c r="G28" s="1">
        <v>0</v>
      </c>
      <c r="H28" s="2"/>
      <c r="I28" s="1">
        <f t="shared" si="2"/>
        <v>42.2</v>
      </c>
      <c r="J28" s="1">
        <f>J27</f>
        <v>0.12501667546355902</v>
      </c>
      <c r="K28" s="1">
        <f t="shared" si="12"/>
        <v>2.5526057309535211</v>
      </c>
      <c r="L28" s="1">
        <f t="shared" si="1"/>
        <v>6.4623498024141686</v>
      </c>
      <c r="M28" s="1">
        <v>5</v>
      </c>
      <c r="N28" s="1">
        <f t="shared" si="13"/>
        <v>0</v>
      </c>
      <c r="O28" s="1">
        <f t="shared" ref="O28:O31" si="14">1.08*I28/1000</f>
        <v>4.5576000000000005E-2</v>
      </c>
      <c r="P28" s="1">
        <f t="shared" ref="P28:P31" si="15">(K28/100)*L28*(M28-(N28+O28))</f>
        <v>0.81727341705258461</v>
      </c>
      <c r="Q28" s="1"/>
      <c r="R28" s="1" t="s">
        <v>10</v>
      </c>
      <c r="S28" s="1">
        <v>10</v>
      </c>
      <c r="T28" s="1">
        <f t="shared" ref="T28:T31" si="16">LOG(I28)</f>
        <v>1.6253124509616739</v>
      </c>
      <c r="U28" s="1">
        <f t="shared" ref="U28:U31" si="17">LOG(P28)</f>
        <v>-8.7632626879717873E-2</v>
      </c>
    </row>
    <row r="29" spans="1:21">
      <c r="A29" s="12">
        <v>40710</v>
      </c>
      <c r="B29" s="1">
        <v>219</v>
      </c>
      <c r="C29" s="2">
        <v>9.5489999999999817</v>
      </c>
      <c r="D29" s="2" t="s">
        <v>20</v>
      </c>
      <c r="E29" s="2">
        <v>-4.1396941662615312</v>
      </c>
      <c r="F29" s="2">
        <v>2.0899999999999998E-2</v>
      </c>
      <c r="G29" s="1">
        <v>0</v>
      </c>
      <c r="H29" s="2"/>
      <c r="I29" s="1">
        <f t="shared" si="2"/>
        <v>20.9</v>
      </c>
      <c r="J29" s="1">
        <f t="shared" ref="J29:J50" si="18">J28</f>
        <v>0.12501667546355902</v>
      </c>
      <c r="K29" s="1">
        <f t="shared" si="12"/>
        <v>4.2647108417250905</v>
      </c>
      <c r="L29" s="1">
        <f t="shared" si="1"/>
        <v>6.4623498024141686</v>
      </c>
      <c r="M29" s="1">
        <v>5</v>
      </c>
      <c r="N29" s="1">
        <f t="shared" si="13"/>
        <v>0</v>
      </c>
      <c r="O29" s="1">
        <f t="shared" si="14"/>
        <v>2.2571999999999998E-2</v>
      </c>
      <c r="P29" s="1">
        <f t="shared" si="15"/>
        <v>1.3717818080457242</v>
      </c>
      <c r="Q29" s="1"/>
      <c r="R29" s="1" t="s">
        <v>10</v>
      </c>
      <c r="S29" s="1">
        <v>10</v>
      </c>
      <c r="T29" s="1">
        <f t="shared" si="16"/>
        <v>1.320146286111054</v>
      </c>
      <c r="U29" s="1">
        <f t="shared" si="17"/>
        <v>0.13728503914227833</v>
      </c>
    </row>
    <row r="30" spans="1:21">
      <c r="A30" s="12">
        <v>40710</v>
      </c>
      <c r="B30" s="1">
        <v>219</v>
      </c>
      <c r="C30" s="1">
        <v>9.5489999999999817</v>
      </c>
      <c r="D30" s="1" t="s">
        <v>21</v>
      </c>
      <c r="E30" s="1">
        <v>-5.0531290909090858</v>
      </c>
      <c r="F30" s="1">
        <v>3.1E-2</v>
      </c>
      <c r="G30" s="1">
        <v>0</v>
      </c>
      <c r="H30" s="1"/>
      <c r="I30" s="1">
        <f t="shared" si="2"/>
        <v>31</v>
      </c>
      <c r="J30" s="1">
        <f t="shared" si="18"/>
        <v>0.12501667546355902</v>
      </c>
      <c r="K30" s="1">
        <f t="shared" si="12"/>
        <v>5.1781457663726451</v>
      </c>
      <c r="L30" s="1">
        <f t="shared" si="1"/>
        <v>6.4623498024141686</v>
      </c>
      <c r="M30" s="1">
        <v>5</v>
      </c>
      <c r="N30" s="1">
        <f t="shared" si="13"/>
        <v>0</v>
      </c>
      <c r="O30" s="1">
        <f t="shared" si="14"/>
        <v>3.3480000000000003E-2</v>
      </c>
      <c r="P30" s="1">
        <f t="shared" si="15"/>
        <v>1.6619460547018416</v>
      </c>
      <c r="Q30" s="1"/>
      <c r="R30" s="1" t="s">
        <v>10</v>
      </c>
      <c r="S30" s="1">
        <v>10</v>
      </c>
      <c r="T30" s="1">
        <f t="shared" si="16"/>
        <v>1.4913616938342726</v>
      </c>
      <c r="U30" s="1">
        <f t="shared" si="17"/>
        <v>0.22061692286232859</v>
      </c>
    </row>
    <row r="31" spans="1:21">
      <c r="A31" s="12">
        <v>40710</v>
      </c>
      <c r="B31" s="1">
        <v>219</v>
      </c>
      <c r="C31" s="1">
        <v>9.5489999999999817</v>
      </c>
      <c r="D31" s="1" t="s">
        <v>22</v>
      </c>
      <c r="E31" s="1">
        <v>-4.2259813021737598</v>
      </c>
      <c r="F31" s="1">
        <v>3.3700000000000001E-2</v>
      </c>
      <c r="G31" s="1">
        <v>0</v>
      </c>
      <c r="H31" s="1"/>
      <c r="I31" s="1">
        <f t="shared" si="2"/>
        <v>33.700000000000003</v>
      </c>
      <c r="J31" s="1">
        <f t="shared" si="18"/>
        <v>0.12501667546355902</v>
      </c>
      <c r="K31" s="1">
        <f t="shared" si="12"/>
        <v>4.3509979776373191</v>
      </c>
      <c r="L31" s="1">
        <f t="shared" si="1"/>
        <v>6.4623498024141686</v>
      </c>
      <c r="M31" s="1">
        <v>5</v>
      </c>
      <c r="N31" s="1">
        <f t="shared" si="13"/>
        <v>0</v>
      </c>
      <c r="O31" s="1">
        <f t="shared" si="14"/>
        <v>3.6396000000000005E-2</v>
      </c>
      <c r="P31" s="1">
        <f t="shared" si="15"/>
        <v>1.3956498385460094</v>
      </c>
      <c r="Q31" s="1"/>
      <c r="R31" s="1" t="s">
        <v>10</v>
      </c>
      <c r="S31" s="1">
        <v>10</v>
      </c>
      <c r="T31" s="1">
        <f t="shared" si="16"/>
        <v>1.5276299008713388</v>
      </c>
      <c r="U31" s="1">
        <f t="shared" si="17"/>
        <v>0.14477646967479049</v>
      </c>
    </row>
    <row r="32" spans="1:21">
      <c r="A32" s="12">
        <v>40710</v>
      </c>
      <c r="B32" s="1">
        <v>219</v>
      </c>
      <c r="C32" s="1">
        <v>9.5489999999999817</v>
      </c>
      <c r="D32" s="1" t="s">
        <v>23</v>
      </c>
      <c r="E32" s="1">
        <v>0.15697487394956963</v>
      </c>
      <c r="F32" s="1"/>
      <c r="G32" s="1"/>
      <c r="H32" s="1"/>
      <c r="I32" s="1"/>
      <c r="J32" s="1">
        <f t="shared" si="18"/>
        <v>0.12501667546355902</v>
      </c>
      <c r="K32" s="1"/>
      <c r="L32" s="1">
        <f t="shared" si="1"/>
        <v>6.4623498024141686</v>
      </c>
      <c r="M32" s="1"/>
      <c r="N32" s="1"/>
      <c r="O32" s="1"/>
      <c r="P32" s="1"/>
      <c r="Q32" s="1"/>
      <c r="R32" s="1" t="s">
        <v>10</v>
      </c>
      <c r="S32" s="1">
        <v>10</v>
      </c>
    </row>
    <row r="33" spans="1:21">
      <c r="A33" s="12">
        <v>40710</v>
      </c>
      <c r="B33" s="1">
        <v>219</v>
      </c>
      <c r="C33" s="1">
        <v>9.5489999999999817</v>
      </c>
      <c r="D33" s="1" t="s">
        <v>24</v>
      </c>
      <c r="E33" s="1">
        <v>-7.9519908278352647</v>
      </c>
      <c r="F33" s="1">
        <v>7.0900000000000005E-2</v>
      </c>
      <c r="G33" s="1">
        <v>0</v>
      </c>
      <c r="H33" s="1"/>
      <c r="I33" s="1">
        <f t="shared" si="2"/>
        <v>70.900000000000006</v>
      </c>
      <c r="J33" s="1">
        <f t="shared" si="18"/>
        <v>0.12501667546355902</v>
      </c>
      <c r="K33" s="1">
        <f t="shared" ref="K33:K37" si="19">-1*(E33-J33)</f>
        <v>8.0770075032988231</v>
      </c>
      <c r="L33" s="1">
        <f t="shared" si="1"/>
        <v>6.4623498024141686</v>
      </c>
      <c r="M33" s="1">
        <v>5</v>
      </c>
      <c r="N33" s="1">
        <f t="shared" ref="N33:N37" si="20">1.28*G33</f>
        <v>0</v>
      </c>
      <c r="O33" s="1">
        <f t="shared" ref="O33:O37" si="21">1.08*I33/1000</f>
        <v>7.6572000000000015E-2</v>
      </c>
      <c r="P33" s="1">
        <f t="shared" ref="P33:P37" si="22">(K33/100)*L33*(M33-(N33+O33))</f>
        <v>2.5698545281096723</v>
      </c>
      <c r="Q33" s="1"/>
      <c r="R33" s="1" t="s">
        <v>10</v>
      </c>
      <c r="S33" s="1">
        <v>10</v>
      </c>
      <c r="T33" s="1">
        <f t="shared" ref="T33:T37" si="23">LOG(I33)</f>
        <v>1.8506462351830666</v>
      </c>
      <c r="U33" s="1">
        <f t="shared" ref="U33:U37" si="24">LOG(P33)</f>
        <v>0.40990853989652504</v>
      </c>
    </row>
    <row r="34" spans="1:21">
      <c r="A34" s="12">
        <v>40710</v>
      </c>
      <c r="B34" s="1">
        <v>219</v>
      </c>
      <c r="C34" s="1">
        <v>9.5489999999999817</v>
      </c>
      <c r="D34" s="1" t="s">
        <v>25</v>
      </c>
      <c r="E34" s="1">
        <v>-3.6147886665740692</v>
      </c>
      <c r="F34" s="1">
        <v>8.0699999999999994E-2</v>
      </c>
      <c r="G34" s="1">
        <v>0</v>
      </c>
      <c r="H34" s="1"/>
      <c r="I34" s="1">
        <f t="shared" si="2"/>
        <v>80.699999999999989</v>
      </c>
      <c r="J34" s="1">
        <f t="shared" si="18"/>
        <v>0.12501667546355902</v>
      </c>
      <c r="K34" s="1">
        <f t="shared" si="19"/>
        <v>3.739805342037628</v>
      </c>
      <c r="L34" s="1">
        <f t="shared" si="1"/>
        <v>6.4623498024141686</v>
      </c>
      <c r="M34" s="1">
        <v>5</v>
      </c>
      <c r="N34" s="1">
        <f t="shared" si="20"/>
        <v>0</v>
      </c>
      <c r="O34" s="1">
        <f t="shared" si="21"/>
        <v>8.7155999999999997E-2</v>
      </c>
      <c r="P34" s="1">
        <f t="shared" si="22"/>
        <v>1.1873327143154571</v>
      </c>
      <c r="Q34" s="1"/>
      <c r="R34" s="1" t="s">
        <v>10</v>
      </c>
      <c r="S34" s="1">
        <v>10</v>
      </c>
      <c r="T34" s="1">
        <f t="shared" si="23"/>
        <v>1.9068735347220704</v>
      </c>
      <c r="U34" s="1">
        <f t="shared" si="24"/>
        <v>7.4572433987474193E-2</v>
      </c>
    </row>
    <row r="35" spans="1:21">
      <c r="A35" s="12">
        <v>40710</v>
      </c>
      <c r="B35" s="1">
        <v>219</v>
      </c>
      <c r="C35" s="1">
        <v>9.5489999999999817</v>
      </c>
      <c r="D35" s="1" t="s">
        <v>26</v>
      </c>
      <c r="E35" s="1">
        <v>-5.049268793666208</v>
      </c>
      <c r="F35" s="1">
        <v>7.0999999999999994E-2</v>
      </c>
      <c r="G35" s="1">
        <v>0</v>
      </c>
      <c r="H35" s="1"/>
      <c r="I35" s="1">
        <f t="shared" si="2"/>
        <v>71</v>
      </c>
      <c r="J35" s="1">
        <f t="shared" si="18"/>
        <v>0.12501667546355902</v>
      </c>
      <c r="K35" s="1">
        <f t="shared" si="19"/>
        <v>5.1742854691297673</v>
      </c>
      <c r="L35" s="1">
        <f t="shared" si="1"/>
        <v>6.4623498024141686</v>
      </c>
      <c r="M35" s="1">
        <v>5</v>
      </c>
      <c r="N35" s="1">
        <f t="shared" si="20"/>
        <v>0</v>
      </c>
      <c r="O35" s="1">
        <f t="shared" si="21"/>
        <v>7.6680000000000012E-2</v>
      </c>
      <c r="P35" s="1">
        <f t="shared" si="22"/>
        <v>1.6462618428269555</v>
      </c>
      <c r="Q35" s="1"/>
      <c r="R35" s="1" t="s">
        <v>10</v>
      </c>
      <c r="S35" s="1">
        <v>10</v>
      </c>
      <c r="T35" s="1">
        <f t="shared" si="23"/>
        <v>1.8512583487190752</v>
      </c>
      <c r="U35" s="1">
        <f t="shared" si="24"/>
        <v>0.21649891219513839</v>
      </c>
    </row>
    <row r="36" spans="1:21">
      <c r="A36" s="13">
        <v>40710</v>
      </c>
      <c r="B36" s="14">
        <v>219</v>
      </c>
      <c r="C36" s="14">
        <v>9.5489999999999817</v>
      </c>
      <c r="D36" s="14" t="s">
        <v>27</v>
      </c>
      <c r="E36" s="14">
        <v>1.3567046301826555</v>
      </c>
      <c r="F36" s="14">
        <v>2.4400000000000002E-2</v>
      </c>
      <c r="G36" s="14">
        <v>0</v>
      </c>
      <c r="H36" s="14"/>
      <c r="I36" s="14">
        <f t="shared" si="2"/>
        <v>24.400000000000002</v>
      </c>
      <c r="J36" s="1">
        <f t="shared" si="18"/>
        <v>0.12501667546355902</v>
      </c>
      <c r="K36" s="14">
        <f t="shared" si="19"/>
        <v>-1.2316879547190964</v>
      </c>
      <c r="L36" s="1">
        <f t="shared" si="1"/>
        <v>6.4623498024141686</v>
      </c>
      <c r="M36" s="14">
        <v>5</v>
      </c>
      <c r="N36" s="14">
        <f t="shared" si="20"/>
        <v>0</v>
      </c>
      <c r="O36" s="14"/>
      <c r="P36" s="14"/>
      <c r="Q36" s="14"/>
      <c r="R36" s="1" t="s">
        <v>10</v>
      </c>
      <c r="S36" s="1">
        <v>10</v>
      </c>
    </row>
    <row r="37" spans="1:21">
      <c r="A37" s="12">
        <v>40710</v>
      </c>
      <c r="B37" s="1">
        <v>219</v>
      </c>
      <c r="C37" s="1">
        <v>9.5489999999999817</v>
      </c>
      <c r="D37" s="1" t="s">
        <v>28</v>
      </c>
      <c r="E37" s="1">
        <v>-8.4273136571984164</v>
      </c>
      <c r="F37" s="1">
        <v>6.83E-2</v>
      </c>
      <c r="G37" s="1">
        <v>0</v>
      </c>
      <c r="H37" s="1"/>
      <c r="I37" s="1">
        <f t="shared" si="2"/>
        <v>68.3</v>
      </c>
      <c r="J37" s="1">
        <f t="shared" si="18"/>
        <v>0.12501667546355902</v>
      </c>
      <c r="K37" s="1">
        <f t="shared" si="19"/>
        <v>8.5523303326619757</v>
      </c>
      <c r="L37" s="1">
        <f t="shared" si="1"/>
        <v>6.4623498024141686</v>
      </c>
      <c r="M37" s="1">
        <v>5</v>
      </c>
      <c r="N37" s="1">
        <f t="shared" si="20"/>
        <v>0</v>
      </c>
      <c r="O37" s="1">
        <f t="shared" si="21"/>
        <v>7.3763999999999996E-2</v>
      </c>
      <c r="P37" s="1">
        <f t="shared" si="22"/>
        <v>2.7226395134332568</v>
      </c>
      <c r="Q37" s="1"/>
      <c r="R37" s="1" t="s">
        <v>10</v>
      </c>
      <c r="S37" s="1">
        <v>10</v>
      </c>
      <c r="T37" s="1">
        <f t="shared" si="23"/>
        <v>1.8344207036815325</v>
      </c>
      <c r="U37" s="1">
        <f t="shared" si="24"/>
        <v>0.43499014310616513</v>
      </c>
    </row>
    <row r="38" spans="1:21">
      <c r="A38" s="12">
        <v>40710</v>
      </c>
      <c r="B38" s="1">
        <v>219</v>
      </c>
      <c r="C38" s="1">
        <v>9.5489999999999817</v>
      </c>
      <c r="D38" s="1" t="s">
        <v>29</v>
      </c>
      <c r="E38" s="1">
        <v>-0.35328048128341938</v>
      </c>
      <c r="F38" s="1"/>
      <c r="G38" s="1"/>
      <c r="H38" s="1"/>
      <c r="I38" s="1"/>
      <c r="J38" s="1">
        <f t="shared" si="18"/>
        <v>0.12501667546355902</v>
      </c>
      <c r="K38" s="1"/>
      <c r="L38" s="1">
        <f t="shared" si="1"/>
        <v>6.4623498024141686</v>
      </c>
      <c r="M38" s="1"/>
      <c r="N38" s="1"/>
      <c r="O38" s="1"/>
      <c r="P38" s="1"/>
      <c r="Q38" s="1"/>
      <c r="R38" s="1" t="s">
        <v>10</v>
      </c>
      <c r="S38" s="1">
        <v>10</v>
      </c>
    </row>
    <row r="39" spans="1:21">
      <c r="A39" s="13">
        <v>40710</v>
      </c>
      <c r="B39" s="14">
        <v>219</v>
      </c>
      <c r="C39" s="14">
        <v>9.5489999999999817</v>
      </c>
      <c r="D39" s="14" t="s">
        <v>30</v>
      </c>
      <c r="E39" s="14">
        <v>-0.74763199388846946</v>
      </c>
      <c r="F39" s="14">
        <v>8.6900000000000005E-2</v>
      </c>
      <c r="G39" s="14">
        <v>0</v>
      </c>
      <c r="H39" s="14"/>
      <c r="I39" s="14">
        <f t="shared" si="2"/>
        <v>86.9</v>
      </c>
      <c r="J39" s="1">
        <f t="shared" si="18"/>
        <v>0.12501667546355902</v>
      </c>
      <c r="K39" s="14">
        <f t="shared" ref="K39:K42" si="25">-1*(E39-J39)</f>
        <v>0.87264866935202845</v>
      </c>
      <c r="L39" s="1">
        <f t="shared" si="1"/>
        <v>6.4623498024141686</v>
      </c>
      <c r="M39" s="14">
        <v>5</v>
      </c>
      <c r="N39" s="14">
        <f t="shared" ref="N39:N42" si="26">1.28*G39</f>
        <v>0</v>
      </c>
      <c r="O39" s="14"/>
      <c r="P39" s="14"/>
      <c r="Q39" s="14"/>
      <c r="R39" s="1" t="s">
        <v>10</v>
      </c>
      <c r="S39" s="1">
        <v>10</v>
      </c>
    </row>
    <row r="40" spans="1:21">
      <c r="A40" s="12">
        <v>40710</v>
      </c>
      <c r="B40" s="1">
        <v>219</v>
      </c>
      <c r="C40" s="1">
        <v>9.5489999999999817</v>
      </c>
      <c r="D40" s="1" t="s">
        <v>31</v>
      </c>
      <c r="E40" s="1">
        <v>-6.2363734794082797</v>
      </c>
      <c r="F40" s="1">
        <v>4.41E-2</v>
      </c>
      <c r="G40" s="1">
        <v>0</v>
      </c>
      <c r="H40" s="1"/>
      <c r="I40" s="1">
        <f t="shared" si="2"/>
        <v>44.1</v>
      </c>
      <c r="J40" s="1">
        <f t="shared" si="18"/>
        <v>0.12501667546355902</v>
      </c>
      <c r="K40" s="1">
        <f t="shared" si="25"/>
        <v>6.361390154871839</v>
      </c>
      <c r="L40" s="1">
        <f t="shared" si="1"/>
        <v>6.4623498024141686</v>
      </c>
      <c r="M40" s="1">
        <v>5</v>
      </c>
      <c r="N40" s="1">
        <f t="shared" si="26"/>
        <v>0</v>
      </c>
      <c r="O40" s="1">
        <f t="shared" ref="O40:O42" si="27">1.08*I40/1000</f>
        <v>4.7628000000000011E-2</v>
      </c>
      <c r="P40" s="1">
        <f t="shared" ref="P40:P42" si="28">(K40/100)*L40*(M40-(N40+O40))</f>
        <v>2.0358967743294607</v>
      </c>
      <c r="Q40" s="1"/>
      <c r="R40" s="1" t="s">
        <v>10</v>
      </c>
      <c r="S40" s="1">
        <v>10</v>
      </c>
      <c r="T40" s="1">
        <f t="shared" ref="T40:T42" si="29">LOG(I40)</f>
        <v>1.6444385894678386</v>
      </c>
      <c r="U40" s="1">
        <f t="shared" ref="U40:U42" si="30">LOG(P40)</f>
        <v>0.30875575427592022</v>
      </c>
    </row>
    <row r="41" spans="1:21">
      <c r="A41" s="12">
        <v>40710</v>
      </c>
      <c r="B41" s="1">
        <v>219</v>
      </c>
      <c r="C41" s="1">
        <v>9.5489999999999817</v>
      </c>
      <c r="D41" s="1" t="s">
        <v>32</v>
      </c>
      <c r="E41" s="1">
        <v>-5.1843159136051051</v>
      </c>
      <c r="F41" s="1">
        <v>3.04E-2</v>
      </c>
      <c r="G41" s="1">
        <v>0</v>
      </c>
      <c r="H41" s="1"/>
      <c r="I41" s="1">
        <f t="shared" si="2"/>
        <v>30.4</v>
      </c>
      <c r="J41" s="1">
        <f t="shared" si="18"/>
        <v>0.12501667546355902</v>
      </c>
      <c r="K41" s="1">
        <f t="shared" si="25"/>
        <v>5.3093325890686645</v>
      </c>
      <c r="L41" s="1">
        <f t="shared" si="1"/>
        <v>6.4623498024141686</v>
      </c>
      <c r="M41" s="1">
        <v>5</v>
      </c>
      <c r="N41" s="1">
        <f t="shared" si="26"/>
        <v>0</v>
      </c>
      <c r="O41" s="1">
        <f t="shared" si="27"/>
        <v>3.2832E-2</v>
      </c>
      <c r="P41" s="1">
        <f t="shared" si="28"/>
        <v>1.7042733102255416</v>
      </c>
      <c r="Q41" s="1"/>
      <c r="R41" s="1" t="s">
        <v>10</v>
      </c>
      <c r="S41" s="1">
        <v>10</v>
      </c>
      <c r="T41" s="1">
        <f t="shared" si="29"/>
        <v>1.4828735836087537</v>
      </c>
      <c r="U41" s="1">
        <f t="shared" si="30"/>
        <v>0.23153924278086038</v>
      </c>
    </row>
    <row r="42" spans="1:21">
      <c r="A42" s="12">
        <v>40710</v>
      </c>
      <c r="B42" s="1">
        <v>219</v>
      </c>
      <c r="C42" s="1">
        <v>9.5489999999999817</v>
      </c>
      <c r="D42" s="1" t="s">
        <v>33</v>
      </c>
      <c r="E42" s="1">
        <v>-8.0407460226404623</v>
      </c>
      <c r="F42" s="1">
        <v>4.7500000000000001E-2</v>
      </c>
      <c r="G42" s="1">
        <v>0</v>
      </c>
      <c r="H42" s="1"/>
      <c r="I42" s="1">
        <f t="shared" si="2"/>
        <v>47.5</v>
      </c>
      <c r="J42" s="1">
        <f t="shared" si="18"/>
        <v>0.12501667546355902</v>
      </c>
      <c r="K42" s="1">
        <f t="shared" si="25"/>
        <v>8.1657626981040217</v>
      </c>
      <c r="L42" s="1">
        <f t="shared" si="1"/>
        <v>6.4623498024141686</v>
      </c>
      <c r="M42" s="1">
        <v>5</v>
      </c>
      <c r="N42" s="1">
        <f t="shared" si="26"/>
        <v>0</v>
      </c>
      <c r="O42" s="1">
        <f t="shared" si="27"/>
        <v>5.1300000000000005E-2</v>
      </c>
      <c r="P42" s="1">
        <f t="shared" si="28"/>
        <v>2.611429730258886</v>
      </c>
      <c r="Q42" s="1"/>
      <c r="R42" s="1" t="s">
        <v>10</v>
      </c>
      <c r="S42" s="1">
        <v>10</v>
      </c>
      <c r="T42" s="1">
        <f t="shared" si="29"/>
        <v>1.6766936096248666</v>
      </c>
      <c r="U42" s="1">
        <f t="shared" si="30"/>
        <v>0.41687834410316715</v>
      </c>
    </row>
    <row r="43" spans="1:21">
      <c r="A43" s="12">
        <v>40710</v>
      </c>
      <c r="B43" s="1">
        <v>219</v>
      </c>
      <c r="C43" s="1">
        <v>9.5489999999999817</v>
      </c>
      <c r="D43" s="1" t="s">
        <v>34</v>
      </c>
      <c r="E43" s="1">
        <v>0.5713556337245268</v>
      </c>
      <c r="F43" s="1"/>
      <c r="G43" s="1"/>
      <c r="H43" s="1"/>
      <c r="I43" s="1"/>
      <c r="J43" s="1">
        <f t="shared" si="18"/>
        <v>0.12501667546355902</v>
      </c>
      <c r="K43" s="1"/>
      <c r="L43" s="1">
        <f t="shared" si="1"/>
        <v>6.4623498024141686</v>
      </c>
      <c r="M43" s="1"/>
      <c r="N43" s="1"/>
      <c r="O43" s="1"/>
      <c r="P43" s="1"/>
      <c r="Q43" s="1"/>
      <c r="R43" s="1" t="s">
        <v>10</v>
      </c>
      <c r="S43" s="1">
        <v>10</v>
      </c>
    </row>
    <row r="44" spans="1:21">
      <c r="A44" s="12">
        <v>40710</v>
      </c>
      <c r="B44" s="1">
        <v>219</v>
      </c>
      <c r="C44" s="1">
        <v>9.5489999999999817</v>
      </c>
      <c r="D44" s="1" t="s">
        <v>35</v>
      </c>
      <c r="E44" s="1">
        <v>-1.3949595430238237</v>
      </c>
      <c r="F44" s="1">
        <v>2.18E-2</v>
      </c>
      <c r="G44" s="1">
        <v>0</v>
      </c>
      <c r="H44" s="1"/>
      <c r="I44" s="1">
        <f t="shared" si="2"/>
        <v>21.8</v>
      </c>
      <c r="J44" s="1">
        <f t="shared" si="18"/>
        <v>0.12501667546355902</v>
      </c>
      <c r="K44" s="1">
        <f t="shared" ref="K44:K50" si="31">-1*(E44-J44)</f>
        <v>1.5199762184873828</v>
      </c>
      <c r="L44" s="1">
        <f t="shared" si="1"/>
        <v>6.4623498024141686</v>
      </c>
      <c r="M44" s="1">
        <v>5</v>
      </c>
      <c r="N44" s="1">
        <f t="shared" ref="N44:N50" si="32">1.28*G44</f>
        <v>0</v>
      </c>
      <c r="O44" s="1">
        <f t="shared" ref="O44:O50" si="33">1.08*I44/1000</f>
        <v>2.3544000000000002E-2</v>
      </c>
      <c r="P44" s="1">
        <f t="shared" ref="P44:P50" si="34">(K44/100)*L44*(M44-(N44+O44))</f>
        <v>0.48881826357530617</v>
      </c>
      <c r="Q44" s="1"/>
      <c r="R44" s="1" t="s">
        <v>10</v>
      </c>
      <c r="S44" s="1">
        <v>10</v>
      </c>
      <c r="T44" s="1">
        <f t="shared" ref="T44:T50" si="35">LOG(I44)</f>
        <v>1.3384564936046048</v>
      </c>
      <c r="U44" s="1">
        <f t="shared" ref="U44:U50" si="36">LOG(P44)</f>
        <v>-0.31085257604333105</v>
      </c>
    </row>
    <row r="45" spans="1:21">
      <c r="A45" s="12">
        <v>40710</v>
      </c>
      <c r="B45" s="1">
        <v>219</v>
      </c>
      <c r="C45" s="1">
        <v>9.5489999999999817</v>
      </c>
      <c r="D45" s="1" t="s">
        <v>36</v>
      </c>
      <c r="E45" s="1">
        <v>-5.6768518716577461</v>
      </c>
      <c r="F45" s="1">
        <v>3.1E-2</v>
      </c>
      <c r="G45" s="1">
        <v>0</v>
      </c>
      <c r="H45" s="1"/>
      <c r="I45" s="1">
        <f t="shared" si="2"/>
        <v>31</v>
      </c>
      <c r="J45" s="1">
        <f t="shared" si="18"/>
        <v>0.12501667546355902</v>
      </c>
      <c r="K45" s="1">
        <f t="shared" si="31"/>
        <v>5.8018685471213054</v>
      </c>
      <c r="L45" s="1">
        <f t="shared" si="1"/>
        <v>6.4623498024141686</v>
      </c>
      <c r="M45" s="1">
        <v>5</v>
      </c>
      <c r="N45" s="1">
        <f t="shared" si="32"/>
        <v>0</v>
      </c>
      <c r="O45" s="1">
        <f t="shared" si="33"/>
        <v>3.3480000000000003E-2</v>
      </c>
      <c r="P45" s="1">
        <f t="shared" si="34"/>
        <v>1.8621323108371231</v>
      </c>
      <c r="Q45" s="1"/>
      <c r="R45" s="1" t="s">
        <v>10</v>
      </c>
      <c r="S45" s="1">
        <v>10</v>
      </c>
      <c r="T45" s="1">
        <f t="shared" si="35"/>
        <v>1.4913616938342726</v>
      </c>
      <c r="U45" s="1">
        <f t="shared" si="36"/>
        <v>0.27001053584241275</v>
      </c>
    </row>
    <row r="46" spans="1:21">
      <c r="A46" s="12">
        <v>40710</v>
      </c>
      <c r="B46" s="1">
        <v>219</v>
      </c>
      <c r="C46" s="1">
        <v>9.5489999999999817</v>
      </c>
      <c r="D46" s="1" t="s">
        <v>37</v>
      </c>
      <c r="E46" s="1">
        <v>-10.864363605111468</v>
      </c>
      <c r="F46" s="1">
        <v>8.2500000000000004E-2</v>
      </c>
      <c r="G46" s="1">
        <v>0</v>
      </c>
      <c r="H46" s="1" t="s">
        <v>65</v>
      </c>
      <c r="I46" s="1">
        <f t="shared" si="2"/>
        <v>82.5</v>
      </c>
      <c r="J46" s="1">
        <f t="shared" si="18"/>
        <v>0.12501667546355902</v>
      </c>
      <c r="K46" s="1">
        <f t="shared" si="31"/>
        <v>10.989380280575027</v>
      </c>
      <c r="L46" s="1">
        <f t="shared" si="1"/>
        <v>6.4623498024141686</v>
      </c>
      <c r="M46" s="1">
        <v>5</v>
      </c>
      <c r="N46" s="1">
        <f t="shared" si="32"/>
        <v>0</v>
      </c>
      <c r="O46" s="1">
        <f t="shared" si="33"/>
        <v>8.9100000000000013E-2</v>
      </c>
      <c r="P46" s="1">
        <f t="shared" si="34"/>
        <v>3.4875846316804271</v>
      </c>
      <c r="Q46" s="1"/>
      <c r="R46" s="1" t="s">
        <v>10</v>
      </c>
      <c r="S46" s="1">
        <v>10</v>
      </c>
      <c r="T46" s="1">
        <f t="shared" si="35"/>
        <v>1.916453948549925</v>
      </c>
      <c r="U46" s="1">
        <f t="shared" si="36"/>
        <v>0.54252475524246846</v>
      </c>
    </row>
    <row r="47" spans="1:21">
      <c r="A47" s="12">
        <v>40710</v>
      </c>
      <c r="B47" s="1">
        <v>219</v>
      </c>
      <c r="C47" s="1">
        <v>9.5489999999999817</v>
      </c>
      <c r="D47" s="1" t="s">
        <v>38</v>
      </c>
      <c r="E47" s="1">
        <v>-2.8834521897354111</v>
      </c>
      <c r="F47" s="1">
        <v>3.1899999999999998E-2</v>
      </c>
      <c r="G47" s="1">
        <v>0</v>
      </c>
      <c r="H47" s="1"/>
      <c r="I47" s="1">
        <f t="shared" si="2"/>
        <v>31.9</v>
      </c>
      <c r="J47" s="1">
        <f t="shared" si="18"/>
        <v>0.12501667546355902</v>
      </c>
      <c r="K47" s="1">
        <f t="shared" si="31"/>
        <v>3.0084688651989699</v>
      </c>
      <c r="L47" s="1">
        <f t="shared" si="1"/>
        <v>6.4623498024141686</v>
      </c>
      <c r="M47" s="1">
        <v>5</v>
      </c>
      <c r="N47" s="1">
        <f t="shared" si="32"/>
        <v>0</v>
      </c>
      <c r="O47" s="1">
        <f t="shared" si="33"/>
        <v>3.4451999999999997E-2</v>
      </c>
      <c r="P47" s="1">
        <f t="shared" si="34"/>
        <v>0.96539082741198912</v>
      </c>
      <c r="Q47" s="1"/>
      <c r="R47" s="1" t="s">
        <v>10</v>
      </c>
      <c r="S47" s="1">
        <v>10</v>
      </c>
      <c r="T47" s="1">
        <f t="shared" si="35"/>
        <v>1.503790683057181</v>
      </c>
      <c r="U47" s="1">
        <f t="shared" si="36"/>
        <v>-1.5296831913932159E-2</v>
      </c>
    </row>
    <row r="48" spans="1:21">
      <c r="A48" s="12">
        <v>40710</v>
      </c>
      <c r="B48" s="1">
        <v>219</v>
      </c>
      <c r="C48" s="1">
        <v>9.5489999999999817</v>
      </c>
      <c r="D48" s="1" t="s">
        <v>39</v>
      </c>
      <c r="E48" s="1">
        <v>-9.0050925724008462</v>
      </c>
      <c r="F48" s="1">
        <v>4.2500000000000003E-2</v>
      </c>
      <c r="G48" s="1">
        <v>0</v>
      </c>
      <c r="H48" s="1"/>
      <c r="I48" s="1">
        <f t="shared" si="2"/>
        <v>42.5</v>
      </c>
      <c r="J48" s="1">
        <f t="shared" si="18"/>
        <v>0.12501667546355902</v>
      </c>
      <c r="K48" s="1">
        <f t="shared" si="31"/>
        <v>9.1301092478644055</v>
      </c>
      <c r="L48" s="1">
        <f t="shared" si="1"/>
        <v>6.4623498024141686</v>
      </c>
      <c r="M48" s="1">
        <v>5</v>
      </c>
      <c r="N48" s="1">
        <f t="shared" si="32"/>
        <v>0</v>
      </c>
      <c r="O48" s="1">
        <f t="shared" si="33"/>
        <v>4.5900000000000003E-2</v>
      </c>
      <c r="P48" s="1">
        <f t="shared" si="34"/>
        <v>2.9230160851982903</v>
      </c>
      <c r="Q48" s="1"/>
      <c r="R48" s="1" t="s">
        <v>10</v>
      </c>
      <c r="S48" s="1">
        <v>10</v>
      </c>
      <c r="T48" s="1">
        <f t="shared" si="35"/>
        <v>1.6283889300503116</v>
      </c>
      <c r="U48" s="1">
        <f t="shared" si="36"/>
        <v>0.46583120526288863</v>
      </c>
    </row>
    <row r="49" spans="1:21">
      <c r="A49" s="12">
        <v>40710</v>
      </c>
      <c r="B49" s="1">
        <v>219</v>
      </c>
      <c r="C49" s="1">
        <v>9.5489999999999817</v>
      </c>
      <c r="D49" s="1" t="s">
        <v>40</v>
      </c>
      <c r="E49" s="1">
        <v>-6.2764636155288596</v>
      </c>
      <c r="F49" s="1">
        <v>4.1200000000000001E-2</v>
      </c>
      <c r="G49" s="1">
        <v>0</v>
      </c>
      <c r="H49" s="1"/>
      <c r="I49" s="1">
        <f t="shared" si="2"/>
        <v>41.2</v>
      </c>
      <c r="J49" s="1">
        <f t="shared" si="18"/>
        <v>0.12501667546355902</v>
      </c>
      <c r="K49" s="1">
        <f t="shared" si="31"/>
        <v>6.4014802909924189</v>
      </c>
      <c r="L49" s="1">
        <f t="shared" si="1"/>
        <v>6.4623498024141686</v>
      </c>
      <c r="M49" s="1">
        <v>5</v>
      </c>
      <c r="N49" s="1">
        <f t="shared" si="32"/>
        <v>0</v>
      </c>
      <c r="O49" s="1">
        <f t="shared" si="33"/>
        <v>4.4496000000000008E-2</v>
      </c>
      <c r="P49" s="1">
        <f t="shared" si="34"/>
        <v>2.050022870249173</v>
      </c>
      <c r="Q49" s="1"/>
      <c r="R49" s="1" t="s">
        <v>10</v>
      </c>
      <c r="S49" s="1">
        <v>10</v>
      </c>
      <c r="T49" s="1">
        <f t="shared" si="35"/>
        <v>1.6148972160331345</v>
      </c>
      <c r="U49" s="1">
        <f t="shared" si="36"/>
        <v>0.31175870611312595</v>
      </c>
    </row>
    <row r="50" spans="1:21">
      <c r="A50" s="12">
        <v>40710</v>
      </c>
      <c r="B50" s="1">
        <v>219</v>
      </c>
      <c r="C50" s="1">
        <v>9.5489999999999817</v>
      </c>
      <c r="D50" s="1" t="s">
        <v>41</v>
      </c>
      <c r="E50" s="1">
        <v>-2.6718636023334885</v>
      </c>
      <c r="F50" s="1">
        <v>4.02E-2</v>
      </c>
      <c r="G50" s="1">
        <v>0</v>
      </c>
      <c r="H50" s="1"/>
      <c r="I50" s="1">
        <f t="shared" si="2"/>
        <v>40.200000000000003</v>
      </c>
      <c r="J50" s="1">
        <f t="shared" si="18"/>
        <v>0.12501667546355902</v>
      </c>
      <c r="K50" s="1">
        <f t="shared" si="31"/>
        <v>2.7968802777970474</v>
      </c>
      <c r="L50" s="1">
        <f t="shared" si="1"/>
        <v>6.4623498024141686</v>
      </c>
      <c r="M50" s="1">
        <v>5</v>
      </c>
      <c r="N50" s="1">
        <f t="shared" si="32"/>
        <v>0</v>
      </c>
      <c r="O50" s="1">
        <f t="shared" si="33"/>
        <v>4.3416000000000003E-2</v>
      </c>
      <c r="P50" s="1">
        <f t="shared" si="34"/>
        <v>0.89587374590249857</v>
      </c>
      <c r="Q50" s="1"/>
      <c r="R50" s="1" t="s">
        <v>10</v>
      </c>
      <c r="S50" s="1">
        <v>10</v>
      </c>
      <c r="T50" s="1">
        <f t="shared" si="35"/>
        <v>1.6042260530844701</v>
      </c>
      <c r="U50" s="1">
        <f t="shared" si="36"/>
        <v>-4.7753190473295799E-2</v>
      </c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1">
      <c r="A52" s="12">
        <v>40710</v>
      </c>
      <c r="B52" s="1">
        <v>253</v>
      </c>
      <c r="C52" s="1">
        <v>25.029166666666658</v>
      </c>
      <c r="D52" s="1" t="s">
        <v>18</v>
      </c>
      <c r="E52" s="1">
        <v>-19.364764701305923</v>
      </c>
      <c r="F52" s="1">
        <v>7.6700000000000004E-2</v>
      </c>
      <c r="G52" s="1">
        <v>0</v>
      </c>
      <c r="H52" s="1"/>
      <c r="I52" s="1">
        <f t="shared" si="2"/>
        <v>76.7</v>
      </c>
      <c r="J52" s="1">
        <f>AVERAGE(E55,E66,E68,E71)</f>
        <v>-1.9880402333981677</v>
      </c>
      <c r="K52" s="1">
        <f t="shared" ref="K52:K75" si="37">-1*(E52-J52)</f>
        <v>17.376724467907756</v>
      </c>
      <c r="L52" s="1">
        <f t="shared" si="1"/>
        <v>4.7381801680516746</v>
      </c>
      <c r="M52" s="1">
        <v>5</v>
      </c>
      <c r="N52" s="1">
        <f t="shared" ref="N52:N75" si="38">1.28*G52</f>
        <v>0</v>
      </c>
      <c r="O52" s="1">
        <f t="shared" ref="O52:O75" si="39">1.08*I52/1000</f>
        <v>8.2836000000000007E-2</v>
      </c>
      <c r="P52" s="1">
        <f t="shared" ref="P52:P75" si="40">(K52/100)*L52*(M52-(N52+O52))</f>
        <v>4.0485003282755896</v>
      </c>
      <c r="Q52" s="1"/>
      <c r="R52" s="1" t="s">
        <v>10</v>
      </c>
      <c r="S52" s="1">
        <v>25</v>
      </c>
      <c r="T52" s="1">
        <f>LOG(I52)</f>
        <v>1.884795363948981</v>
      </c>
      <c r="U52" s="1">
        <f>LOG(P52)</f>
        <v>0.60729417882728276</v>
      </c>
    </row>
    <row r="53" spans="1:21">
      <c r="A53" s="12">
        <v>40710</v>
      </c>
      <c r="B53" s="1">
        <v>253</v>
      </c>
      <c r="C53" s="1">
        <v>25.029166666666658</v>
      </c>
      <c r="D53" s="1" t="s">
        <v>19</v>
      </c>
      <c r="E53" s="1">
        <v>-40.217317610447331</v>
      </c>
      <c r="F53" s="1">
        <v>4.99E-2</v>
      </c>
      <c r="G53" s="1">
        <v>0</v>
      </c>
      <c r="H53" s="1"/>
      <c r="I53" s="1">
        <f t="shared" si="2"/>
        <v>49.9</v>
      </c>
      <c r="J53" s="1">
        <f>J52</f>
        <v>-1.9880402333981677</v>
      </c>
      <c r="K53" s="1">
        <f t="shared" si="37"/>
        <v>38.229277377049165</v>
      </c>
      <c r="L53" s="1">
        <f t="shared" si="1"/>
        <v>4.7381801680516746</v>
      </c>
      <c r="M53" s="1">
        <v>5</v>
      </c>
      <c r="N53" s="1">
        <f t="shared" si="38"/>
        <v>0</v>
      </c>
      <c r="O53" s="1">
        <f t="shared" si="39"/>
        <v>5.3892000000000002E-2</v>
      </c>
      <c r="P53" s="1">
        <f t="shared" si="40"/>
        <v>8.9592417334145473</v>
      </c>
      <c r="Q53" s="1"/>
      <c r="R53" s="1" t="s">
        <v>10</v>
      </c>
      <c r="S53" s="1">
        <v>25</v>
      </c>
      <c r="T53" s="1">
        <f>LOG(I53)</f>
        <v>1.69810054562339</v>
      </c>
      <c r="U53" s="1">
        <f>LOG(P53)</f>
        <v>0.95227125464771445</v>
      </c>
    </row>
    <row r="54" spans="1:21">
      <c r="A54" s="12">
        <v>40710</v>
      </c>
      <c r="B54" s="1">
        <v>253</v>
      </c>
      <c r="C54" s="1">
        <v>25.029166666666658</v>
      </c>
      <c r="D54" s="1" t="s">
        <v>20</v>
      </c>
      <c r="E54" s="1">
        <v>-13.902874176160052</v>
      </c>
      <c r="F54" s="1">
        <v>2.29E-2</v>
      </c>
      <c r="G54" s="1">
        <v>0</v>
      </c>
      <c r="H54" s="1"/>
      <c r="I54" s="1">
        <f t="shared" si="2"/>
        <v>22.9</v>
      </c>
      <c r="J54" s="1">
        <f t="shared" ref="J54:J75" si="41">J53</f>
        <v>-1.9880402333981677</v>
      </c>
      <c r="K54" s="1">
        <f t="shared" si="37"/>
        <v>11.914833942761884</v>
      </c>
      <c r="L54" s="1">
        <f t="shared" si="1"/>
        <v>4.7381801680516746</v>
      </c>
      <c r="M54" s="1">
        <v>5</v>
      </c>
      <c r="N54" s="1">
        <f t="shared" si="38"/>
        <v>0</v>
      </c>
      <c r="O54" s="1">
        <f t="shared" si="39"/>
        <v>2.4732000000000001E-2</v>
      </c>
      <c r="P54" s="1">
        <f t="shared" si="40"/>
        <v>2.8087691355959734</v>
      </c>
      <c r="Q54" s="1"/>
      <c r="R54" s="1" t="s">
        <v>10</v>
      </c>
      <c r="S54" s="1">
        <v>25</v>
      </c>
      <c r="T54" s="1">
        <f>LOG(I54)</f>
        <v>1.3598354823398879</v>
      </c>
      <c r="U54" s="1">
        <f>LOG(P54)</f>
        <v>0.44851604420081426</v>
      </c>
    </row>
    <row r="55" spans="1:21">
      <c r="A55" s="12">
        <v>40710</v>
      </c>
      <c r="B55" s="1">
        <v>253</v>
      </c>
      <c r="C55" s="1">
        <v>25.029166666666658</v>
      </c>
      <c r="D55" s="1" t="s">
        <v>21</v>
      </c>
      <c r="E55" s="1">
        <v>-2.1432150708530502</v>
      </c>
      <c r="F55" s="1"/>
      <c r="G55" s="1"/>
      <c r="H55" s="1"/>
      <c r="I55" s="1"/>
      <c r="J55" s="1">
        <f t="shared" si="41"/>
        <v>-1.9880402333981677</v>
      </c>
      <c r="K55" s="1"/>
      <c r="L55" s="1">
        <f t="shared" si="1"/>
        <v>4.7381801680516746</v>
      </c>
      <c r="M55" s="1"/>
      <c r="N55" s="1"/>
      <c r="O55" s="1"/>
      <c r="P55" s="1"/>
      <c r="Q55" s="1"/>
      <c r="R55" s="1" t="s">
        <v>10</v>
      </c>
      <c r="S55" s="1">
        <v>25</v>
      </c>
    </row>
    <row r="56" spans="1:21">
      <c r="A56" s="12">
        <v>40710</v>
      </c>
      <c r="B56" s="1">
        <v>253</v>
      </c>
      <c r="C56" s="1">
        <v>25.029166666666658</v>
      </c>
      <c r="D56" s="1" t="s">
        <v>22</v>
      </c>
      <c r="E56" s="1">
        <v>-24.694778594053933</v>
      </c>
      <c r="F56" s="1">
        <v>0.1</v>
      </c>
      <c r="G56" s="1">
        <v>0</v>
      </c>
      <c r="H56" s="1"/>
      <c r="I56" s="1">
        <f t="shared" si="2"/>
        <v>100</v>
      </c>
      <c r="J56" s="1">
        <f t="shared" si="41"/>
        <v>-1.9880402333981677</v>
      </c>
      <c r="K56" s="1">
        <f t="shared" si="37"/>
        <v>22.706738360655766</v>
      </c>
      <c r="L56" s="1">
        <f t="shared" si="1"/>
        <v>4.7381801680516746</v>
      </c>
      <c r="M56" s="1">
        <v>5</v>
      </c>
      <c r="N56" s="1">
        <f t="shared" si="38"/>
        <v>0</v>
      </c>
      <c r="O56" s="1">
        <f t="shared" si="39"/>
        <v>0.108</v>
      </c>
      <c r="P56" s="1">
        <f t="shared" si="40"/>
        <v>5.2632351623077414</v>
      </c>
      <c r="Q56" s="1"/>
      <c r="R56" s="1" t="s">
        <v>10</v>
      </c>
      <c r="S56" s="1">
        <v>25</v>
      </c>
      <c r="T56" s="1">
        <f>LOG(I56)</f>
        <v>2</v>
      </c>
      <c r="U56" s="1">
        <f>LOG(P56)</f>
        <v>0.72125277480750805</v>
      </c>
    </row>
    <row r="57" spans="1:21">
      <c r="A57" s="12">
        <v>40710</v>
      </c>
      <c r="B57" s="1">
        <v>253</v>
      </c>
      <c r="C57" s="1">
        <v>25.029166666666658</v>
      </c>
      <c r="D57" s="1" t="s">
        <v>23</v>
      </c>
      <c r="E57" s="1">
        <v>-34.920272875798837</v>
      </c>
      <c r="F57" s="1">
        <v>4.3200000000000002E-2</v>
      </c>
      <c r="G57" s="1">
        <v>0</v>
      </c>
      <c r="H57" s="1"/>
      <c r="I57" s="1">
        <f t="shared" si="2"/>
        <v>43.2</v>
      </c>
      <c r="J57" s="1">
        <f t="shared" si="41"/>
        <v>-1.9880402333981677</v>
      </c>
      <c r="K57" s="1">
        <f t="shared" si="37"/>
        <v>32.93223264240067</v>
      </c>
      <c r="L57" s="1">
        <f t="shared" si="1"/>
        <v>4.7381801680516746</v>
      </c>
      <c r="M57" s="1">
        <v>5</v>
      </c>
      <c r="N57" s="1">
        <f t="shared" si="38"/>
        <v>0</v>
      </c>
      <c r="O57" s="1">
        <f t="shared" si="39"/>
        <v>4.6656000000000003E-2</v>
      </c>
      <c r="P57" s="1">
        <f t="shared" si="40"/>
        <v>7.7291410931937667</v>
      </c>
      <c r="Q57" s="1"/>
      <c r="R57" s="1" t="s">
        <v>10</v>
      </c>
      <c r="S57" s="1">
        <v>25</v>
      </c>
      <c r="T57" s="1">
        <f>LOG(I57)</f>
        <v>1.6354837468149122</v>
      </c>
      <c r="U57" s="1">
        <f>LOG(P57)</f>
        <v>0.88813123528810067</v>
      </c>
    </row>
    <row r="58" spans="1:21">
      <c r="A58" s="13">
        <v>40710</v>
      </c>
      <c r="B58" s="14">
        <v>253</v>
      </c>
      <c r="C58" s="14">
        <v>25.029166666666658</v>
      </c>
      <c r="D58" s="14" t="s">
        <v>24</v>
      </c>
      <c r="E58" s="14">
        <v>-10.311214092803565</v>
      </c>
      <c r="F58" s="14">
        <v>4.6899999999999997E-2</v>
      </c>
      <c r="G58" s="14">
        <v>0</v>
      </c>
      <c r="H58" s="14"/>
      <c r="I58" s="14">
        <f t="shared" si="2"/>
        <v>46.9</v>
      </c>
      <c r="J58" s="1">
        <f t="shared" si="41"/>
        <v>-1.9880402333981677</v>
      </c>
      <c r="K58" s="14">
        <f t="shared" si="37"/>
        <v>8.3231738594053972</v>
      </c>
      <c r="L58" s="1">
        <f t="shared" si="1"/>
        <v>4.7381801680516746</v>
      </c>
      <c r="M58" s="14">
        <v>5</v>
      </c>
      <c r="N58" s="14">
        <f t="shared" si="38"/>
        <v>0</v>
      </c>
      <c r="O58" s="14"/>
      <c r="P58" s="14"/>
      <c r="Q58" s="14"/>
      <c r="R58" s="1" t="s">
        <v>10</v>
      </c>
      <c r="S58" s="1">
        <v>25</v>
      </c>
    </row>
    <row r="59" spans="1:21">
      <c r="A59" s="12">
        <v>40710</v>
      </c>
      <c r="B59" s="1">
        <v>253</v>
      </c>
      <c r="C59" s="1">
        <v>25.029166666666658</v>
      </c>
      <c r="D59" s="1" t="s">
        <v>25</v>
      </c>
      <c r="E59" s="1">
        <v>-38.203341639344274</v>
      </c>
      <c r="F59" s="1">
        <v>9.9099999999999994E-2</v>
      </c>
      <c r="G59" s="1">
        <v>0</v>
      </c>
      <c r="H59" s="1"/>
      <c r="I59" s="1">
        <f t="shared" si="2"/>
        <v>99.1</v>
      </c>
      <c r="J59" s="1">
        <f t="shared" si="41"/>
        <v>-1.9880402333981677</v>
      </c>
      <c r="K59" s="1">
        <f t="shared" si="37"/>
        <v>36.215301405946107</v>
      </c>
      <c r="L59" s="1">
        <f t="shared" si="1"/>
        <v>4.7381801680516746</v>
      </c>
      <c r="M59" s="1">
        <v>5</v>
      </c>
      <c r="N59" s="1">
        <f t="shared" si="38"/>
        <v>0</v>
      </c>
      <c r="O59" s="1">
        <f t="shared" si="39"/>
        <v>0.10702800000000001</v>
      </c>
      <c r="P59" s="1">
        <f t="shared" si="40"/>
        <v>8.3960768520841924</v>
      </c>
      <c r="Q59" s="1"/>
      <c r="R59" s="1" t="s">
        <v>10</v>
      </c>
      <c r="S59" s="1">
        <v>25</v>
      </c>
      <c r="T59" s="1">
        <f>LOG(I59)</f>
        <v>1.9960736544852753</v>
      </c>
      <c r="U59" s="1">
        <f>LOG(P59)</f>
        <v>0.92407640517040746</v>
      </c>
    </row>
    <row r="60" spans="1:21">
      <c r="A60" s="12">
        <v>40710</v>
      </c>
      <c r="B60" s="1">
        <v>253</v>
      </c>
      <c r="C60" s="1">
        <v>25.029166666666658</v>
      </c>
      <c r="D60" s="1" t="s">
        <v>26</v>
      </c>
      <c r="E60" s="1">
        <v>-23.586575293136978</v>
      </c>
      <c r="F60" s="1">
        <v>7.7399999999999997E-2</v>
      </c>
      <c r="G60" s="1">
        <v>0</v>
      </c>
      <c r="H60" s="1"/>
      <c r="I60" s="1">
        <f t="shared" si="2"/>
        <v>77.399999999999991</v>
      </c>
      <c r="J60" s="1">
        <f t="shared" si="41"/>
        <v>-1.9880402333981677</v>
      </c>
      <c r="K60" s="1">
        <f t="shared" si="37"/>
        <v>21.598535059738811</v>
      </c>
      <c r="L60" s="1">
        <f t="shared" si="1"/>
        <v>4.7381801680516746</v>
      </c>
      <c r="M60" s="1">
        <v>5</v>
      </c>
      <c r="N60" s="1">
        <f t="shared" si="38"/>
        <v>0</v>
      </c>
      <c r="O60" s="1">
        <f t="shared" si="39"/>
        <v>8.3592E-2</v>
      </c>
      <c r="P60" s="1">
        <f t="shared" si="40"/>
        <v>5.0313413515707355</v>
      </c>
      <c r="Q60" s="1"/>
      <c r="R60" s="1" t="s">
        <v>10</v>
      </c>
      <c r="S60" s="1">
        <v>25</v>
      </c>
      <c r="T60" s="1">
        <f>LOG(I60)</f>
        <v>1.8887409606828927</v>
      </c>
      <c r="U60" s="1">
        <f>LOG(P60)</f>
        <v>0.70168378305314438</v>
      </c>
    </row>
    <row r="61" spans="1:21">
      <c r="A61" s="12">
        <v>40710</v>
      </c>
      <c r="B61" s="1">
        <v>253</v>
      </c>
      <c r="C61" s="1">
        <v>25.029166666666658</v>
      </c>
      <c r="D61" s="1" t="s">
        <v>27</v>
      </c>
      <c r="E61" s="1">
        <v>-28.560961867185323</v>
      </c>
      <c r="F61" s="1">
        <v>8.2900000000000001E-2</v>
      </c>
      <c r="G61" s="1">
        <v>0</v>
      </c>
      <c r="H61" s="1"/>
      <c r="I61" s="1">
        <f t="shared" si="2"/>
        <v>82.9</v>
      </c>
      <c r="J61" s="1">
        <f t="shared" si="41"/>
        <v>-1.9880402333981677</v>
      </c>
      <c r="K61" s="1">
        <f t="shared" si="37"/>
        <v>26.572921633787157</v>
      </c>
      <c r="L61" s="1">
        <f t="shared" si="1"/>
        <v>4.7381801680516746</v>
      </c>
      <c r="M61" s="1">
        <v>5</v>
      </c>
      <c r="N61" s="1">
        <f t="shared" si="38"/>
        <v>0</v>
      </c>
      <c r="O61" s="1">
        <f t="shared" si="39"/>
        <v>8.9532000000000014E-2</v>
      </c>
      <c r="P61" s="1">
        <f t="shared" si="40"/>
        <v>6.1826371994754865</v>
      </c>
      <c r="Q61" s="1"/>
      <c r="R61" s="1" t="s">
        <v>10</v>
      </c>
      <c r="S61" s="1">
        <v>25</v>
      </c>
      <c r="T61" s="1">
        <f>LOG(I61)</f>
        <v>1.9185545305502736</v>
      </c>
      <c r="U61" s="1">
        <f>LOG(P61)</f>
        <v>0.79117376260939487</v>
      </c>
    </row>
    <row r="62" spans="1:21">
      <c r="A62" s="12">
        <v>40710</v>
      </c>
      <c r="B62" s="1">
        <v>253</v>
      </c>
      <c r="C62" s="1">
        <v>25.029166666666658</v>
      </c>
      <c r="D62" s="1" t="s">
        <v>28</v>
      </c>
      <c r="E62" s="1">
        <v>-21.630625040288972</v>
      </c>
      <c r="F62" s="1">
        <v>2.4899999999999999E-2</v>
      </c>
      <c r="G62" s="1">
        <v>0</v>
      </c>
      <c r="H62" s="1"/>
      <c r="I62" s="1">
        <f t="shared" si="2"/>
        <v>24.9</v>
      </c>
      <c r="J62" s="1">
        <f t="shared" si="41"/>
        <v>-1.9880402333981677</v>
      </c>
      <c r="K62" s="1">
        <f t="shared" si="37"/>
        <v>19.642584806890806</v>
      </c>
      <c r="L62" s="1">
        <f t="shared" si="1"/>
        <v>4.7381801680516746</v>
      </c>
      <c r="M62" s="1">
        <v>5</v>
      </c>
      <c r="N62" s="1">
        <f t="shared" si="38"/>
        <v>0</v>
      </c>
      <c r="O62" s="1">
        <f t="shared" si="39"/>
        <v>2.6891999999999999E-2</v>
      </c>
      <c r="P62" s="1">
        <f t="shared" si="40"/>
        <v>4.6284768762174551</v>
      </c>
      <c r="Q62" s="1"/>
      <c r="R62" s="1" t="s">
        <v>10</v>
      </c>
      <c r="S62" s="1">
        <v>25</v>
      </c>
      <c r="T62" s="1">
        <f>LOG(I62)</f>
        <v>1.3961993470957363</v>
      </c>
      <c r="U62" s="1">
        <f>LOG(P62)</f>
        <v>0.66543809834374201</v>
      </c>
    </row>
    <row r="63" spans="1:21">
      <c r="A63" s="12">
        <v>40710</v>
      </c>
      <c r="B63" s="1">
        <v>253</v>
      </c>
      <c r="C63" s="1">
        <v>25.029166666666658</v>
      </c>
      <c r="D63" s="1" t="s">
        <v>29</v>
      </c>
      <c r="E63" s="1">
        <v>-30.98903046401777</v>
      </c>
      <c r="F63" s="1">
        <v>3.9600000000000003E-2</v>
      </c>
      <c r="G63" s="1">
        <v>0</v>
      </c>
      <c r="H63" s="1"/>
      <c r="I63" s="1">
        <f t="shared" si="2"/>
        <v>39.6</v>
      </c>
      <c r="J63" s="1">
        <f t="shared" si="41"/>
        <v>-1.9880402333981677</v>
      </c>
      <c r="K63" s="1">
        <f t="shared" si="37"/>
        <v>29.000990230619603</v>
      </c>
      <c r="L63" s="1">
        <f t="shared" si="1"/>
        <v>4.7381801680516746</v>
      </c>
      <c r="M63" s="1">
        <v>5</v>
      </c>
      <c r="N63" s="1">
        <f t="shared" si="38"/>
        <v>0</v>
      </c>
      <c r="O63" s="1">
        <f t="shared" si="39"/>
        <v>4.2768000000000007E-2</v>
      </c>
      <c r="P63" s="1">
        <f t="shared" si="40"/>
        <v>6.8118275096672329</v>
      </c>
      <c r="Q63" s="1"/>
      <c r="R63" s="1" t="s">
        <v>10</v>
      </c>
      <c r="S63" s="1">
        <v>25</v>
      </c>
      <c r="T63" s="1">
        <f>LOG(I63)</f>
        <v>1.5976951859255124</v>
      </c>
      <c r="U63" s="1">
        <f>LOG(P63)</f>
        <v>0.83326364214608939</v>
      </c>
    </row>
    <row r="64" spans="1:21">
      <c r="A64" s="8">
        <v>40710</v>
      </c>
      <c r="B64" s="9">
        <v>253</v>
      </c>
      <c r="C64" s="9">
        <v>25.029166666666658</v>
      </c>
      <c r="D64" s="9" t="s">
        <v>30</v>
      </c>
      <c r="E64" s="9">
        <v>-7.4244346096137939</v>
      </c>
      <c r="F64" s="9">
        <v>3.9600000000000003E-2</v>
      </c>
      <c r="G64" s="9">
        <v>0</v>
      </c>
      <c r="H64" s="9"/>
      <c r="I64" s="9">
        <f t="shared" si="2"/>
        <v>39.6</v>
      </c>
      <c r="J64" s="1">
        <f t="shared" si="41"/>
        <v>-1.9880402333981677</v>
      </c>
      <c r="K64" s="9">
        <f t="shared" si="37"/>
        <v>5.4363943762156257</v>
      </c>
      <c r="L64" s="1">
        <f t="shared" si="1"/>
        <v>4.7381801680516746</v>
      </c>
      <c r="M64" s="9">
        <v>5</v>
      </c>
      <c r="N64" s="9">
        <f t="shared" si="38"/>
        <v>0</v>
      </c>
      <c r="O64" s="9"/>
      <c r="P64" s="9"/>
      <c r="Q64" s="9"/>
      <c r="R64" s="1" t="s">
        <v>10</v>
      </c>
      <c r="S64" s="1">
        <v>25</v>
      </c>
    </row>
    <row r="65" spans="1:21">
      <c r="A65" s="12">
        <v>40710</v>
      </c>
      <c r="B65" s="1">
        <v>253</v>
      </c>
      <c r="C65" s="1">
        <v>25.029166666666658</v>
      </c>
      <c r="D65" s="1" t="s">
        <v>31</v>
      </c>
      <c r="E65" s="1">
        <v>-15.755301272575728</v>
      </c>
      <c r="F65" s="1">
        <v>2.5999999999999999E-2</v>
      </c>
      <c r="G65" s="1">
        <v>0</v>
      </c>
      <c r="H65" s="1"/>
      <c r="I65" s="1">
        <f t="shared" si="2"/>
        <v>26</v>
      </c>
      <c r="J65" s="1">
        <f t="shared" si="41"/>
        <v>-1.9880402333981677</v>
      </c>
      <c r="K65" s="1">
        <f t="shared" si="37"/>
        <v>13.76726103917756</v>
      </c>
      <c r="L65" s="1">
        <f t="shared" si="1"/>
        <v>4.7381801680516746</v>
      </c>
      <c r="M65" s="1">
        <v>5</v>
      </c>
      <c r="N65" s="1">
        <f t="shared" si="38"/>
        <v>0</v>
      </c>
      <c r="O65" s="1">
        <f t="shared" si="39"/>
        <v>2.8080000000000001E-2</v>
      </c>
      <c r="P65" s="1">
        <f t="shared" si="40"/>
        <v>3.2432710820977189</v>
      </c>
      <c r="Q65" s="1"/>
      <c r="R65" s="1" t="s">
        <v>10</v>
      </c>
      <c r="S65" s="1">
        <v>25</v>
      </c>
      <c r="T65" s="1">
        <f>LOG(I65)</f>
        <v>1.414973347970818</v>
      </c>
      <c r="U65" s="1">
        <f>LOG(P65)</f>
        <v>0.51098324979506915</v>
      </c>
    </row>
    <row r="66" spans="1:21">
      <c r="A66" s="12">
        <v>40710</v>
      </c>
      <c r="B66" s="1">
        <v>253</v>
      </c>
      <c r="C66" s="1">
        <v>25.029166666666658</v>
      </c>
      <c r="D66" s="1" t="s">
        <v>32</v>
      </c>
      <c r="E66" s="1">
        <v>-2.390044167824382</v>
      </c>
      <c r="F66" s="1"/>
      <c r="G66" s="1"/>
      <c r="H66" s="1"/>
      <c r="I66" s="1"/>
      <c r="J66" s="1">
        <f t="shared" si="41"/>
        <v>-1.9880402333981677</v>
      </c>
      <c r="K66" s="1"/>
      <c r="L66" s="1">
        <f t="shared" si="1"/>
        <v>4.7381801680516746</v>
      </c>
      <c r="M66" s="1"/>
      <c r="N66" s="1"/>
      <c r="O66" s="1"/>
      <c r="P66" s="1"/>
      <c r="Q66" s="1"/>
      <c r="R66" s="1" t="s">
        <v>10</v>
      </c>
      <c r="S66" s="1">
        <v>25</v>
      </c>
    </row>
    <row r="67" spans="1:21">
      <c r="A67" s="12">
        <v>40710</v>
      </c>
      <c r="B67" s="1">
        <v>253</v>
      </c>
      <c r="C67" s="1">
        <v>25.029166666666658</v>
      </c>
      <c r="D67" s="1" t="s">
        <v>33</v>
      </c>
      <c r="E67" s="1">
        <v>-30.840669252570144</v>
      </c>
      <c r="F67" s="1">
        <v>7.5200000000000003E-2</v>
      </c>
      <c r="G67" s="1">
        <v>0</v>
      </c>
      <c r="H67" s="1"/>
      <c r="I67" s="1">
        <f t="shared" si="2"/>
        <v>75.2</v>
      </c>
      <c r="J67" s="1">
        <f t="shared" si="41"/>
        <v>-1.9880402333981677</v>
      </c>
      <c r="K67" s="1">
        <f t="shared" si="37"/>
        <v>28.852629019171978</v>
      </c>
      <c r="L67" s="1">
        <f t="shared" ref="L67:L75" si="42" xml:space="preserve"> -0.0000239427557546*C67^3 + 0.0030595325652363*C67^2 - 0.194267551268354*C67 + 8.05927926866089</f>
        <v>4.7381801680516746</v>
      </c>
      <c r="M67" s="1">
        <v>5</v>
      </c>
      <c r="N67" s="1">
        <f t="shared" si="38"/>
        <v>0</v>
      </c>
      <c r="O67" s="1">
        <f t="shared" si="39"/>
        <v>8.121600000000001E-2</v>
      </c>
      <c r="P67" s="1">
        <f t="shared" si="40"/>
        <v>6.7244181861596948</v>
      </c>
      <c r="Q67" s="1"/>
      <c r="R67" s="1" t="s">
        <v>10</v>
      </c>
      <c r="S67" s="1">
        <v>25</v>
      </c>
      <c r="T67" s="1">
        <f>LOG(I67)</f>
        <v>1.8762178405916423</v>
      </c>
      <c r="U67" s="1">
        <f>LOG(P67)</f>
        <v>0.82765471403188484</v>
      </c>
    </row>
    <row r="68" spans="1:21">
      <c r="A68" s="12">
        <v>40710</v>
      </c>
      <c r="B68" s="1">
        <v>253</v>
      </c>
      <c r="C68" s="1">
        <v>25.029166666666658</v>
      </c>
      <c r="D68" s="1" t="s">
        <v>34</v>
      </c>
      <c r="E68" s="1">
        <v>-1.4735015726590466</v>
      </c>
      <c r="F68" s="1"/>
      <c r="G68" s="1"/>
      <c r="H68" s="1"/>
      <c r="I68" s="1"/>
      <c r="J68" s="1">
        <f t="shared" si="41"/>
        <v>-1.9880402333981677</v>
      </c>
      <c r="K68" s="1"/>
      <c r="L68" s="1">
        <f t="shared" si="42"/>
        <v>4.7381801680516746</v>
      </c>
      <c r="M68" s="1"/>
      <c r="N68" s="1"/>
      <c r="O68" s="1"/>
      <c r="P68" s="1"/>
      <c r="Q68" s="1"/>
      <c r="R68" s="1" t="s">
        <v>10</v>
      </c>
      <c r="S68" s="1">
        <v>25</v>
      </c>
    </row>
    <row r="69" spans="1:21">
      <c r="A69" s="12">
        <v>40710</v>
      </c>
      <c r="B69" s="1">
        <v>253</v>
      </c>
      <c r="C69" s="1">
        <v>25.029166666666658</v>
      </c>
      <c r="D69" s="1" t="s">
        <v>35</v>
      </c>
      <c r="E69" s="1">
        <v>-22.134173981661576</v>
      </c>
      <c r="F69" s="1">
        <v>3.5400000000000001E-2</v>
      </c>
      <c r="G69" s="1">
        <v>0</v>
      </c>
      <c r="H69" s="1"/>
      <c r="I69" s="1">
        <f t="shared" ref="I69:I75" si="43">1000*(F69-G69)</f>
        <v>35.4</v>
      </c>
      <c r="J69" s="1">
        <f t="shared" si="41"/>
        <v>-1.9880402333981677</v>
      </c>
      <c r="K69" s="1">
        <f t="shared" si="37"/>
        <v>20.146133748263409</v>
      </c>
      <c r="L69" s="1">
        <f t="shared" si="42"/>
        <v>4.7381801680516746</v>
      </c>
      <c r="M69" s="1">
        <v>5</v>
      </c>
      <c r="N69" s="1">
        <f t="shared" si="38"/>
        <v>0</v>
      </c>
      <c r="O69" s="1">
        <f t="shared" si="39"/>
        <v>3.8232000000000002E-2</v>
      </c>
      <c r="P69" s="1">
        <f t="shared" si="40"/>
        <v>4.7363058271726928</v>
      </c>
      <c r="Q69" s="1"/>
      <c r="R69" s="1" t="s">
        <v>10</v>
      </c>
      <c r="S69" s="1">
        <v>25</v>
      </c>
      <c r="T69" s="1">
        <f>LOG(I69)</f>
        <v>1.5490032620257879</v>
      </c>
      <c r="U69" s="1">
        <f>LOG(P69)</f>
        <v>0.67543973737307839</v>
      </c>
    </row>
    <row r="70" spans="1:21">
      <c r="A70" s="12">
        <v>40710</v>
      </c>
      <c r="B70" s="1">
        <v>253</v>
      </c>
      <c r="C70" s="1">
        <v>25.029166666666658</v>
      </c>
      <c r="D70" s="1" t="s">
        <v>36</v>
      </c>
      <c r="E70" s="1">
        <v>-18.070615348707985</v>
      </c>
      <c r="F70" s="1">
        <v>2.1000000000000001E-2</v>
      </c>
      <c r="G70" s="1">
        <v>0</v>
      </c>
      <c r="H70" s="1"/>
      <c r="I70" s="1">
        <f t="shared" si="43"/>
        <v>21</v>
      </c>
      <c r="J70" s="1">
        <f t="shared" si="41"/>
        <v>-1.9880402333981677</v>
      </c>
      <c r="K70" s="1">
        <f t="shared" si="37"/>
        <v>16.082575115309819</v>
      </c>
      <c r="L70" s="1">
        <f t="shared" si="42"/>
        <v>4.7381801680516746</v>
      </c>
      <c r="M70" s="1">
        <v>5</v>
      </c>
      <c r="N70" s="1">
        <f t="shared" si="38"/>
        <v>0</v>
      </c>
      <c r="O70" s="1">
        <f t="shared" si="39"/>
        <v>2.2679999999999999E-2</v>
      </c>
      <c r="P70" s="1">
        <f t="shared" si="40"/>
        <v>3.7928242781248089</v>
      </c>
      <c r="Q70" s="1"/>
      <c r="R70" s="1" t="s">
        <v>10</v>
      </c>
      <c r="S70" s="1">
        <v>25</v>
      </c>
      <c r="T70" s="1">
        <f>LOG(I70)</f>
        <v>1.3222192947339193</v>
      </c>
      <c r="U70" s="1">
        <f>LOG(P70)</f>
        <v>0.57896272226815859</v>
      </c>
    </row>
    <row r="71" spans="1:21">
      <c r="A71" s="12">
        <v>40710</v>
      </c>
      <c r="B71" s="1">
        <v>253</v>
      </c>
      <c r="C71" s="1">
        <v>25.029166666666658</v>
      </c>
      <c r="D71" s="1" t="s">
        <v>37</v>
      </c>
      <c r="E71" s="1">
        <v>-1.9454001222561925</v>
      </c>
      <c r="F71" s="1"/>
      <c r="G71" s="1"/>
      <c r="H71" s="1"/>
      <c r="I71" s="1"/>
      <c r="J71" s="1">
        <f t="shared" si="41"/>
        <v>-1.9880402333981677</v>
      </c>
      <c r="K71" s="1"/>
      <c r="L71" s="1">
        <f t="shared" si="42"/>
        <v>4.7381801680516746</v>
      </c>
      <c r="M71" s="1"/>
      <c r="N71" s="1"/>
      <c r="O71" s="1"/>
      <c r="P71" s="1"/>
      <c r="Q71" s="1"/>
      <c r="R71" s="1" t="s">
        <v>10</v>
      </c>
      <c r="S71" s="1">
        <v>25</v>
      </c>
    </row>
    <row r="72" spans="1:21">
      <c r="A72" s="13">
        <v>40710</v>
      </c>
      <c r="B72" s="14">
        <v>253</v>
      </c>
      <c r="C72" s="14">
        <v>25.029166666666658</v>
      </c>
      <c r="D72" s="14" t="s">
        <v>38</v>
      </c>
      <c r="E72" s="14">
        <v>-15.107347418727425</v>
      </c>
      <c r="F72" s="14">
        <v>6.5000000000000002E-2</v>
      </c>
      <c r="G72" s="14">
        <v>0</v>
      </c>
      <c r="H72" s="14"/>
      <c r="I72" s="14">
        <f t="shared" si="43"/>
        <v>65</v>
      </c>
      <c r="J72" s="1">
        <f t="shared" si="41"/>
        <v>-1.9880402333981677</v>
      </c>
      <c r="K72" s="14">
        <f t="shared" si="37"/>
        <v>13.119307185329257</v>
      </c>
      <c r="L72" s="1">
        <f t="shared" si="42"/>
        <v>4.7381801680516746</v>
      </c>
      <c r="M72" s="14">
        <v>5</v>
      </c>
      <c r="N72" s="14">
        <f t="shared" si="38"/>
        <v>0</v>
      </c>
      <c r="O72" s="14"/>
      <c r="P72" s="14"/>
      <c r="Q72" s="14"/>
      <c r="R72" s="1" t="s">
        <v>10</v>
      </c>
      <c r="S72" s="1">
        <v>25</v>
      </c>
    </row>
    <row r="73" spans="1:21">
      <c r="A73" s="12">
        <v>40710</v>
      </c>
      <c r="B73" s="1">
        <v>253</v>
      </c>
      <c r="C73" s="1">
        <v>25.029166666666658</v>
      </c>
      <c r="D73" s="1" t="s">
        <v>39</v>
      </c>
      <c r="E73" s="1">
        <v>-15.915751175326472</v>
      </c>
      <c r="F73" s="1">
        <v>4.8500000000000001E-2</v>
      </c>
      <c r="G73" s="1">
        <v>0</v>
      </c>
      <c r="H73" s="1"/>
      <c r="I73" s="1">
        <f t="shared" si="43"/>
        <v>48.5</v>
      </c>
      <c r="J73" s="1">
        <f t="shared" si="41"/>
        <v>-1.9880402333981677</v>
      </c>
      <c r="K73" s="1">
        <f t="shared" si="37"/>
        <v>13.927710941928304</v>
      </c>
      <c r="L73" s="1">
        <f t="shared" si="42"/>
        <v>4.7381801680516746</v>
      </c>
      <c r="M73" s="1">
        <v>5</v>
      </c>
      <c r="N73" s="1">
        <f t="shared" si="38"/>
        <v>0</v>
      </c>
      <c r="O73" s="1">
        <f t="shared" si="39"/>
        <v>5.2380000000000003E-2</v>
      </c>
      <c r="P73" s="1">
        <f t="shared" si="40"/>
        <v>3.2650335769945897</v>
      </c>
      <c r="Q73" s="1"/>
      <c r="R73" s="1" t="s">
        <v>10</v>
      </c>
      <c r="S73" s="1">
        <v>25</v>
      </c>
      <c r="T73" s="1">
        <f>LOG(I73)</f>
        <v>1.6857417386022637</v>
      </c>
      <c r="U73" s="1">
        <f>LOG(P73)</f>
        <v>0.51388765183727592</v>
      </c>
    </row>
    <row r="74" spans="1:21">
      <c r="A74" s="12">
        <v>40710</v>
      </c>
      <c r="B74" s="1">
        <v>253</v>
      </c>
      <c r="C74" s="1">
        <v>25.029166666666658</v>
      </c>
      <c r="D74" s="1" t="s">
        <v>40</v>
      </c>
      <c r="E74" s="1">
        <v>-25.730449747151976</v>
      </c>
      <c r="F74" s="1">
        <v>4.2299999999999997E-2</v>
      </c>
      <c r="G74" s="1">
        <v>0</v>
      </c>
      <c r="H74" s="1"/>
      <c r="I74" s="1">
        <f t="shared" si="43"/>
        <v>42.3</v>
      </c>
      <c r="J74" s="1">
        <f t="shared" si="41"/>
        <v>-1.9880402333981677</v>
      </c>
      <c r="K74" s="1">
        <f t="shared" si="37"/>
        <v>23.74240951375381</v>
      </c>
      <c r="L74" s="1">
        <f t="shared" si="42"/>
        <v>4.7381801680516746</v>
      </c>
      <c r="M74" s="1">
        <v>5</v>
      </c>
      <c r="N74" s="1">
        <f t="shared" si="38"/>
        <v>0</v>
      </c>
      <c r="O74" s="1">
        <f t="shared" si="39"/>
        <v>4.5683999999999995E-2</v>
      </c>
      <c r="P74" s="1">
        <f t="shared" si="40"/>
        <v>5.5733981073694876</v>
      </c>
      <c r="Q74" s="1"/>
      <c r="R74" s="1" t="s">
        <v>10</v>
      </c>
      <c r="S74" s="1">
        <v>25</v>
      </c>
      <c r="T74" s="1">
        <f>LOG(I74)</f>
        <v>1.6263403673750423</v>
      </c>
      <c r="U74" s="1">
        <f>LOG(P74)</f>
        <v>0.7461200657833954</v>
      </c>
    </row>
    <row r="75" spans="1:21">
      <c r="A75" s="12">
        <v>40710</v>
      </c>
      <c r="B75" s="1">
        <v>253</v>
      </c>
      <c r="C75" s="1">
        <v>25.029166666666658</v>
      </c>
      <c r="D75" s="1" t="s">
        <v>41</v>
      </c>
      <c r="E75" s="1">
        <v>-41.667740772436773</v>
      </c>
      <c r="F75" s="1">
        <v>2.5499999999999998E-2</v>
      </c>
      <c r="G75" s="1">
        <v>0</v>
      </c>
      <c r="H75" s="1"/>
      <c r="I75" s="1">
        <f t="shared" si="43"/>
        <v>25.5</v>
      </c>
      <c r="J75" s="1">
        <f t="shared" si="41"/>
        <v>-1.9880402333981677</v>
      </c>
      <c r="K75" s="1">
        <f t="shared" si="37"/>
        <v>39.679700539038606</v>
      </c>
      <c r="L75" s="1">
        <f t="shared" si="42"/>
        <v>4.7381801680516746</v>
      </c>
      <c r="M75" s="1">
        <v>5</v>
      </c>
      <c r="N75" s="1">
        <f t="shared" si="38"/>
        <v>0</v>
      </c>
      <c r="O75" s="1">
        <f t="shared" si="39"/>
        <v>2.7540000000000002E-2</v>
      </c>
      <c r="P75" s="1">
        <f t="shared" si="40"/>
        <v>9.348700672790752</v>
      </c>
      <c r="Q75" s="1"/>
      <c r="R75" s="1" t="s">
        <v>10</v>
      </c>
      <c r="S75" s="1">
        <v>25</v>
      </c>
      <c r="T75" s="1">
        <f>LOG(I75)</f>
        <v>1.4065401804339552</v>
      </c>
      <c r="U75" s="1">
        <f>LOG(P75)</f>
        <v>0.97075125473890767</v>
      </c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2"/>
      <c r="Q76" s="2"/>
      <c r="R76" s="2"/>
    </row>
    <row r="77" spans="1:21">
      <c r="A77" s="12">
        <v>40710</v>
      </c>
      <c r="B77" s="1">
        <v>256</v>
      </c>
      <c r="C77" s="1">
        <v>25.04199999999998</v>
      </c>
      <c r="D77" s="1" t="s">
        <v>18</v>
      </c>
      <c r="E77" s="1">
        <v>-27.032822721812977</v>
      </c>
      <c r="F77" s="1">
        <v>2.6800000000000001E-2</v>
      </c>
      <c r="G77" s="1">
        <v>0</v>
      </c>
      <c r="H77" s="1"/>
      <c r="I77" s="1">
        <f t="shared" ref="I77:I80" si="44">1000*(F77-G77)</f>
        <v>26.8</v>
      </c>
      <c r="J77" s="1">
        <f>AVERAGE(E81,E84,E96,E99)</f>
        <v>-3.0476179976947937</v>
      </c>
      <c r="K77" s="1">
        <f t="shared" ref="K77:K80" si="45">-1*(E77-J77)</f>
        <v>23.985204724118184</v>
      </c>
      <c r="L77" s="1">
        <f t="shared" ref="L77:L100" si="46" xml:space="preserve"> -0.0000239427557546*C77^3 + 0.0030595325652363*C77^2 - 0.194267551268354*C77 + 8.05927926866089</f>
        <v>4.737075298392142</v>
      </c>
      <c r="M77" s="1">
        <v>5</v>
      </c>
      <c r="N77" s="1">
        <f t="shared" ref="N77:N80" si="47">1.28*G77</f>
        <v>0</v>
      </c>
      <c r="O77" s="1">
        <f t="shared" ref="O77:O80" si="48">1.08*I77/1000</f>
        <v>2.8944000000000001E-2</v>
      </c>
      <c r="P77" s="1">
        <f t="shared" ref="P77:P80" si="49">(K77/100)*L77*(M77-(N77+O77))</f>
        <v>5.6480999492792057</v>
      </c>
      <c r="Q77" s="1"/>
      <c r="R77" s="1" t="s">
        <v>10</v>
      </c>
      <c r="S77" s="1">
        <v>25</v>
      </c>
      <c r="T77" s="1">
        <f>LOG(I77)</f>
        <v>1.4281347940287887</v>
      </c>
      <c r="U77" s="1">
        <f>LOG(P77)</f>
        <v>0.75190237342553845</v>
      </c>
    </row>
    <row r="78" spans="1:21">
      <c r="A78" s="12">
        <v>40710</v>
      </c>
      <c r="B78" s="1">
        <v>256</v>
      </c>
      <c r="C78" s="1">
        <v>25.04199999999998</v>
      </c>
      <c r="D78" s="1" t="s">
        <v>19</v>
      </c>
      <c r="E78" s="1">
        <v>-38.089749047547961</v>
      </c>
      <c r="F78" s="1">
        <v>6.8099999999999994E-2</v>
      </c>
      <c r="G78" s="1">
        <v>0</v>
      </c>
      <c r="H78" s="1"/>
      <c r="I78" s="1">
        <f t="shared" si="44"/>
        <v>68.099999999999994</v>
      </c>
      <c r="J78" s="1">
        <f>J77</f>
        <v>-3.0476179976947937</v>
      </c>
      <c r="K78" s="1">
        <f t="shared" si="45"/>
        <v>35.042131049853168</v>
      </c>
      <c r="L78" s="1">
        <f t="shared" si="46"/>
        <v>4.737075298392142</v>
      </c>
      <c r="M78" s="1">
        <v>5</v>
      </c>
      <c r="N78" s="1">
        <f t="shared" si="47"/>
        <v>0</v>
      </c>
      <c r="O78" s="1">
        <f t="shared" si="48"/>
        <v>7.3548000000000002E-2</v>
      </c>
      <c r="P78" s="1">
        <f t="shared" si="49"/>
        <v>8.1777730394530863</v>
      </c>
      <c r="Q78" s="1"/>
      <c r="R78" s="1" t="s">
        <v>10</v>
      </c>
      <c r="S78" s="1">
        <v>25</v>
      </c>
      <c r="T78" s="1">
        <f>LOG(I78)</f>
        <v>1.8331471119127851</v>
      </c>
      <c r="U78" s="1">
        <f>LOG(P78)</f>
        <v>0.9126350532614923</v>
      </c>
    </row>
    <row r="79" spans="1:21">
      <c r="A79" s="13">
        <v>40710</v>
      </c>
      <c r="B79" s="14">
        <v>256</v>
      </c>
      <c r="C79" s="14">
        <v>25.04199999999998</v>
      </c>
      <c r="D79" s="14" t="s">
        <v>20</v>
      </c>
      <c r="E79" s="14">
        <v>-12.877617798036567</v>
      </c>
      <c r="F79" s="14">
        <v>8.3900000000000002E-2</v>
      </c>
      <c r="G79" s="14">
        <v>0</v>
      </c>
      <c r="H79" s="14"/>
      <c r="I79" s="14">
        <f t="shared" si="44"/>
        <v>83.9</v>
      </c>
      <c r="J79" s="1">
        <f t="shared" ref="J79:J100" si="50">J78</f>
        <v>-3.0476179976947937</v>
      </c>
      <c r="K79" s="14">
        <f t="shared" si="45"/>
        <v>9.8299998003417741</v>
      </c>
      <c r="L79" s="1">
        <f t="shared" si="46"/>
        <v>4.737075298392142</v>
      </c>
      <c r="M79" s="14">
        <v>5</v>
      </c>
      <c r="N79" s="14">
        <f t="shared" si="47"/>
        <v>0</v>
      </c>
      <c r="O79" s="14"/>
      <c r="P79" s="14"/>
      <c r="Q79" s="14"/>
      <c r="R79" s="1" t="s">
        <v>10</v>
      </c>
      <c r="S79" s="1">
        <v>25</v>
      </c>
    </row>
    <row r="80" spans="1:21">
      <c r="A80" s="12">
        <v>40710</v>
      </c>
      <c r="B80" s="1">
        <v>256</v>
      </c>
      <c r="C80" s="1">
        <v>25.04199999999998</v>
      </c>
      <c r="D80" s="1" t="s">
        <v>21</v>
      </c>
      <c r="E80" s="1">
        <v>-27.952712080201341</v>
      </c>
      <c r="F80" s="1">
        <v>0.03</v>
      </c>
      <c r="G80" s="1">
        <v>0</v>
      </c>
      <c r="H80" s="1"/>
      <c r="I80" s="1">
        <f t="shared" si="44"/>
        <v>30</v>
      </c>
      <c r="J80" s="1">
        <f t="shared" si="50"/>
        <v>-3.0476179976947937</v>
      </c>
      <c r="K80" s="1">
        <f t="shared" si="45"/>
        <v>24.905094082506547</v>
      </c>
      <c r="L80" s="1">
        <f t="shared" si="46"/>
        <v>4.737075298392142</v>
      </c>
      <c r="M80" s="1">
        <v>5</v>
      </c>
      <c r="N80" s="1">
        <f t="shared" si="47"/>
        <v>0</v>
      </c>
      <c r="O80" s="1">
        <f t="shared" si="48"/>
        <v>3.2400000000000005E-2</v>
      </c>
      <c r="P80" s="1">
        <f t="shared" si="49"/>
        <v>5.8606406519804146</v>
      </c>
      <c r="Q80" s="1"/>
      <c r="R80" s="1" t="s">
        <v>10</v>
      </c>
      <c r="S80" s="1">
        <v>25</v>
      </c>
      <c r="T80" s="1">
        <f>LOG(I80)</f>
        <v>1.4771212547196624</v>
      </c>
      <c r="U80" s="1">
        <f>LOG(P80)</f>
        <v>0.76794509322150517</v>
      </c>
    </row>
    <row r="81" spans="1:21">
      <c r="A81" s="12">
        <v>40710</v>
      </c>
      <c r="B81" s="1">
        <v>256</v>
      </c>
      <c r="C81" s="1">
        <v>25.04199999999998</v>
      </c>
      <c r="D81" s="1" t="s">
        <v>22</v>
      </c>
      <c r="E81" s="1">
        <v>0.32221976392802837</v>
      </c>
      <c r="F81" s="1"/>
      <c r="G81" s="1"/>
      <c r="H81" s="1"/>
      <c r="I81" s="1"/>
      <c r="J81" s="1">
        <f t="shared" si="50"/>
        <v>-3.0476179976947937</v>
      </c>
      <c r="K81" s="1"/>
      <c r="L81" s="1">
        <f t="shared" si="46"/>
        <v>4.737075298392142</v>
      </c>
      <c r="M81" s="1"/>
      <c r="N81" s="1"/>
      <c r="O81" s="2"/>
      <c r="P81" s="2"/>
      <c r="Q81" s="2"/>
      <c r="R81" s="1" t="s">
        <v>10</v>
      </c>
      <c r="S81" s="1">
        <v>25</v>
      </c>
    </row>
    <row r="82" spans="1:21">
      <c r="A82" s="12">
        <v>40710</v>
      </c>
      <c r="B82" s="1">
        <v>256</v>
      </c>
      <c r="C82" s="1">
        <v>25.04199999999998</v>
      </c>
      <c r="D82" s="1" t="s">
        <v>23</v>
      </c>
      <c r="E82" s="1">
        <v>-29.819816705844854</v>
      </c>
      <c r="F82" s="1">
        <v>7.7100000000000002E-2</v>
      </c>
      <c r="G82" s="1">
        <v>0</v>
      </c>
      <c r="H82" s="1"/>
      <c r="I82" s="1">
        <f t="shared" ref="I82:I83" si="51">1000*(F82-G82)</f>
        <v>77.100000000000009</v>
      </c>
      <c r="J82" s="1">
        <f t="shared" si="50"/>
        <v>-3.0476179976947937</v>
      </c>
      <c r="K82" s="1">
        <f t="shared" ref="K82:K83" si="52">-1*(E82-J82)</f>
        <v>26.772198708150061</v>
      </c>
      <c r="L82" s="1">
        <f t="shared" si="46"/>
        <v>4.737075298392142</v>
      </c>
      <c r="M82" s="1">
        <v>5</v>
      </c>
      <c r="N82" s="1">
        <f t="shared" ref="N82:N83" si="53">1.28*G82</f>
        <v>0</v>
      </c>
      <c r="O82" s="1">
        <f t="shared" ref="O82:O83" si="54">1.08*I82/1000</f>
        <v>8.3268000000000009E-2</v>
      </c>
      <c r="P82" s="1">
        <f t="shared" ref="P82:P83" si="55">(K82/100)*L82*(M82-(N82+O82))</f>
        <v>6.2354939818696709</v>
      </c>
      <c r="Q82" s="1"/>
      <c r="R82" s="1" t="s">
        <v>10</v>
      </c>
      <c r="S82" s="1">
        <v>25</v>
      </c>
      <c r="T82" s="1">
        <f t="shared" ref="T82:T83" si="56">LOG(I82)</f>
        <v>1.887054378050957</v>
      </c>
      <c r="U82" s="1">
        <f t="shared" ref="U82:U83" si="57">LOG(P82)</f>
        <v>0.79487086440672727</v>
      </c>
    </row>
    <row r="83" spans="1:21">
      <c r="A83" s="12">
        <v>40710</v>
      </c>
      <c r="B83" s="1">
        <v>256</v>
      </c>
      <c r="C83" s="1">
        <v>25.04199999999998</v>
      </c>
      <c r="D83" s="1" t="s">
        <v>24</v>
      </c>
      <c r="E83" s="1">
        <v>-22.128422513449497</v>
      </c>
      <c r="F83" s="1">
        <v>5.3900000000000003E-2</v>
      </c>
      <c r="G83" s="1">
        <v>0</v>
      </c>
      <c r="H83" s="1"/>
      <c r="I83" s="1">
        <f t="shared" si="51"/>
        <v>53.900000000000006</v>
      </c>
      <c r="J83" s="1">
        <f t="shared" si="50"/>
        <v>-3.0476179976947937</v>
      </c>
      <c r="K83" s="1">
        <f t="shared" si="52"/>
        <v>19.080804515754703</v>
      </c>
      <c r="L83" s="1">
        <f t="shared" si="46"/>
        <v>4.737075298392142</v>
      </c>
      <c r="M83" s="1">
        <v>5</v>
      </c>
      <c r="N83" s="1">
        <f t="shared" si="53"/>
        <v>0</v>
      </c>
      <c r="O83" s="1">
        <f t="shared" si="54"/>
        <v>5.8212000000000014E-2</v>
      </c>
      <c r="P83" s="1">
        <f t="shared" si="55"/>
        <v>4.4667441858790049</v>
      </c>
      <c r="Q83" s="1"/>
      <c r="R83" s="1" t="s">
        <v>10</v>
      </c>
      <c r="S83" s="1">
        <v>25</v>
      </c>
      <c r="T83" s="1">
        <f t="shared" si="56"/>
        <v>1.7315887651867388</v>
      </c>
      <c r="U83" s="1">
        <f t="shared" si="57"/>
        <v>0.64999108078112078</v>
      </c>
    </row>
    <row r="84" spans="1:21">
      <c r="A84" s="12">
        <v>40710</v>
      </c>
      <c r="B84" s="1">
        <v>256</v>
      </c>
      <c r="C84" s="1">
        <v>25.04199999999998</v>
      </c>
      <c r="D84" s="1" t="s">
        <v>25</v>
      </c>
      <c r="E84" s="1">
        <v>-7.4237515201938251</v>
      </c>
      <c r="F84" s="1"/>
      <c r="G84" s="1"/>
      <c r="H84" s="1"/>
      <c r="I84" s="1"/>
      <c r="J84" s="1">
        <f t="shared" si="50"/>
        <v>-3.0476179976947937</v>
      </c>
      <c r="K84" s="1"/>
      <c r="L84" s="1">
        <f t="shared" si="46"/>
        <v>4.737075298392142</v>
      </c>
      <c r="M84" s="1"/>
      <c r="N84" s="1"/>
      <c r="O84" s="2"/>
      <c r="P84" s="2"/>
      <c r="Q84" s="2"/>
      <c r="R84" s="1" t="s">
        <v>10</v>
      </c>
      <c r="S84" s="1">
        <v>25</v>
      </c>
    </row>
    <row r="85" spans="1:21">
      <c r="A85" s="12">
        <v>40710</v>
      </c>
      <c r="B85" s="1">
        <v>256</v>
      </c>
      <c r="C85" s="1">
        <v>25.04199999999998</v>
      </c>
      <c r="D85" s="1" t="s">
        <v>26</v>
      </c>
      <c r="E85" s="1">
        <v>-26.2837622661708</v>
      </c>
      <c r="F85" s="1">
        <v>9.4700000000000006E-2</v>
      </c>
      <c r="G85" s="1">
        <v>0</v>
      </c>
      <c r="H85" s="1"/>
      <c r="I85" s="1">
        <f t="shared" ref="I85:I95" si="58">1000*(F85-G85)</f>
        <v>94.7</v>
      </c>
      <c r="J85" s="1">
        <f t="shared" si="50"/>
        <v>-3.0476179976947937</v>
      </c>
      <c r="K85" s="1">
        <f t="shared" ref="K85:K95" si="59">-1*(E85-J85)</f>
        <v>23.236144268476007</v>
      </c>
      <c r="L85" s="1">
        <f t="shared" si="46"/>
        <v>4.737075298392142</v>
      </c>
      <c r="M85" s="1">
        <v>5</v>
      </c>
      <c r="N85" s="1">
        <f t="shared" ref="N85:N95" si="60">1.28*G85</f>
        <v>0</v>
      </c>
      <c r="O85" s="1">
        <f t="shared" ref="O85:O95" si="61">1.08*I85/1000</f>
        <v>0.10227600000000001</v>
      </c>
      <c r="P85" s="1">
        <f t="shared" ref="P85:P95" si="62">(K85/100)*L85*(M85-(N85+O85))</f>
        <v>5.3909916628912153</v>
      </c>
      <c r="Q85" s="1"/>
      <c r="R85" s="1" t="s">
        <v>10</v>
      </c>
      <c r="S85" s="1">
        <v>25</v>
      </c>
      <c r="T85" s="1">
        <f t="shared" ref="T85:T92" si="63">LOG(I85)</f>
        <v>1.9763499790032735</v>
      </c>
      <c r="U85" s="1">
        <f t="shared" ref="U85:U92" si="64">LOG(P85)</f>
        <v>0.7316686601975585</v>
      </c>
    </row>
    <row r="86" spans="1:21">
      <c r="A86" s="12">
        <v>40710</v>
      </c>
      <c r="B86" s="1">
        <v>256</v>
      </c>
      <c r="C86" s="1">
        <v>25.04199999999998</v>
      </c>
      <c r="D86" s="1" t="s">
        <v>27</v>
      </c>
      <c r="E86" s="1">
        <v>-25.410318540075242</v>
      </c>
      <c r="F86" s="1">
        <v>7.8799999999999995E-2</v>
      </c>
      <c r="G86" s="1">
        <v>0</v>
      </c>
      <c r="H86" s="1"/>
      <c r="I86" s="1">
        <f t="shared" si="58"/>
        <v>78.8</v>
      </c>
      <c r="J86" s="1">
        <f t="shared" si="50"/>
        <v>-3.0476179976947937</v>
      </c>
      <c r="K86" s="1">
        <f t="shared" si="59"/>
        <v>22.362700542380448</v>
      </c>
      <c r="L86" s="1">
        <f t="shared" si="46"/>
        <v>4.737075298392142</v>
      </c>
      <c r="M86" s="1">
        <v>5</v>
      </c>
      <c r="N86" s="1">
        <f t="shared" si="60"/>
        <v>0</v>
      </c>
      <c r="O86" s="1">
        <f t="shared" si="61"/>
        <v>8.5103999999999999E-2</v>
      </c>
      <c r="P86" s="1">
        <f t="shared" si="62"/>
        <v>5.2065359191913974</v>
      </c>
      <c r="Q86" s="1"/>
      <c r="R86" s="1" t="s">
        <v>10</v>
      </c>
      <c r="S86" s="1">
        <v>25</v>
      </c>
      <c r="T86" s="1">
        <f t="shared" si="63"/>
        <v>1.8965262174895554</v>
      </c>
      <c r="U86" s="1">
        <f t="shared" si="64"/>
        <v>0.71654886887667713</v>
      </c>
    </row>
    <row r="87" spans="1:21">
      <c r="A87" s="12">
        <v>40710</v>
      </c>
      <c r="B87" s="1">
        <v>256</v>
      </c>
      <c r="C87" s="1">
        <v>25.04199999999998</v>
      </c>
      <c r="D87" s="1" t="s">
        <v>28</v>
      </c>
      <c r="E87" s="1">
        <v>-43.949541037987032</v>
      </c>
      <c r="F87" s="1">
        <v>5.1499999999999997E-2</v>
      </c>
      <c r="G87" s="1">
        <v>0</v>
      </c>
      <c r="H87" s="1"/>
      <c r="I87" s="1">
        <f t="shared" si="58"/>
        <v>51.5</v>
      </c>
      <c r="J87" s="1">
        <f t="shared" si="50"/>
        <v>-3.0476179976947937</v>
      </c>
      <c r="K87" s="1">
        <f t="shared" si="59"/>
        <v>40.901923040292239</v>
      </c>
      <c r="L87" s="1">
        <f t="shared" si="46"/>
        <v>4.737075298392142</v>
      </c>
      <c r="M87" s="1">
        <v>5</v>
      </c>
      <c r="N87" s="1">
        <f t="shared" si="60"/>
        <v>0</v>
      </c>
      <c r="O87" s="1">
        <f t="shared" si="61"/>
        <v>5.5620000000000003E-2</v>
      </c>
      <c r="P87" s="1">
        <f t="shared" si="62"/>
        <v>9.5800076614016376</v>
      </c>
      <c r="Q87" s="1"/>
      <c r="R87" s="1" t="s">
        <v>10</v>
      </c>
      <c r="S87" s="1">
        <v>25</v>
      </c>
      <c r="T87" s="1">
        <f t="shared" si="63"/>
        <v>1.711807229041191</v>
      </c>
      <c r="U87" s="1">
        <f t="shared" si="64"/>
        <v>0.98136585639619833</v>
      </c>
    </row>
    <row r="88" spans="1:21">
      <c r="A88" s="12">
        <v>40710</v>
      </c>
      <c r="B88" s="1">
        <v>256</v>
      </c>
      <c r="C88" s="1">
        <v>25.04199999999998</v>
      </c>
      <c r="D88" s="1" t="s">
        <v>29</v>
      </c>
      <c r="E88" s="1">
        <v>-10.504156682971466</v>
      </c>
      <c r="F88" s="1">
        <v>3.1E-2</v>
      </c>
      <c r="G88" s="1">
        <v>0</v>
      </c>
      <c r="H88" s="1"/>
      <c r="I88" s="1">
        <f t="shared" si="58"/>
        <v>31</v>
      </c>
      <c r="J88" s="1">
        <f t="shared" si="50"/>
        <v>-3.0476179976947937</v>
      </c>
      <c r="K88" s="1">
        <f t="shared" si="59"/>
        <v>7.4565386852766729</v>
      </c>
      <c r="L88" s="1">
        <f t="shared" si="46"/>
        <v>4.737075298392142</v>
      </c>
      <c r="M88" s="1">
        <v>5</v>
      </c>
      <c r="N88" s="1">
        <f t="shared" si="60"/>
        <v>0</v>
      </c>
      <c r="O88" s="1">
        <f t="shared" si="61"/>
        <v>3.3480000000000003E-2</v>
      </c>
      <c r="P88" s="1">
        <f t="shared" si="62"/>
        <v>1.7542833932656483</v>
      </c>
      <c r="Q88" s="1"/>
      <c r="R88" s="1" t="s">
        <v>10</v>
      </c>
      <c r="S88" s="1">
        <v>25</v>
      </c>
      <c r="T88" s="1">
        <f t="shared" si="63"/>
        <v>1.4913616938342726</v>
      </c>
      <c r="U88" s="1">
        <f t="shared" si="64"/>
        <v>0.24409975219413985</v>
      </c>
    </row>
    <row r="89" spans="1:21">
      <c r="A89" s="12">
        <v>40710</v>
      </c>
      <c r="B89" s="1">
        <v>256</v>
      </c>
      <c r="C89" s="1">
        <v>25.04199999999998</v>
      </c>
      <c r="D89" s="1" t="s">
        <v>30</v>
      </c>
      <c r="E89" s="1">
        <v>-32.280388686957295</v>
      </c>
      <c r="F89" s="1">
        <v>5.5100000000000003E-2</v>
      </c>
      <c r="G89" s="1">
        <v>0</v>
      </c>
      <c r="H89" s="1"/>
      <c r="I89" s="1">
        <f t="shared" si="58"/>
        <v>55.1</v>
      </c>
      <c r="J89" s="1">
        <f t="shared" si="50"/>
        <v>-3.0476179976947937</v>
      </c>
      <c r="K89" s="1">
        <f t="shared" si="59"/>
        <v>29.232770689262502</v>
      </c>
      <c r="L89" s="1">
        <f t="shared" si="46"/>
        <v>4.737075298392142</v>
      </c>
      <c r="M89" s="1">
        <v>5</v>
      </c>
      <c r="N89" s="1">
        <f t="shared" si="60"/>
        <v>0</v>
      </c>
      <c r="O89" s="1">
        <f t="shared" si="61"/>
        <v>5.9508000000000005E-2</v>
      </c>
      <c r="P89" s="1">
        <f t="shared" si="62"/>
        <v>6.8414864061747647</v>
      </c>
      <c r="Q89" s="1"/>
      <c r="R89" s="1" t="s">
        <v>10</v>
      </c>
      <c r="S89" s="1">
        <v>25</v>
      </c>
      <c r="T89" s="1">
        <f t="shared" si="63"/>
        <v>1.7411515988517852</v>
      </c>
      <c r="U89" s="1">
        <f t="shared" si="64"/>
        <v>0.83515046836756113</v>
      </c>
    </row>
    <row r="90" spans="1:21">
      <c r="A90" s="12">
        <v>40710</v>
      </c>
      <c r="B90" s="1">
        <v>256</v>
      </c>
      <c r="C90" s="1">
        <v>25.04199999999998</v>
      </c>
      <c r="D90" s="1" t="s">
        <v>31</v>
      </c>
      <c r="E90" s="1">
        <v>-20.875598389892684</v>
      </c>
      <c r="F90" s="1">
        <v>1.9E-2</v>
      </c>
      <c r="G90" s="1">
        <v>0</v>
      </c>
      <c r="H90" s="1"/>
      <c r="I90" s="1">
        <f t="shared" si="58"/>
        <v>19</v>
      </c>
      <c r="J90" s="1">
        <f t="shared" si="50"/>
        <v>-3.0476179976947937</v>
      </c>
      <c r="K90" s="1">
        <f t="shared" si="59"/>
        <v>17.82798039219789</v>
      </c>
      <c r="L90" s="1">
        <f t="shared" si="46"/>
        <v>4.737075298392142</v>
      </c>
      <c r="M90" s="1">
        <v>5</v>
      </c>
      <c r="N90" s="1">
        <f t="shared" si="60"/>
        <v>0</v>
      </c>
      <c r="O90" s="1">
        <f t="shared" si="61"/>
        <v>2.0520000000000004E-2</v>
      </c>
      <c r="P90" s="1">
        <f t="shared" si="62"/>
        <v>4.2052946267729956</v>
      </c>
      <c r="Q90" s="1"/>
      <c r="R90" s="1" t="s">
        <v>10</v>
      </c>
      <c r="S90" s="1">
        <v>25</v>
      </c>
      <c r="T90" s="1">
        <f t="shared" si="63"/>
        <v>1.2787536009528289</v>
      </c>
      <c r="U90" s="1">
        <f t="shared" si="64"/>
        <v>0.62379642826694259</v>
      </c>
    </row>
    <row r="91" spans="1:21">
      <c r="A91" s="12">
        <v>40710</v>
      </c>
      <c r="B91" s="1">
        <v>256</v>
      </c>
      <c r="C91" s="1">
        <v>25.04199999999998</v>
      </c>
      <c r="D91" s="1" t="s">
        <v>32</v>
      </c>
      <c r="E91" s="1">
        <v>-32.304512244533193</v>
      </c>
      <c r="F91" s="1">
        <v>2.9600000000000001E-2</v>
      </c>
      <c r="G91" s="1">
        <v>0</v>
      </c>
      <c r="H91" s="1"/>
      <c r="I91" s="1">
        <f t="shared" si="58"/>
        <v>29.6</v>
      </c>
      <c r="J91" s="1">
        <f t="shared" si="50"/>
        <v>-3.0476179976947937</v>
      </c>
      <c r="K91" s="1">
        <f t="shared" si="59"/>
        <v>29.256894246838399</v>
      </c>
      <c r="L91" s="1">
        <f t="shared" si="46"/>
        <v>4.737075298392142</v>
      </c>
      <c r="M91" s="1">
        <v>5</v>
      </c>
      <c r="N91" s="1">
        <f t="shared" si="60"/>
        <v>0</v>
      </c>
      <c r="O91" s="1">
        <f t="shared" si="61"/>
        <v>3.1968000000000003E-2</v>
      </c>
      <c r="P91" s="1">
        <f t="shared" si="62"/>
        <v>6.8853004261598034</v>
      </c>
      <c r="Q91" s="1"/>
      <c r="R91" s="1" t="s">
        <v>10</v>
      </c>
      <c r="S91" s="1">
        <v>25</v>
      </c>
      <c r="T91" s="1">
        <f t="shared" si="63"/>
        <v>1.4712917110589385</v>
      </c>
      <c r="U91" s="1">
        <f t="shared" si="64"/>
        <v>0.83792289456780211</v>
      </c>
    </row>
    <row r="92" spans="1:21">
      <c r="A92" s="12">
        <v>40710</v>
      </c>
      <c r="B92" s="1">
        <v>256</v>
      </c>
      <c r="C92" s="1">
        <v>25.04199999999998</v>
      </c>
      <c r="D92" s="1" t="s">
        <v>33</v>
      </c>
      <c r="E92" s="1">
        <v>-14.605532658891072</v>
      </c>
      <c r="F92" s="1">
        <v>6.2E-2</v>
      </c>
      <c r="G92" s="1">
        <v>0</v>
      </c>
      <c r="H92" s="1"/>
      <c r="I92" s="1">
        <f t="shared" si="58"/>
        <v>62</v>
      </c>
      <c r="J92" s="1">
        <f t="shared" si="50"/>
        <v>-3.0476179976947937</v>
      </c>
      <c r="K92" s="1">
        <f t="shared" si="59"/>
        <v>11.557914661196278</v>
      </c>
      <c r="L92" s="1">
        <f t="shared" si="46"/>
        <v>4.737075298392142</v>
      </c>
      <c r="M92" s="1">
        <v>5</v>
      </c>
      <c r="N92" s="1">
        <f t="shared" si="60"/>
        <v>0</v>
      </c>
      <c r="O92" s="1">
        <f t="shared" si="61"/>
        <v>6.6960000000000006E-2</v>
      </c>
      <c r="P92" s="1">
        <f t="shared" si="62"/>
        <v>2.7008745253402204</v>
      </c>
      <c r="Q92" s="1"/>
      <c r="R92" s="1" t="s">
        <v>10</v>
      </c>
      <c r="S92" s="1">
        <v>25</v>
      </c>
      <c r="T92" s="1">
        <f t="shared" si="63"/>
        <v>1.7923916894982539</v>
      </c>
      <c r="U92" s="1">
        <f t="shared" si="64"/>
        <v>0.43150440861613204</v>
      </c>
    </row>
    <row r="93" spans="1:21">
      <c r="A93" s="13">
        <v>40710</v>
      </c>
      <c r="B93" s="14">
        <v>256</v>
      </c>
      <c r="C93" s="14">
        <v>25.04199999999998</v>
      </c>
      <c r="D93" s="14" t="s">
        <v>34</v>
      </c>
      <c r="E93" s="14">
        <v>-40.544690814744357</v>
      </c>
      <c r="F93" s="14">
        <v>4.9799999999999997E-2</v>
      </c>
      <c r="G93" s="14">
        <v>0</v>
      </c>
      <c r="H93" s="14"/>
      <c r="I93" s="14">
        <f t="shared" si="58"/>
        <v>49.8</v>
      </c>
      <c r="J93" s="1">
        <f t="shared" si="50"/>
        <v>-3.0476179976947937</v>
      </c>
      <c r="K93" s="14">
        <f t="shared" si="59"/>
        <v>37.497072817049563</v>
      </c>
      <c r="L93" s="1">
        <f t="shared" si="46"/>
        <v>4.737075298392142</v>
      </c>
      <c r="M93" s="14">
        <v>5</v>
      </c>
      <c r="N93" s="14">
        <f t="shared" si="60"/>
        <v>0</v>
      </c>
      <c r="O93" s="14"/>
      <c r="P93" s="14"/>
      <c r="Q93" s="14"/>
      <c r="R93" s="1" t="s">
        <v>10</v>
      </c>
      <c r="S93" s="1">
        <v>25</v>
      </c>
    </row>
    <row r="94" spans="1:21">
      <c r="A94" s="12">
        <v>40710</v>
      </c>
      <c r="B94" s="1">
        <v>256</v>
      </c>
      <c r="C94" s="1">
        <v>25.04199999999998</v>
      </c>
      <c r="D94" s="1" t="s">
        <v>35</v>
      </c>
      <c r="E94" s="1">
        <v>-41.561352306038295</v>
      </c>
      <c r="F94" s="1">
        <v>4.9799999999999997E-2</v>
      </c>
      <c r="G94" s="1">
        <v>0</v>
      </c>
      <c r="H94" s="1"/>
      <c r="I94" s="1">
        <f t="shared" si="58"/>
        <v>49.8</v>
      </c>
      <c r="J94" s="1">
        <f t="shared" si="50"/>
        <v>-3.0476179976947937</v>
      </c>
      <c r="K94" s="1">
        <f t="shared" si="59"/>
        <v>38.513734308343501</v>
      </c>
      <c r="L94" s="1">
        <f t="shared" si="46"/>
        <v>4.737075298392142</v>
      </c>
      <c r="M94" s="1">
        <v>5</v>
      </c>
      <c r="N94" s="1">
        <f t="shared" si="60"/>
        <v>0</v>
      </c>
      <c r="O94" s="1">
        <f t="shared" si="61"/>
        <v>5.3783999999999998E-2</v>
      </c>
      <c r="P94" s="1">
        <f t="shared" si="62"/>
        <v>9.0239981196589092</v>
      </c>
      <c r="Q94" s="1"/>
      <c r="R94" s="1" t="s">
        <v>10</v>
      </c>
      <c r="S94" s="1">
        <v>25</v>
      </c>
      <c r="T94" s="1">
        <f>LOG(I94)</f>
        <v>1.6972293427597176</v>
      </c>
      <c r="U94" s="1">
        <f>LOG(P94)</f>
        <v>0.95539899614482504</v>
      </c>
    </row>
    <row r="95" spans="1:21">
      <c r="A95" s="12">
        <v>40710</v>
      </c>
      <c r="B95" s="1">
        <v>256</v>
      </c>
      <c r="C95" s="1">
        <v>25.04199999999998</v>
      </c>
      <c r="D95" s="1" t="s">
        <v>36</v>
      </c>
      <c r="E95" s="1">
        <v>-24.070983800554828</v>
      </c>
      <c r="F95" s="1">
        <v>5.21E-2</v>
      </c>
      <c r="G95" s="1">
        <v>0</v>
      </c>
      <c r="H95" s="1"/>
      <c r="I95" s="1">
        <f t="shared" si="58"/>
        <v>52.1</v>
      </c>
      <c r="J95" s="1">
        <f t="shared" si="50"/>
        <v>-3.0476179976947937</v>
      </c>
      <c r="K95" s="1">
        <f t="shared" si="59"/>
        <v>21.023365802860035</v>
      </c>
      <c r="L95" s="1">
        <f t="shared" si="46"/>
        <v>4.737075298392142</v>
      </c>
      <c r="M95" s="1">
        <v>5</v>
      </c>
      <c r="N95" s="1">
        <f t="shared" si="60"/>
        <v>0</v>
      </c>
      <c r="O95" s="1">
        <f t="shared" si="61"/>
        <v>5.6268000000000006E-2</v>
      </c>
      <c r="P95" s="1">
        <f t="shared" si="62"/>
        <v>4.9234264530274796</v>
      </c>
      <c r="Q95" s="1"/>
      <c r="R95" s="1" t="s">
        <v>10</v>
      </c>
      <c r="S95" s="1">
        <v>25</v>
      </c>
      <c r="T95" s="1">
        <f>LOG(I95)</f>
        <v>1.7168377232995244</v>
      </c>
      <c r="U95" s="1">
        <f>LOG(P95)</f>
        <v>0.69226745473992601</v>
      </c>
    </row>
    <row r="96" spans="1:21">
      <c r="A96" s="12">
        <v>40710</v>
      </c>
      <c r="B96" s="1">
        <v>256</v>
      </c>
      <c r="C96" s="1">
        <v>25.04199999999998</v>
      </c>
      <c r="D96" s="1" t="s">
        <v>37</v>
      </c>
      <c r="E96" s="1">
        <v>-4.5702501687679478</v>
      </c>
      <c r="F96" s="1"/>
      <c r="G96" s="1"/>
      <c r="H96" s="1"/>
      <c r="I96" s="1"/>
      <c r="J96" s="1">
        <f t="shared" si="50"/>
        <v>-3.0476179976947937</v>
      </c>
      <c r="K96" s="1"/>
      <c r="L96" s="1">
        <f t="shared" si="46"/>
        <v>4.737075298392142</v>
      </c>
      <c r="M96" s="1"/>
      <c r="N96" s="1"/>
      <c r="O96" s="2"/>
      <c r="P96" s="2"/>
      <c r="Q96" s="2"/>
      <c r="R96" s="1" t="s">
        <v>10</v>
      </c>
      <c r="S96" s="1">
        <v>25</v>
      </c>
    </row>
    <row r="97" spans="1:21">
      <c r="A97" s="13">
        <v>40710</v>
      </c>
      <c r="B97" s="14">
        <v>256</v>
      </c>
      <c r="C97" s="14">
        <v>25.04199999999998</v>
      </c>
      <c r="D97" s="14" t="s">
        <v>38</v>
      </c>
      <c r="E97" s="14">
        <v>-25.855428519529113</v>
      </c>
      <c r="F97" s="14">
        <v>6.83E-2</v>
      </c>
      <c r="G97" s="14">
        <v>0</v>
      </c>
      <c r="H97" s="14"/>
      <c r="I97" s="14">
        <f t="shared" ref="I97:I98" si="65">1000*(F97-G97)</f>
        <v>68.3</v>
      </c>
      <c r="J97" s="1">
        <f t="shared" si="50"/>
        <v>-3.0476179976947937</v>
      </c>
      <c r="K97" s="14">
        <f t="shared" ref="K97:K98" si="66">-1*(E97-J97)</f>
        <v>22.80781052183432</v>
      </c>
      <c r="L97" s="1">
        <f t="shared" si="46"/>
        <v>4.737075298392142</v>
      </c>
      <c r="M97" s="14">
        <v>5</v>
      </c>
      <c r="N97" s="14">
        <f t="shared" ref="N97:N98" si="67">1.28*G97</f>
        <v>0</v>
      </c>
      <c r="O97" s="14"/>
      <c r="P97" s="14"/>
      <c r="Q97" s="14"/>
      <c r="R97" s="1" t="s">
        <v>10</v>
      </c>
      <c r="S97" s="1">
        <v>25</v>
      </c>
    </row>
    <row r="98" spans="1:21">
      <c r="A98" s="12">
        <v>40710</v>
      </c>
      <c r="B98" s="1">
        <v>256</v>
      </c>
      <c r="C98" s="1">
        <v>25.04199999999998</v>
      </c>
      <c r="D98" s="1" t="s">
        <v>39</v>
      </c>
      <c r="E98" s="1">
        <v>-17.7164072289907</v>
      </c>
      <c r="F98" s="1">
        <v>3.7499999999999999E-2</v>
      </c>
      <c r="G98" s="1">
        <v>0</v>
      </c>
      <c r="H98" s="1"/>
      <c r="I98" s="1">
        <f t="shared" si="65"/>
        <v>37.5</v>
      </c>
      <c r="J98" s="1">
        <f t="shared" si="50"/>
        <v>-3.0476179976947937</v>
      </c>
      <c r="K98" s="1">
        <f t="shared" si="66"/>
        <v>14.668789231295907</v>
      </c>
      <c r="L98" s="1">
        <f t="shared" si="46"/>
        <v>4.737075298392142</v>
      </c>
      <c r="M98" s="1">
        <v>5</v>
      </c>
      <c r="N98" s="1">
        <f t="shared" si="67"/>
        <v>0</v>
      </c>
      <c r="O98" s="1">
        <f t="shared" ref="O98" si="68">1.08*I98/1000</f>
        <v>4.0500000000000001E-2</v>
      </c>
      <c r="P98" s="1">
        <f t="shared" ref="P98" si="69">(K98/100)*L98*(M98-(N98+O98))</f>
        <v>3.4462156567990436</v>
      </c>
      <c r="Q98" s="1"/>
      <c r="R98" s="1" t="s">
        <v>10</v>
      </c>
      <c r="S98" s="1">
        <v>25</v>
      </c>
      <c r="T98" s="1">
        <f>LOG(I98)</f>
        <v>1.5740312677277188</v>
      </c>
      <c r="U98" s="1">
        <f>LOG(P98)</f>
        <v>0.53734245118144452</v>
      </c>
    </row>
    <row r="99" spans="1:21">
      <c r="A99" s="12">
        <v>40710</v>
      </c>
      <c r="B99" s="1">
        <v>256</v>
      </c>
      <c r="C99" s="1">
        <v>25.04199999999998</v>
      </c>
      <c r="D99" s="1" t="s">
        <v>40</v>
      </c>
      <c r="E99" s="1">
        <v>-0.51869006574543053</v>
      </c>
      <c r="F99" s="1"/>
      <c r="G99" s="1"/>
      <c r="H99" s="1"/>
      <c r="I99" s="1"/>
      <c r="J99" s="1">
        <f t="shared" si="50"/>
        <v>-3.0476179976947937</v>
      </c>
      <c r="K99" s="1"/>
      <c r="L99" s="1">
        <f t="shared" si="46"/>
        <v>4.737075298392142</v>
      </c>
      <c r="M99" s="1"/>
      <c r="N99" s="1"/>
      <c r="O99" s="2"/>
      <c r="P99" s="2"/>
      <c r="Q99" s="2"/>
      <c r="R99" s="1" t="s">
        <v>10</v>
      </c>
      <c r="S99" s="1">
        <v>25</v>
      </c>
    </row>
    <row r="100" spans="1:21">
      <c r="A100" s="12">
        <v>40710</v>
      </c>
      <c r="B100" s="1">
        <v>256</v>
      </c>
      <c r="C100" s="1">
        <v>25.04199999999998</v>
      </c>
      <c r="D100" s="1" t="s">
        <v>41</v>
      </c>
      <c r="E100" s="1">
        <v>-24.034276603153952</v>
      </c>
      <c r="F100" s="1">
        <v>3.3500000000000002E-2</v>
      </c>
      <c r="G100" s="1">
        <v>0</v>
      </c>
      <c r="H100" s="1"/>
      <c r="I100" s="1">
        <f t="shared" ref="I100" si="70">1000*(F100-G100)</f>
        <v>33.5</v>
      </c>
      <c r="J100" s="1">
        <f t="shared" si="50"/>
        <v>-3.0476179976947937</v>
      </c>
      <c r="K100" s="1">
        <f t="shared" ref="K100" si="71">-1*(E100-J100)</f>
        <v>20.986658605459159</v>
      </c>
      <c r="L100" s="1">
        <f t="shared" si="46"/>
        <v>4.737075298392142</v>
      </c>
      <c r="M100" s="1">
        <v>5</v>
      </c>
      <c r="N100" s="1">
        <f t="shared" ref="N100" si="72">1.28*G100</f>
        <v>0</v>
      </c>
      <c r="O100" s="1">
        <f t="shared" ref="O100" si="73">1.08*I100/1000</f>
        <v>3.6179999999999997E-2</v>
      </c>
      <c r="P100" s="1">
        <f t="shared" ref="P100" si="74">(K100/100)*L100*(M100-(N100+O100))</f>
        <v>4.9348006185504811</v>
      </c>
      <c r="Q100" s="1"/>
      <c r="R100" s="1" t="s">
        <v>10</v>
      </c>
      <c r="S100" s="1">
        <v>25</v>
      </c>
      <c r="T100" s="1">
        <f t="shared" ref="T100" si="75">LOG(I100)</f>
        <v>1.5250448070368452</v>
      </c>
      <c r="U100" s="1">
        <f t="shared" ref="U100" si="76">LOG(P100)</f>
        <v>0.69326961049855207</v>
      </c>
    </row>
    <row r="102" spans="1:21">
      <c r="A102" s="6">
        <v>40676</v>
      </c>
      <c r="B102" s="1">
        <v>219</v>
      </c>
      <c r="C102" s="1">
        <v>11.16831932773111</v>
      </c>
      <c r="D102" s="1" t="s">
        <v>18</v>
      </c>
      <c r="E102" s="1">
        <v>-9.5997029287280338</v>
      </c>
      <c r="F102" s="1">
        <v>0.1094</v>
      </c>
      <c r="G102" s="1">
        <v>6.3600000000000004E-2</v>
      </c>
      <c r="H102" s="1" t="s">
        <v>69</v>
      </c>
      <c r="I102" s="1">
        <f t="shared" ref="I102:I125" si="77">1000*(F102-G102)</f>
        <v>45.79999999999999</v>
      </c>
      <c r="J102" s="1">
        <f>AVERAGE(E104:E107,E112:E113)</f>
        <v>-6.5288209552587864E-2</v>
      </c>
      <c r="K102" s="1">
        <f t="shared" ref="K102:K125" si="78">-1*(E102-J102)</f>
        <v>9.5344147191754463</v>
      </c>
      <c r="L102" s="1">
        <f t="shared" ref="L102:L125" si="79" xml:space="preserve"> -0.0000239427557546*C102^3 + 0.0030595325652363*C102^2 - 0.194267551268354*C102 + 8.05927926866089</f>
        <v>6.2379036611259133</v>
      </c>
      <c r="M102" s="1">
        <v>5</v>
      </c>
      <c r="N102" s="1">
        <f>1.28*G102</f>
        <v>8.1408000000000008E-2</v>
      </c>
      <c r="O102" s="1">
        <f>1.08*I102/1000</f>
        <v>4.9463999999999994E-2</v>
      </c>
      <c r="P102" s="1">
        <f>(K102/100)*L102*(M102-(N102+O102))</f>
        <v>2.8959022156319816</v>
      </c>
      <c r="Q102" s="1"/>
      <c r="R102" s="1" t="s">
        <v>12</v>
      </c>
      <c r="S102" s="1">
        <v>10</v>
      </c>
      <c r="T102" s="1">
        <f>LOG(I102)</f>
        <v>1.6608654780038692</v>
      </c>
      <c r="U102" s="1">
        <f>LOG(P102)</f>
        <v>0.46178389318518442</v>
      </c>
    </row>
    <row r="103" spans="1:21">
      <c r="A103" s="6">
        <v>40676</v>
      </c>
      <c r="B103" s="1">
        <v>219</v>
      </c>
      <c r="C103" s="1">
        <v>11.16831932773111</v>
      </c>
      <c r="D103" s="1" t="s">
        <v>19</v>
      </c>
      <c r="E103" s="1">
        <v>-5.8110740084951606</v>
      </c>
      <c r="F103" s="1">
        <v>5.3600000000000002E-2</v>
      </c>
      <c r="G103" s="1">
        <v>3.6900000000000002E-2</v>
      </c>
      <c r="H103" s="1" t="s">
        <v>69</v>
      </c>
      <c r="I103" s="1">
        <f t="shared" si="77"/>
        <v>16.7</v>
      </c>
      <c r="J103" s="1">
        <f>J102</f>
        <v>-6.5288209552587864E-2</v>
      </c>
      <c r="K103" s="1">
        <f t="shared" si="78"/>
        <v>5.7457857989425731</v>
      </c>
      <c r="L103" s="1">
        <f t="shared" si="79"/>
        <v>6.2379036611259133</v>
      </c>
      <c r="M103" s="1">
        <v>5</v>
      </c>
      <c r="N103" s="1">
        <f>1.28*G103</f>
        <v>4.7232000000000003E-2</v>
      </c>
      <c r="O103" s="1">
        <f>1.08*I103/1000</f>
        <v>1.8036E-2</v>
      </c>
      <c r="P103" s="1">
        <f>(K103/100)*L103*(M103-(N103+O103))</f>
        <v>1.768689780042966</v>
      </c>
      <c r="Q103" s="1"/>
      <c r="R103" s="1" t="s">
        <v>12</v>
      </c>
      <c r="S103" s="1">
        <v>10</v>
      </c>
      <c r="T103" s="1">
        <f>LOG(I103)</f>
        <v>1.2227164711475833</v>
      </c>
      <c r="U103" s="1">
        <f>LOG(P103)</f>
        <v>0.24765166635796865</v>
      </c>
    </row>
    <row r="104" spans="1:21">
      <c r="A104" s="6">
        <v>40676</v>
      </c>
      <c r="B104" s="1">
        <v>219</v>
      </c>
      <c r="C104" s="1">
        <v>11.16831932773111</v>
      </c>
      <c r="D104" s="1" t="s">
        <v>20</v>
      </c>
      <c r="E104" s="1">
        <v>0.2516528162438742</v>
      </c>
      <c r="F104" s="1"/>
      <c r="G104" s="1"/>
      <c r="H104" s="1"/>
      <c r="I104" s="1"/>
      <c r="J104" s="1">
        <f t="shared" ref="J104:J125" si="80">J103</f>
        <v>-6.5288209552587864E-2</v>
      </c>
      <c r="K104" s="1"/>
      <c r="L104" s="1">
        <f t="shared" si="79"/>
        <v>6.2379036611259133</v>
      </c>
      <c r="M104" s="1">
        <v>5</v>
      </c>
      <c r="N104" s="1"/>
      <c r="O104" s="1"/>
      <c r="P104" s="1"/>
      <c r="Q104" s="1"/>
      <c r="R104" s="1" t="s">
        <v>12</v>
      </c>
      <c r="S104" s="1">
        <v>10</v>
      </c>
    </row>
    <row r="105" spans="1:21">
      <c r="A105" s="6">
        <v>40676</v>
      </c>
      <c r="B105" s="1">
        <v>219</v>
      </c>
      <c r="C105" s="1">
        <v>11.16831932773111</v>
      </c>
      <c r="D105" s="1" t="s">
        <v>21</v>
      </c>
      <c r="E105" s="1">
        <v>0.27206795439341119</v>
      </c>
      <c r="F105" s="1"/>
      <c r="G105" s="1"/>
      <c r="H105" s="1"/>
      <c r="I105" s="1"/>
      <c r="J105" s="1">
        <f t="shared" si="80"/>
        <v>-6.5288209552587864E-2</v>
      </c>
      <c r="K105" s="1"/>
      <c r="L105" s="1">
        <f t="shared" si="79"/>
        <v>6.2379036611259133</v>
      </c>
      <c r="M105" s="1">
        <v>5</v>
      </c>
      <c r="N105" s="1"/>
      <c r="O105" s="1"/>
      <c r="P105" s="1"/>
      <c r="Q105" s="1"/>
      <c r="R105" s="1" t="s">
        <v>12</v>
      </c>
      <c r="S105" s="1">
        <v>10</v>
      </c>
    </row>
    <row r="106" spans="1:21">
      <c r="A106" s="6">
        <v>40676</v>
      </c>
      <c r="B106" s="1">
        <v>219</v>
      </c>
      <c r="C106" s="1">
        <v>11.16831932773111</v>
      </c>
      <c r="D106" s="1" t="s">
        <v>22</v>
      </c>
      <c r="E106" s="1">
        <v>-0.41279593525387837</v>
      </c>
      <c r="F106" s="1"/>
      <c r="G106" s="1"/>
      <c r="H106" s="1"/>
      <c r="I106" s="1"/>
      <c r="J106" s="1">
        <f t="shared" si="80"/>
        <v>-6.5288209552587864E-2</v>
      </c>
      <c r="K106" s="1"/>
      <c r="L106" s="1">
        <f t="shared" si="79"/>
        <v>6.2379036611259133</v>
      </c>
      <c r="M106" s="1">
        <v>5</v>
      </c>
      <c r="N106" s="1"/>
      <c r="O106" s="1"/>
      <c r="P106" s="1"/>
      <c r="Q106" s="1"/>
      <c r="R106" s="1" t="s">
        <v>12</v>
      </c>
      <c r="S106" s="1">
        <v>10</v>
      </c>
    </row>
    <row r="107" spans="1:21">
      <c r="A107" s="6">
        <v>40676</v>
      </c>
      <c r="B107" s="1">
        <v>219</v>
      </c>
      <c r="C107" s="1">
        <v>11.16831932773111</v>
      </c>
      <c r="D107" s="1" t="s">
        <v>23</v>
      </c>
      <c r="E107" s="1">
        <v>0.26514890632917076</v>
      </c>
      <c r="F107" s="1"/>
      <c r="G107" s="1"/>
      <c r="H107" s="1"/>
      <c r="I107" s="1"/>
      <c r="J107" s="1">
        <f t="shared" si="80"/>
        <v>-6.5288209552587864E-2</v>
      </c>
      <c r="K107" s="1"/>
      <c r="L107" s="1">
        <f t="shared" si="79"/>
        <v>6.2379036611259133</v>
      </c>
      <c r="M107" s="1">
        <v>5</v>
      </c>
      <c r="N107" s="1"/>
      <c r="O107" s="1"/>
      <c r="P107" s="1"/>
      <c r="Q107" s="1"/>
      <c r="R107" s="1" t="s">
        <v>12</v>
      </c>
      <c r="S107" s="1">
        <v>10</v>
      </c>
    </row>
    <row r="108" spans="1:21">
      <c r="A108" s="6">
        <v>40676</v>
      </c>
      <c r="B108" s="1">
        <v>219</v>
      </c>
      <c r="C108" s="1">
        <v>11.16831932773111</v>
      </c>
      <c r="D108" s="1" t="s">
        <v>24</v>
      </c>
      <c r="E108" s="1">
        <v>-7.0136390856074042</v>
      </c>
      <c r="F108" s="1">
        <v>6.0999999999999999E-2</v>
      </c>
      <c r="G108" s="1">
        <v>2.7099999999999999E-2</v>
      </c>
      <c r="H108" s="1" t="s">
        <v>70</v>
      </c>
      <c r="I108" s="1">
        <f t="shared" si="77"/>
        <v>33.9</v>
      </c>
      <c r="J108" s="1">
        <f t="shared" si="80"/>
        <v>-6.5288209552587864E-2</v>
      </c>
      <c r="K108" s="1">
        <f t="shared" si="78"/>
        <v>6.9483508760548167</v>
      </c>
      <c r="L108" s="1">
        <f t="shared" si="79"/>
        <v>6.2379036611259133</v>
      </c>
      <c r="M108" s="1">
        <v>5</v>
      </c>
      <c r="N108" s="1">
        <f t="shared" ref="N108:N111" si="81">1.28*G108</f>
        <v>3.4687999999999997E-2</v>
      </c>
      <c r="O108" s="1">
        <f t="shared" ref="O108:O111" si="82">1.08*I108/1000</f>
        <v>3.6611999999999999E-2</v>
      </c>
      <c r="P108" s="1">
        <f t="shared" ref="P108:P111" si="83">(K108/100)*L108*(M108-(N108+O108))</f>
        <v>2.1362535072047275</v>
      </c>
      <c r="Q108" s="1"/>
      <c r="R108" s="1" t="s">
        <v>12</v>
      </c>
      <c r="S108" s="1">
        <v>10</v>
      </c>
      <c r="T108" s="1">
        <f t="shared" ref="T108:T111" si="84">LOG(I108)</f>
        <v>1.5301996982030821</v>
      </c>
      <c r="U108" s="1">
        <f t="shared" ref="U108:U111" si="85">LOG(P108)</f>
        <v>0.32965278873448534</v>
      </c>
    </row>
    <row r="109" spans="1:21">
      <c r="A109" s="6">
        <v>40676</v>
      </c>
      <c r="B109" s="1">
        <v>219</v>
      </c>
      <c r="C109" s="1">
        <v>11.16831932773111</v>
      </c>
      <c r="D109" s="1" t="s">
        <v>25</v>
      </c>
      <c r="E109" s="1">
        <v>-4.7002511563616274</v>
      </c>
      <c r="F109" s="1">
        <v>4.1000000000000002E-2</v>
      </c>
      <c r="G109" s="1">
        <v>2.5700000000000001E-2</v>
      </c>
      <c r="H109" s="1" t="s">
        <v>69</v>
      </c>
      <c r="I109" s="1">
        <f t="shared" si="77"/>
        <v>15.3</v>
      </c>
      <c r="J109" s="1">
        <f t="shared" si="80"/>
        <v>-6.5288209552587864E-2</v>
      </c>
      <c r="K109" s="1">
        <f t="shared" si="78"/>
        <v>4.6349629468090399</v>
      </c>
      <c r="L109" s="1">
        <f t="shared" si="79"/>
        <v>6.2379036611259133</v>
      </c>
      <c r="M109" s="1">
        <v>5</v>
      </c>
      <c r="N109" s="1">
        <f t="shared" si="81"/>
        <v>3.2896000000000002E-2</v>
      </c>
      <c r="O109" s="1">
        <f t="shared" si="82"/>
        <v>1.6524E-2</v>
      </c>
      <c r="P109" s="1">
        <f t="shared" si="83"/>
        <v>1.4313340828101551</v>
      </c>
      <c r="Q109" s="1"/>
      <c r="R109" s="1" t="s">
        <v>12</v>
      </c>
      <c r="S109" s="1">
        <v>10</v>
      </c>
      <c r="T109" s="1">
        <f t="shared" si="84"/>
        <v>1.1846914308175989</v>
      </c>
      <c r="U109" s="1">
        <f t="shared" si="85"/>
        <v>0.15574101278641009</v>
      </c>
    </row>
    <row r="110" spans="1:21">
      <c r="A110" s="6">
        <v>40676</v>
      </c>
      <c r="B110" s="1">
        <v>219</v>
      </c>
      <c r="C110" s="1">
        <v>11.16831932773111</v>
      </c>
      <c r="D110" s="1" t="s">
        <v>26</v>
      </c>
      <c r="E110" s="1">
        <v>-9.2126316538941904</v>
      </c>
      <c r="F110" s="1">
        <v>7.2700000000000001E-2</v>
      </c>
      <c r="G110" s="1">
        <v>4.4600000000000001E-2</v>
      </c>
      <c r="H110" s="1" t="s">
        <v>69</v>
      </c>
      <c r="I110" s="1">
        <f t="shared" si="77"/>
        <v>28.1</v>
      </c>
      <c r="J110" s="1">
        <f t="shared" si="80"/>
        <v>-6.5288209552587864E-2</v>
      </c>
      <c r="K110" s="1">
        <f t="shared" si="78"/>
        <v>9.1473434443416028</v>
      </c>
      <c r="L110" s="1">
        <f t="shared" si="79"/>
        <v>6.2379036611259133</v>
      </c>
      <c r="M110" s="1">
        <v>5</v>
      </c>
      <c r="N110" s="1">
        <f t="shared" si="81"/>
        <v>5.7088E-2</v>
      </c>
      <c r="O110" s="1">
        <f t="shared" si="82"/>
        <v>3.0348000000000003E-2</v>
      </c>
      <c r="P110" s="1">
        <f t="shared" si="83"/>
        <v>2.8031211603440078</v>
      </c>
      <c r="Q110" s="1"/>
      <c r="R110" s="1" t="s">
        <v>12</v>
      </c>
      <c r="S110" s="1">
        <v>10</v>
      </c>
      <c r="T110" s="1">
        <f t="shared" si="84"/>
        <v>1.4487063199050798</v>
      </c>
      <c r="U110" s="1">
        <f t="shared" si="85"/>
        <v>0.44764186983721105</v>
      </c>
    </row>
    <row r="111" spans="1:21">
      <c r="A111" s="6">
        <v>40676</v>
      </c>
      <c r="B111" s="1">
        <v>219</v>
      </c>
      <c r="C111" s="1">
        <v>11.16831932773111</v>
      </c>
      <c r="D111" s="1" t="s">
        <v>27</v>
      </c>
      <c r="E111" s="1">
        <v>-8.1644197561623582</v>
      </c>
      <c r="F111" s="1">
        <v>9.5500000000000002E-2</v>
      </c>
      <c r="G111" s="1">
        <v>4.5199999999999997E-2</v>
      </c>
      <c r="H111" s="1" t="s">
        <v>69</v>
      </c>
      <c r="I111" s="1">
        <f t="shared" si="77"/>
        <v>50.300000000000004</v>
      </c>
      <c r="J111" s="1">
        <f t="shared" si="80"/>
        <v>-6.5288209552587864E-2</v>
      </c>
      <c r="K111" s="1">
        <f t="shared" si="78"/>
        <v>8.0991315466097706</v>
      </c>
      <c r="L111" s="1">
        <f t="shared" si="79"/>
        <v>6.2379036611259133</v>
      </c>
      <c r="M111" s="1">
        <v>5</v>
      </c>
      <c r="N111" s="1">
        <f t="shared" si="81"/>
        <v>5.7855999999999998E-2</v>
      </c>
      <c r="O111" s="1">
        <f t="shared" si="82"/>
        <v>5.4324000000000004E-2</v>
      </c>
      <c r="P111" s="1">
        <f t="shared" si="83"/>
        <v>2.4694049828369637</v>
      </c>
      <c r="Q111" s="1"/>
      <c r="R111" s="1" t="s">
        <v>12</v>
      </c>
      <c r="S111" s="1">
        <v>10</v>
      </c>
      <c r="T111" s="1">
        <f t="shared" si="84"/>
        <v>1.7015679850559273</v>
      </c>
      <c r="U111" s="1">
        <f t="shared" si="85"/>
        <v>0.39259232014183382</v>
      </c>
    </row>
    <row r="112" spans="1:21">
      <c r="A112" s="6">
        <v>40676</v>
      </c>
      <c r="B112" s="1">
        <v>219</v>
      </c>
      <c r="C112" s="1">
        <v>11.16831932773111</v>
      </c>
      <c r="D112" s="1" t="s">
        <v>28</v>
      </c>
      <c r="E112" s="1">
        <v>-0.53594298846792177</v>
      </c>
      <c r="F112" s="1"/>
      <c r="G112" s="1"/>
      <c r="H112" s="1"/>
      <c r="I112" s="1"/>
      <c r="J112" s="1">
        <f t="shared" si="80"/>
        <v>-6.5288209552587864E-2</v>
      </c>
      <c r="K112" s="1"/>
      <c r="L112" s="1">
        <f t="shared" si="79"/>
        <v>6.2379036611259133</v>
      </c>
      <c r="M112" s="1">
        <v>5</v>
      </c>
      <c r="N112" s="1"/>
      <c r="O112" s="1"/>
      <c r="P112" s="1"/>
      <c r="Q112" s="1"/>
      <c r="R112" s="1" t="s">
        <v>12</v>
      </c>
      <c r="S112" s="1">
        <v>10</v>
      </c>
    </row>
    <row r="113" spans="1:21">
      <c r="A113" s="6">
        <v>40676</v>
      </c>
      <c r="B113" s="1">
        <v>219</v>
      </c>
      <c r="C113" s="1">
        <v>11.16831932773111</v>
      </c>
      <c r="D113" s="1" t="s">
        <v>29</v>
      </c>
      <c r="E113" s="1">
        <v>-0.23186001056018321</v>
      </c>
      <c r="F113" s="1"/>
      <c r="G113" s="1"/>
      <c r="H113" s="1"/>
      <c r="I113" s="1"/>
      <c r="J113" s="1">
        <f t="shared" si="80"/>
        <v>-6.5288209552587864E-2</v>
      </c>
      <c r="K113" s="1"/>
      <c r="L113" s="1">
        <f t="shared" si="79"/>
        <v>6.2379036611259133</v>
      </c>
      <c r="M113" s="1">
        <v>5</v>
      </c>
      <c r="N113" s="1"/>
      <c r="O113" s="1"/>
      <c r="P113" s="1"/>
      <c r="Q113" s="1"/>
      <c r="R113" s="1" t="s">
        <v>12</v>
      </c>
      <c r="S113" s="1">
        <v>10</v>
      </c>
    </row>
    <row r="114" spans="1:21">
      <c r="A114" s="6">
        <v>40676</v>
      </c>
      <c r="B114" s="1">
        <v>219</v>
      </c>
      <c r="C114" s="1">
        <v>11.16831932773111</v>
      </c>
      <c r="D114" s="1" t="s">
        <v>30</v>
      </c>
      <c r="E114" s="1">
        <v>-7.6961718546829658</v>
      </c>
      <c r="F114" s="1">
        <v>7.6700000000000004E-2</v>
      </c>
      <c r="G114" s="1">
        <v>3.9300000000000002E-2</v>
      </c>
      <c r="H114" s="1" t="s">
        <v>69</v>
      </c>
      <c r="I114" s="1">
        <f t="shared" si="77"/>
        <v>37.400000000000006</v>
      </c>
      <c r="J114" s="1">
        <f t="shared" si="80"/>
        <v>-6.5288209552587864E-2</v>
      </c>
      <c r="K114" s="1">
        <f t="shared" si="78"/>
        <v>7.6308836451303783</v>
      </c>
      <c r="L114" s="1">
        <f t="shared" si="79"/>
        <v>6.2379036611259133</v>
      </c>
      <c r="M114" s="1">
        <v>5</v>
      </c>
      <c r="N114" s="1">
        <f t="shared" ref="N114:N125" si="86">1.28*G114</f>
        <v>5.0304000000000001E-2</v>
      </c>
      <c r="O114" s="1">
        <f t="shared" ref="O114:O125" si="87">1.08*I114/1000</f>
        <v>4.0392000000000011E-2</v>
      </c>
      <c r="P114" s="1">
        <f t="shared" ref="P114:P125" si="88">(K114/100)*L114*(M114-(N114+O114))</f>
        <v>2.3368639050638937</v>
      </c>
      <c r="Q114" s="1"/>
      <c r="R114" s="1" t="s">
        <v>12</v>
      </c>
      <c r="S114" s="1">
        <v>10</v>
      </c>
      <c r="T114" s="1">
        <f t="shared" ref="T114:T125" si="89">LOG(I114)</f>
        <v>1.5728716022004803</v>
      </c>
      <c r="U114" s="1">
        <f t="shared" ref="U114:U125" si="90">LOG(P114)</f>
        <v>0.36863342056474402</v>
      </c>
    </row>
    <row r="115" spans="1:21">
      <c r="A115" s="6">
        <v>40676</v>
      </c>
      <c r="B115" s="1">
        <v>219</v>
      </c>
      <c r="C115" s="1">
        <v>11.16831932773111</v>
      </c>
      <c r="D115" s="1" t="s">
        <v>31</v>
      </c>
      <c r="E115" s="1">
        <v>-8.7752640909423487</v>
      </c>
      <c r="F115" s="1">
        <v>0.10440000000000001</v>
      </c>
      <c r="G115" s="1">
        <v>4.4900000000000002E-2</v>
      </c>
      <c r="H115" s="1" t="s">
        <v>71</v>
      </c>
      <c r="I115" s="1">
        <f t="shared" si="77"/>
        <v>59.500000000000007</v>
      </c>
      <c r="J115" s="1">
        <f t="shared" si="80"/>
        <v>-6.5288209552587864E-2</v>
      </c>
      <c r="K115" s="1">
        <f t="shared" si="78"/>
        <v>8.7099758813897612</v>
      </c>
      <c r="L115" s="1">
        <f t="shared" si="79"/>
        <v>6.2379036611259133</v>
      </c>
      <c r="M115" s="1">
        <v>5</v>
      </c>
      <c r="N115" s="1">
        <f t="shared" si="86"/>
        <v>5.7472000000000002E-2</v>
      </c>
      <c r="O115" s="1">
        <f t="shared" si="87"/>
        <v>6.4260000000000012E-2</v>
      </c>
      <c r="P115" s="1">
        <f t="shared" si="88"/>
        <v>2.6504601033409716</v>
      </c>
      <c r="Q115" s="1"/>
      <c r="R115" s="1" t="s">
        <v>12</v>
      </c>
      <c r="S115" s="1">
        <v>10</v>
      </c>
      <c r="T115" s="1">
        <f t="shared" si="89"/>
        <v>1.7745169657285496</v>
      </c>
      <c r="U115" s="1">
        <f t="shared" si="90"/>
        <v>0.42332127129428071</v>
      </c>
    </row>
    <row r="116" spans="1:21">
      <c r="A116" s="6">
        <v>40676</v>
      </c>
      <c r="B116" s="1">
        <v>219</v>
      </c>
      <c r="C116" s="1">
        <v>11.16831932773111</v>
      </c>
      <c r="D116" s="1" t="s">
        <v>32</v>
      </c>
      <c r="E116" s="1">
        <v>-7.999825417511075</v>
      </c>
      <c r="F116" s="1">
        <v>7.6499999999999999E-2</v>
      </c>
      <c r="G116" s="1">
        <v>4.7E-2</v>
      </c>
      <c r="H116" s="1" t="s">
        <v>69</v>
      </c>
      <c r="I116" s="1">
        <f t="shared" si="77"/>
        <v>29.5</v>
      </c>
      <c r="J116" s="1">
        <f t="shared" si="80"/>
        <v>-6.5288209552587864E-2</v>
      </c>
      <c r="K116" s="1">
        <f t="shared" si="78"/>
        <v>7.9345372079584875</v>
      </c>
      <c r="L116" s="1">
        <f t="shared" si="79"/>
        <v>6.2379036611259133</v>
      </c>
      <c r="M116" s="1">
        <v>5</v>
      </c>
      <c r="N116" s="1">
        <f t="shared" si="86"/>
        <v>6.0159999999999998E-2</v>
      </c>
      <c r="O116" s="1">
        <f t="shared" si="87"/>
        <v>3.1860000000000006E-2</v>
      </c>
      <c r="P116" s="1">
        <f t="shared" si="88"/>
        <v>2.4291987475645072</v>
      </c>
      <c r="Q116" s="1"/>
      <c r="R116" s="1" t="s">
        <v>12</v>
      </c>
      <c r="S116" s="1">
        <v>10</v>
      </c>
      <c r="T116" s="1">
        <f t="shared" si="89"/>
        <v>1.469822015978163</v>
      </c>
      <c r="U116" s="1">
        <f t="shared" si="90"/>
        <v>0.38546304853896496</v>
      </c>
    </row>
    <row r="117" spans="1:21">
      <c r="A117" s="6">
        <v>40676</v>
      </c>
      <c r="B117" s="1">
        <v>219</v>
      </c>
      <c r="C117" s="1">
        <v>11.16831932773111</v>
      </c>
      <c r="D117" s="1" t="s">
        <v>33</v>
      </c>
      <c r="E117" s="1">
        <v>-5.9670910470980409</v>
      </c>
      <c r="F117" s="1">
        <v>0.12139999999999999</v>
      </c>
      <c r="G117" s="1">
        <v>7.0000000000000007E-2</v>
      </c>
      <c r="H117" s="1" t="s">
        <v>69</v>
      </c>
      <c r="I117" s="1">
        <f t="shared" si="77"/>
        <v>51.399999999999984</v>
      </c>
      <c r="J117" s="1">
        <f t="shared" si="80"/>
        <v>-6.5288209552587864E-2</v>
      </c>
      <c r="K117" s="1">
        <f t="shared" si="78"/>
        <v>5.9018028375454534</v>
      </c>
      <c r="L117" s="1">
        <f t="shared" si="79"/>
        <v>6.2379036611259133</v>
      </c>
      <c r="M117" s="1">
        <v>5</v>
      </c>
      <c r="N117" s="1">
        <f t="shared" si="86"/>
        <v>8.9600000000000013E-2</v>
      </c>
      <c r="O117" s="1">
        <f t="shared" si="87"/>
        <v>5.5511999999999985E-2</v>
      </c>
      <c r="P117" s="1">
        <f t="shared" si="88"/>
        <v>1.7873210713005998</v>
      </c>
      <c r="Q117" s="1"/>
      <c r="R117" s="1" t="s">
        <v>12</v>
      </c>
      <c r="S117" s="1">
        <v>10</v>
      </c>
      <c r="T117" s="1">
        <f t="shared" si="89"/>
        <v>1.7109631189952756</v>
      </c>
      <c r="U117" s="1">
        <f t="shared" si="90"/>
        <v>0.25220257543181201</v>
      </c>
    </row>
    <row r="118" spans="1:21">
      <c r="A118" s="6">
        <v>40676</v>
      </c>
      <c r="B118" s="1">
        <v>219</v>
      </c>
      <c r="C118" s="1">
        <v>11.16831932773111</v>
      </c>
      <c r="D118" s="1" t="s">
        <v>34</v>
      </c>
      <c r="E118" s="1">
        <v>-10.26165851756712</v>
      </c>
      <c r="F118" s="1">
        <v>0.12470000000000001</v>
      </c>
      <c r="G118" s="1">
        <v>4.87E-2</v>
      </c>
      <c r="H118" s="1" t="s">
        <v>71</v>
      </c>
      <c r="I118" s="1">
        <f t="shared" si="77"/>
        <v>76.000000000000014</v>
      </c>
      <c r="J118" s="1">
        <f t="shared" si="80"/>
        <v>-6.5288209552587864E-2</v>
      </c>
      <c r="K118" s="1">
        <f t="shared" si="78"/>
        <v>10.196370308014533</v>
      </c>
      <c r="L118" s="1">
        <f t="shared" si="79"/>
        <v>6.2379036611259133</v>
      </c>
      <c r="M118" s="1">
        <v>5</v>
      </c>
      <c r="N118" s="1">
        <f t="shared" si="86"/>
        <v>6.2336000000000003E-2</v>
      </c>
      <c r="O118" s="1">
        <f t="shared" si="87"/>
        <v>8.2080000000000028E-2</v>
      </c>
      <c r="P118" s="1">
        <f t="shared" si="88"/>
        <v>3.0883444662177988</v>
      </c>
      <c r="Q118" s="1"/>
      <c r="R118" s="1" t="s">
        <v>12</v>
      </c>
      <c r="S118" s="1">
        <v>10</v>
      </c>
      <c r="T118" s="1">
        <f t="shared" si="89"/>
        <v>1.8808135922807914</v>
      </c>
      <c r="U118" s="1">
        <f t="shared" si="90"/>
        <v>0.48972573448568346</v>
      </c>
    </row>
    <row r="119" spans="1:21">
      <c r="A119" s="6">
        <v>40676</v>
      </c>
      <c r="B119" s="1">
        <v>219</v>
      </c>
      <c r="C119" s="1">
        <v>11.16831932773111</v>
      </c>
      <c r="D119" s="1" t="s">
        <v>35</v>
      </c>
      <c r="E119" s="1">
        <v>-9.9458922909869809</v>
      </c>
      <c r="F119" s="1">
        <v>9.35E-2</v>
      </c>
      <c r="G119" s="1">
        <v>3.4700000000000002E-2</v>
      </c>
      <c r="H119" s="1" t="s">
        <v>71</v>
      </c>
      <c r="I119" s="1">
        <f t="shared" si="77"/>
        <v>58.8</v>
      </c>
      <c r="J119" s="1">
        <f t="shared" si="80"/>
        <v>-6.5288209552587864E-2</v>
      </c>
      <c r="K119" s="1">
        <f t="shared" si="78"/>
        <v>9.8806040814343934</v>
      </c>
      <c r="L119" s="1">
        <f t="shared" si="79"/>
        <v>6.2379036611259133</v>
      </c>
      <c r="M119" s="1">
        <v>5</v>
      </c>
      <c r="N119" s="1">
        <f t="shared" si="86"/>
        <v>4.4416000000000004E-2</v>
      </c>
      <c r="O119" s="1">
        <f t="shared" si="87"/>
        <v>6.3503999999999991E-2</v>
      </c>
      <c r="P119" s="1">
        <f t="shared" si="88"/>
        <v>3.0151971292072486</v>
      </c>
      <c r="Q119" s="1"/>
      <c r="R119" s="1" t="s">
        <v>12</v>
      </c>
      <c r="S119" s="1">
        <v>10</v>
      </c>
      <c r="T119" s="1">
        <f t="shared" si="89"/>
        <v>1.7693773260761385</v>
      </c>
      <c r="U119" s="1">
        <f t="shared" si="90"/>
        <v>0.47931571094657505</v>
      </c>
    </row>
    <row r="120" spans="1:21">
      <c r="A120" s="6">
        <v>40676</v>
      </c>
      <c r="B120" s="1">
        <v>219</v>
      </c>
      <c r="C120" s="1">
        <v>11.16831932773111</v>
      </c>
      <c r="D120" s="1" t="s">
        <v>36</v>
      </c>
      <c r="E120" s="1">
        <v>-2.6917075118244838</v>
      </c>
      <c r="F120" s="1">
        <v>2.7400000000000001E-2</v>
      </c>
      <c r="G120" s="1">
        <v>1.7100000000000001E-2</v>
      </c>
      <c r="H120" s="1" t="s">
        <v>69</v>
      </c>
      <c r="I120" s="1">
        <f t="shared" si="77"/>
        <v>10.3</v>
      </c>
      <c r="J120" s="1">
        <f t="shared" si="80"/>
        <v>-6.5288209552587864E-2</v>
      </c>
      <c r="K120" s="1">
        <f t="shared" si="78"/>
        <v>2.6264193022718958</v>
      </c>
      <c r="L120" s="1">
        <f t="shared" si="79"/>
        <v>6.2379036611259133</v>
      </c>
      <c r="M120" s="1">
        <v>5</v>
      </c>
      <c r="N120" s="1">
        <f t="shared" si="86"/>
        <v>2.1888000000000001E-2</v>
      </c>
      <c r="O120" s="1">
        <f t="shared" si="87"/>
        <v>1.1124000000000002E-2</v>
      </c>
      <c r="P120" s="1">
        <f t="shared" si="88"/>
        <v>0.81375905737078447</v>
      </c>
      <c r="Q120" s="1"/>
      <c r="R120" s="1" t="s">
        <v>12</v>
      </c>
      <c r="S120" s="1">
        <v>10</v>
      </c>
      <c r="T120" s="1">
        <f t="shared" si="89"/>
        <v>1.0128372247051722</v>
      </c>
      <c r="U120" s="1">
        <f t="shared" si="90"/>
        <v>-8.950416457519704E-2</v>
      </c>
    </row>
    <row r="121" spans="1:21">
      <c r="A121" s="6">
        <v>40676</v>
      </c>
      <c r="B121" s="1">
        <v>219</v>
      </c>
      <c r="C121" s="1">
        <v>11.16831932773111</v>
      </c>
      <c r="D121" s="1" t="s">
        <v>37</v>
      </c>
      <c r="E121" s="1">
        <v>-10.630107905819495</v>
      </c>
      <c r="F121" s="1">
        <v>0.11890000000000001</v>
      </c>
      <c r="G121" s="1">
        <v>6.5500000000000003E-2</v>
      </c>
      <c r="H121" s="1" t="s">
        <v>69</v>
      </c>
      <c r="I121" s="1">
        <f t="shared" si="77"/>
        <v>53.400000000000006</v>
      </c>
      <c r="J121" s="1">
        <f t="shared" si="80"/>
        <v>-6.5288209552587864E-2</v>
      </c>
      <c r="K121" s="1">
        <f t="shared" si="78"/>
        <v>10.564819696266907</v>
      </c>
      <c r="L121" s="1">
        <f t="shared" si="79"/>
        <v>6.2379036611259133</v>
      </c>
      <c r="M121" s="1">
        <v>5</v>
      </c>
      <c r="N121" s="1">
        <f t="shared" si="86"/>
        <v>8.3840000000000012E-2</v>
      </c>
      <c r="O121" s="1">
        <f t="shared" si="87"/>
        <v>5.7672000000000008E-2</v>
      </c>
      <c r="P121" s="1">
        <f t="shared" si="88"/>
        <v>3.2018566714852223</v>
      </c>
      <c r="Q121" s="1"/>
      <c r="R121" s="1" t="s">
        <v>12</v>
      </c>
      <c r="S121" s="1">
        <v>10</v>
      </c>
      <c r="T121" s="1">
        <f t="shared" si="89"/>
        <v>1.7275412570285564</v>
      </c>
      <c r="U121" s="1">
        <f t="shared" si="90"/>
        <v>0.50540188717845269</v>
      </c>
    </row>
    <row r="122" spans="1:21">
      <c r="A122" s="6">
        <v>40676</v>
      </c>
      <c r="B122" s="1">
        <v>219</v>
      </c>
      <c r="C122" s="1">
        <v>11.16831932773111</v>
      </c>
      <c r="D122" s="1" t="s">
        <v>38</v>
      </c>
      <c r="E122" s="1">
        <v>-10.350744224712614</v>
      </c>
      <c r="F122" s="1">
        <v>0.1077</v>
      </c>
      <c r="G122" s="1">
        <v>4.3799999999999999E-2</v>
      </c>
      <c r="H122" s="1" t="s">
        <v>71</v>
      </c>
      <c r="I122" s="1">
        <f t="shared" si="77"/>
        <v>63.900000000000013</v>
      </c>
      <c r="J122" s="1">
        <f t="shared" si="80"/>
        <v>-6.5288209552587864E-2</v>
      </c>
      <c r="K122" s="1">
        <f t="shared" si="78"/>
        <v>10.285456015160026</v>
      </c>
      <c r="L122" s="1">
        <f t="shared" si="79"/>
        <v>6.2379036611259133</v>
      </c>
      <c r="M122" s="1">
        <v>5</v>
      </c>
      <c r="N122" s="1">
        <f t="shared" si="86"/>
        <v>5.6064000000000003E-2</v>
      </c>
      <c r="O122" s="1">
        <f t="shared" si="87"/>
        <v>6.9012000000000018E-2</v>
      </c>
      <c r="P122" s="1">
        <f t="shared" si="88"/>
        <v>3.1277358206395309</v>
      </c>
      <c r="Q122" s="1"/>
      <c r="R122" s="1" t="s">
        <v>12</v>
      </c>
      <c r="S122" s="1">
        <v>10</v>
      </c>
      <c r="T122" s="1">
        <f t="shared" si="89"/>
        <v>1.8055008581584002</v>
      </c>
      <c r="U122" s="1">
        <f t="shared" si="90"/>
        <v>0.49523006392628127</v>
      </c>
    </row>
    <row r="123" spans="1:21">
      <c r="A123" s="6">
        <v>40676</v>
      </c>
      <c r="B123" s="1">
        <v>219</v>
      </c>
      <c r="C123" s="1">
        <v>11.16831932773111</v>
      </c>
      <c r="D123" s="1" t="s">
        <v>39</v>
      </c>
      <c r="E123" s="1">
        <v>-11.40199730391797</v>
      </c>
      <c r="F123" s="1">
        <v>0.13589999999999999</v>
      </c>
      <c r="G123" s="1">
        <v>5.0799999999999998E-2</v>
      </c>
      <c r="H123" s="1" t="s">
        <v>71</v>
      </c>
      <c r="I123" s="1">
        <f t="shared" si="77"/>
        <v>85.1</v>
      </c>
      <c r="J123" s="1">
        <f t="shared" si="80"/>
        <v>-6.5288209552587864E-2</v>
      </c>
      <c r="K123" s="1">
        <f t="shared" si="78"/>
        <v>11.336709094365382</v>
      </c>
      <c r="L123" s="1">
        <f t="shared" si="79"/>
        <v>6.2379036611259133</v>
      </c>
      <c r="M123" s="1">
        <v>5</v>
      </c>
      <c r="N123" s="1">
        <f t="shared" si="86"/>
        <v>6.5023999999999998E-2</v>
      </c>
      <c r="O123" s="1">
        <f t="shared" si="87"/>
        <v>9.1908000000000004E-2</v>
      </c>
      <c r="P123" s="1">
        <f t="shared" si="88"/>
        <v>3.4248868863176627</v>
      </c>
      <c r="Q123" s="1"/>
      <c r="R123" s="1" t="s">
        <v>12</v>
      </c>
      <c r="S123" s="1">
        <v>10</v>
      </c>
      <c r="T123" s="1">
        <f t="shared" si="89"/>
        <v>1.9299295600845878</v>
      </c>
      <c r="U123" s="1">
        <f t="shared" si="90"/>
        <v>0.5346462326286554</v>
      </c>
    </row>
    <row r="124" spans="1:21">
      <c r="A124" s="6">
        <v>40676</v>
      </c>
      <c r="B124" s="1">
        <v>219</v>
      </c>
      <c r="C124" s="1">
        <v>11.16831932773111</v>
      </c>
      <c r="D124" s="1" t="s">
        <v>40</v>
      </c>
      <c r="E124" s="1">
        <v>-6.0184240000001195</v>
      </c>
      <c r="F124" s="1">
        <v>4.3499999999999997E-2</v>
      </c>
      <c r="G124" s="1">
        <v>2.3199999999999998E-2</v>
      </c>
      <c r="H124" s="1" t="s">
        <v>70</v>
      </c>
      <c r="I124" s="1">
        <f t="shared" si="77"/>
        <v>20.299999999999997</v>
      </c>
      <c r="J124" s="1">
        <f t="shared" si="80"/>
        <v>-6.5288209552587864E-2</v>
      </c>
      <c r="K124" s="1">
        <f t="shared" si="78"/>
        <v>5.9531357904475319</v>
      </c>
      <c r="L124" s="1">
        <f t="shared" si="79"/>
        <v>6.2379036611259133</v>
      </c>
      <c r="M124" s="1">
        <v>5</v>
      </c>
      <c r="N124" s="1">
        <f t="shared" si="86"/>
        <v>2.9696E-2</v>
      </c>
      <c r="O124" s="1">
        <f t="shared" si="87"/>
        <v>2.1923999999999999E-2</v>
      </c>
      <c r="P124" s="1">
        <f t="shared" si="88"/>
        <v>1.8375852449312253</v>
      </c>
      <c r="Q124" s="1"/>
      <c r="R124" s="1" t="s">
        <v>12</v>
      </c>
      <c r="S124" s="1">
        <v>10</v>
      </c>
      <c r="T124" s="1">
        <f t="shared" si="89"/>
        <v>1.3074960379132128</v>
      </c>
      <c r="U124" s="1">
        <f t="shared" si="90"/>
        <v>0.2642474949913472</v>
      </c>
    </row>
    <row r="125" spans="1:21">
      <c r="A125" s="6">
        <v>40676</v>
      </c>
      <c r="B125" s="1">
        <v>219</v>
      </c>
      <c r="C125" s="1">
        <v>11.16831932773111</v>
      </c>
      <c r="D125" s="1" t="s">
        <v>41</v>
      </c>
      <c r="E125" s="1">
        <v>-4.7292029243379332</v>
      </c>
      <c r="F125" s="1">
        <v>3.78E-2</v>
      </c>
      <c r="G125" s="1">
        <v>1.9E-2</v>
      </c>
      <c r="H125" s="1" t="s">
        <v>71</v>
      </c>
      <c r="I125" s="1">
        <f t="shared" si="77"/>
        <v>18.8</v>
      </c>
      <c r="J125" s="1">
        <f t="shared" si="80"/>
        <v>-6.5288209552587864E-2</v>
      </c>
      <c r="K125" s="1">
        <f t="shared" si="78"/>
        <v>4.6639147147853457</v>
      </c>
      <c r="L125" s="1">
        <f t="shared" si="79"/>
        <v>6.2379036611259133</v>
      </c>
      <c r="M125" s="1">
        <v>5</v>
      </c>
      <c r="N125" s="1">
        <f t="shared" si="86"/>
        <v>2.4320000000000001E-2</v>
      </c>
      <c r="O125" s="1">
        <f t="shared" si="87"/>
        <v>2.0304000000000003E-2</v>
      </c>
      <c r="P125" s="1">
        <f t="shared" si="88"/>
        <v>1.4416700507939204</v>
      </c>
      <c r="Q125" s="1"/>
      <c r="R125" s="1" t="s">
        <v>12</v>
      </c>
      <c r="S125" s="1">
        <v>10</v>
      </c>
      <c r="T125" s="1">
        <f t="shared" si="89"/>
        <v>1.2741578492636798</v>
      </c>
      <c r="U125" s="1">
        <f t="shared" si="90"/>
        <v>0.15886587653046588</v>
      </c>
    </row>
    <row r="126" spans="1:21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21">
      <c r="A127" s="6">
        <v>40676</v>
      </c>
      <c r="B127" s="1">
        <v>257</v>
      </c>
      <c r="C127" s="1">
        <v>9.9314285714285528</v>
      </c>
      <c r="D127" s="1" t="s">
        <v>18</v>
      </c>
      <c r="E127" s="1">
        <v>-15.399906761064416</v>
      </c>
      <c r="F127" s="1">
        <v>0.1239</v>
      </c>
      <c r="G127" s="1">
        <v>6.2E-2</v>
      </c>
      <c r="H127" s="1" t="s">
        <v>71</v>
      </c>
      <c r="I127" s="1">
        <f t="shared" ref="I127:I150" si="91">1000*(F127-G127)</f>
        <v>61.9</v>
      </c>
      <c r="J127" s="1">
        <f>AVERAGE(E139:E140,E143:E144,E146,E148)</f>
        <v>-1.1528551410999115</v>
      </c>
      <c r="K127" s="1">
        <f t="shared" ref="K127:K150" si="92">-1*(E127-J127)</f>
        <v>14.247051619964505</v>
      </c>
      <c r="L127" s="1">
        <f t="shared" ref="L127:L150" si="93" xml:space="preserve"> -0.0000239427557546*C127^3 + 0.0030595325652363*C127^2 - 0.194267551268354*C127 + 8.05927926866089</f>
        <v>6.4082430829488688</v>
      </c>
      <c r="M127" s="1">
        <v>5</v>
      </c>
      <c r="N127" s="1">
        <f>1.28*G127</f>
        <v>7.936E-2</v>
      </c>
      <c r="O127" s="1">
        <f>1.08*I127/1000</f>
        <v>6.6852000000000009E-2</v>
      </c>
      <c r="P127" s="1">
        <f>(K127/100)*L127*(M127-(N127+O127))</f>
        <v>4.4314390346400216</v>
      </c>
      <c r="Q127" s="1"/>
      <c r="R127" s="1" t="s">
        <v>12</v>
      </c>
      <c r="S127" s="1">
        <v>10</v>
      </c>
      <c r="T127" s="1">
        <f>LOG(I127)</f>
        <v>1.7916906490201179</v>
      </c>
      <c r="U127" s="1">
        <f>LOG(P127)</f>
        <v>0.64654477889103457</v>
      </c>
    </row>
    <row r="128" spans="1:21">
      <c r="A128" s="6">
        <v>40676</v>
      </c>
      <c r="B128" s="2">
        <v>257</v>
      </c>
      <c r="C128" s="2">
        <v>9.9314285714285528</v>
      </c>
      <c r="D128" s="2" t="s">
        <v>19</v>
      </c>
      <c r="E128" s="2"/>
      <c r="F128" s="2"/>
      <c r="G128" s="2"/>
      <c r="H128" s="2"/>
      <c r="I128" s="2"/>
      <c r="J128" s="1">
        <f>J127</f>
        <v>-1.1528551410999115</v>
      </c>
      <c r="K128" s="2"/>
      <c r="L128" s="1">
        <f t="shared" si="93"/>
        <v>6.4082430829488688</v>
      </c>
      <c r="M128" s="1">
        <v>5</v>
      </c>
      <c r="N128" s="1"/>
      <c r="O128" s="1"/>
      <c r="P128" s="1"/>
      <c r="Q128" s="1"/>
      <c r="R128" s="1" t="s">
        <v>12</v>
      </c>
      <c r="S128" s="1">
        <v>10</v>
      </c>
    </row>
    <row r="129" spans="1:21">
      <c r="A129" s="6">
        <v>40676</v>
      </c>
      <c r="B129" s="2">
        <v>257</v>
      </c>
      <c r="C129" s="2">
        <v>9.9314285714285528</v>
      </c>
      <c r="D129" s="2" t="s">
        <v>20</v>
      </c>
      <c r="E129" s="2"/>
      <c r="F129" s="2"/>
      <c r="G129" s="2"/>
      <c r="H129" s="2"/>
      <c r="I129" s="2"/>
      <c r="J129" s="1">
        <f t="shared" ref="J129:J150" si="94">J128</f>
        <v>-1.1528551410999115</v>
      </c>
      <c r="K129" s="2"/>
      <c r="L129" s="1">
        <f t="shared" si="93"/>
        <v>6.4082430829488688</v>
      </c>
      <c r="M129" s="1">
        <v>5</v>
      </c>
      <c r="N129" s="1"/>
      <c r="O129" s="1"/>
      <c r="P129" s="1"/>
      <c r="Q129" s="1"/>
      <c r="R129" s="1" t="s">
        <v>12</v>
      </c>
      <c r="S129" s="1">
        <v>10</v>
      </c>
    </row>
    <row r="130" spans="1:21">
      <c r="A130" s="6">
        <v>40676</v>
      </c>
      <c r="B130" s="1">
        <v>257</v>
      </c>
      <c r="C130" s="1">
        <v>9.9314285714285528</v>
      </c>
      <c r="D130" s="1" t="s">
        <v>21</v>
      </c>
      <c r="E130" s="1">
        <v>-10.075499857640665</v>
      </c>
      <c r="F130" s="1">
        <v>5.45E-2</v>
      </c>
      <c r="G130" s="1">
        <v>2.8000000000000001E-2</v>
      </c>
      <c r="H130" s="1" t="s">
        <v>69</v>
      </c>
      <c r="I130" s="1">
        <f t="shared" si="91"/>
        <v>26.5</v>
      </c>
      <c r="J130" s="1">
        <f t="shared" si="94"/>
        <v>-1.1528551410999115</v>
      </c>
      <c r="K130" s="1">
        <f t="shared" si="92"/>
        <v>8.9226447165407539</v>
      </c>
      <c r="L130" s="1">
        <f t="shared" si="93"/>
        <v>6.4082430829488688</v>
      </c>
      <c r="M130" s="1">
        <v>5</v>
      </c>
      <c r="N130" s="1">
        <f t="shared" ref="N130:N138" si="95">1.28*G130</f>
        <v>3.5840000000000004E-2</v>
      </c>
      <c r="O130" s="1">
        <f t="shared" ref="O130:O138" si="96">1.08*I130/1000</f>
        <v>2.862E-2</v>
      </c>
      <c r="P130" s="1">
        <f t="shared" ref="P130:P138" si="97">(K130/100)*L130*(M130-(N130+O130))</f>
        <v>2.8220665685049253</v>
      </c>
      <c r="Q130" s="1"/>
      <c r="R130" s="1" t="s">
        <v>12</v>
      </c>
      <c r="S130" s="1">
        <v>10</v>
      </c>
      <c r="T130" s="1">
        <f t="shared" ref="T130:T138" si="98">LOG(I130)</f>
        <v>1.4232458739368079</v>
      </c>
      <c r="U130" s="1">
        <f t="shared" ref="U130:U138" si="99">LOG(P130)</f>
        <v>0.45056725392342412</v>
      </c>
    </row>
    <row r="131" spans="1:21">
      <c r="A131" s="6">
        <v>40676</v>
      </c>
      <c r="B131" s="1">
        <v>257</v>
      </c>
      <c r="C131" s="1">
        <v>9.9314285714285528</v>
      </c>
      <c r="D131" s="1" t="s">
        <v>22</v>
      </c>
      <c r="E131" s="1">
        <v>-12.044809488230232</v>
      </c>
      <c r="F131" s="1">
        <v>0.1613</v>
      </c>
      <c r="G131" s="1">
        <v>6.2799999999999995E-2</v>
      </c>
      <c r="H131" s="1" t="s">
        <v>71</v>
      </c>
      <c r="I131" s="1">
        <f t="shared" si="91"/>
        <v>98.5</v>
      </c>
      <c r="J131" s="1">
        <f t="shared" si="94"/>
        <v>-1.1528551410999115</v>
      </c>
      <c r="K131" s="1">
        <f t="shared" si="92"/>
        <v>10.891954347130321</v>
      </c>
      <c r="L131" s="1">
        <f t="shared" si="93"/>
        <v>6.4082430829488688</v>
      </c>
      <c r="M131" s="1">
        <v>5</v>
      </c>
      <c r="N131" s="1">
        <f t="shared" si="95"/>
        <v>8.0383999999999997E-2</v>
      </c>
      <c r="O131" s="1">
        <f t="shared" si="96"/>
        <v>0.10638000000000002</v>
      </c>
      <c r="P131" s="1">
        <f t="shared" si="97"/>
        <v>3.3595564748406819</v>
      </c>
      <c r="Q131" s="1"/>
      <c r="R131" s="1" t="s">
        <v>12</v>
      </c>
      <c r="S131" s="1">
        <v>10</v>
      </c>
      <c r="T131" s="1">
        <f t="shared" si="98"/>
        <v>1.9934362304976116</v>
      </c>
      <c r="U131" s="1">
        <f t="shared" si="99"/>
        <v>0.52628194606737422</v>
      </c>
    </row>
    <row r="132" spans="1:21">
      <c r="A132" s="6">
        <v>40676</v>
      </c>
      <c r="B132" s="1">
        <v>257</v>
      </c>
      <c r="C132" s="1">
        <v>9.9314285714285528</v>
      </c>
      <c r="D132" s="1" t="s">
        <v>23</v>
      </c>
      <c r="E132" s="1">
        <v>-10.524070620282089</v>
      </c>
      <c r="F132" s="1">
        <v>0.23350000000000001</v>
      </c>
      <c r="G132" s="1">
        <v>7.5999999999999998E-2</v>
      </c>
      <c r="H132" s="1" t="s">
        <v>71</v>
      </c>
      <c r="I132" s="1">
        <f t="shared" si="91"/>
        <v>157.50000000000003</v>
      </c>
      <c r="J132" s="1">
        <f t="shared" si="94"/>
        <v>-1.1528551410999115</v>
      </c>
      <c r="K132" s="1">
        <f t="shared" si="92"/>
        <v>9.3712154791821778</v>
      </c>
      <c r="L132" s="1">
        <f t="shared" si="93"/>
        <v>6.4082430829488688</v>
      </c>
      <c r="M132" s="1">
        <v>5</v>
      </c>
      <c r="N132" s="1">
        <f t="shared" si="95"/>
        <v>9.7280000000000005E-2</v>
      </c>
      <c r="O132" s="1">
        <f t="shared" si="96"/>
        <v>0.17010000000000006</v>
      </c>
      <c r="P132" s="1">
        <f t="shared" si="97"/>
        <v>2.8420815556781984</v>
      </c>
      <c r="Q132" s="1"/>
      <c r="R132" s="1" t="s">
        <v>12</v>
      </c>
      <c r="S132" s="1">
        <v>10</v>
      </c>
      <c r="T132" s="1">
        <f t="shared" si="98"/>
        <v>2.1972805581256192</v>
      </c>
      <c r="U132" s="1">
        <f t="shared" si="99"/>
        <v>0.45363653617864819</v>
      </c>
    </row>
    <row r="133" spans="1:21">
      <c r="A133" s="6">
        <v>40676</v>
      </c>
      <c r="B133" s="1">
        <v>257</v>
      </c>
      <c r="C133" s="1">
        <v>9.9314285714285528</v>
      </c>
      <c r="D133" s="1" t="s">
        <v>24</v>
      </c>
      <c r="E133" s="1">
        <v>-13.617075057502211</v>
      </c>
      <c r="F133" s="1">
        <v>0.14779999999999999</v>
      </c>
      <c r="G133" s="1">
        <v>5.3499999999999999E-2</v>
      </c>
      <c r="H133" s="1" t="s">
        <v>71</v>
      </c>
      <c r="I133" s="1">
        <f t="shared" si="91"/>
        <v>94.3</v>
      </c>
      <c r="J133" s="1">
        <f t="shared" si="94"/>
        <v>-1.1528551410999115</v>
      </c>
      <c r="K133" s="1">
        <f t="shared" si="92"/>
        <v>12.4642199164023</v>
      </c>
      <c r="L133" s="1">
        <f t="shared" si="93"/>
        <v>6.4082430829488688</v>
      </c>
      <c r="M133" s="1">
        <v>5</v>
      </c>
      <c r="N133" s="1">
        <f t="shared" si="95"/>
        <v>6.8479999999999999E-2</v>
      </c>
      <c r="O133" s="1">
        <f t="shared" si="96"/>
        <v>0.101844</v>
      </c>
      <c r="P133" s="1">
        <f t="shared" si="97"/>
        <v>3.8576433854202965</v>
      </c>
      <c r="Q133" s="1"/>
      <c r="R133" s="1" t="s">
        <v>12</v>
      </c>
      <c r="S133" s="1">
        <v>10</v>
      </c>
      <c r="T133" s="1">
        <f t="shared" si="98"/>
        <v>1.9745116927373283</v>
      </c>
      <c r="U133" s="1">
        <f t="shared" si="99"/>
        <v>0.58632207740259112</v>
      </c>
    </row>
    <row r="134" spans="1:21">
      <c r="A134" s="6">
        <v>40676</v>
      </c>
      <c r="B134" s="1">
        <v>257</v>
      </c>
      <c r="C134" s="1">
        <v>9.9314285714285528</v>
      </c>
      <c r="D134" s="1" t="s">
        <v>25</v>
      </c>
      <c r="E134" s="1">
        <v>-9.0489508348164538</v>
      </c>
      <c r="F134" s="1">
        <v>9.5399999999999999E-2</v>
      </c>
      <c r="G134" s="1">
        <v>5.7799999999999997E-2</v>
      </c>
      <c r="H134" s="1" t="s">
        <v>69</v>
      </c>
      <c r="I134" s="1">
        <f t="shared" si="91"/>
        <v>37.6</v>
      </c>
      <c r="J134" s="1">
        <f t="shared" si="94"/>
        <v>-1.1528551410999115</v>
      </c>
      <c r="K134" s="1">
        <f t="shared" si="92"/>
        <v>7.8960956937165427</v>
      </c>
      <c r="L134" s="1">
        <f t="shared" si="93"/>
        <v>6.4082430829488688</v>
      </c>
      <c r="M134" s="1">
        <v>5</v>
      </c>
      <c r="N134" s="1">
        <f t="shared" si="95"/>
        <v>7.3983999999999994E-2</v>
      </c>
      <c r="O134" s="1">
        <f t="shared" si="96"/>
        <v>4.0608000000000005E-2</v>
      </c>
      <c r="P134" s="1">
        <f t="shared" si="97"/>
        <v>2.4720213632852688</v>
      </c>
      <c r="Q134" s="1"/>
      <c r="R134" s="1" t="s">
        <v>12</v>
      </c>
      <c r="S134" s="1">
        <v>10</v>
      </c>
      <c r="T134" s="1">
        <f t="shared" si="98"/>
        <v>1.5751878449276611</v>
      </c>
      <c r="U134" s="1">
        <f t="shared" si="99"/>
        <v>0.3930522196193742</v>
      </c>
    </row>
    <row r="135" spans="1:21">
      <c r="A135" s="6">
        <v>40676</v>
      </c>
      <c r="B135" s="1">
        <v>257</v>
      </c>
      <c r="C135" s="1">
        <v>9.9314285714285528</v>
      </c>
      <c r="D135" s="1" t="s">
        <v>26</v>
      </c>
      <c r="E135" s="1">
        <v>-11.749907002202537</v>
      </c>
      <c r="F135" s="1">
        <v>0.1008</v>
      </c>
      <c r="G135" s="1">
        <v>3.4299999999999997E-2</v>
      </c>
      <c r="H135" s="1" t="s">
        <v>71</v>
      </c>
      <c r="I135" s="1">
        <f t="shared" si="91"/>
        <v>66.5</v>
      </c>
      <c r="J135" s="1">
        <f t="shared" si="94"/>
        <v>-1.1528551410999115</v>
      </c>
      <c r="K135" s="1">
        <f t="shared" si="92"/>
        <v>10.597051861102626</v>
      </c>
      <c r="L135" s="1">
        <f t="shared" si="93"/>
        <v>6.4082430829488688</v>
      </c>
      <c r="M135" s="1">
        <v>5</v>
      </c>
      <c r="N135" s="1">
        <f t="shared" si="95"/>
        <v>4.3903999999999999E-2</v>
      </c>
      <c r="O135" s="1">
        <f t="shared" si="96"/>
        <v>7.1820000000000009E-2</v>
      </c>
      <c r="P135" s="1">
        <f t="shared" si="97"/>
        <v>3.3168378000699716</v>
      </c>
      <c r="Q135" s="1"/>
      <c r="R135" s="1" t="s">
        <v>12</v>
      </c>
      <c r="S135" s="1">
        <v>10</v>
      </c>
      <c r="T135" s="1">
        <f t="shared" si="98"/>
        <v>1.8228216453031045</v>
      </c>
      <c r="U135" s="1">
        <f t="shared" si="99"/>
        <v>0.5207242341794347</v>
      </c>
    </row>
    <row r="136" spans="1:21">
      <c r="A136" s="6">
        <v>40676</v>
      </c>
      <c r="B136" s="1">
        <v>257</v>
      </c>
      <c r="C136" s="1">
        <v>9.9314285714285528</v>
      </c>
      <c r="D136" s="1" t="s">
        <v>27</v>
      </c>
      <c r="E136" s="1">
        <v>-18.680568389547478</v>
      </c>
      <c r="F136" s="1">
        <v>0.20899999999999999</v>
      </c>
      <c r="G136" s="1">
        <v>6.5299999999999997E-2</v>
      </c>
      <c r="H136" s="1" t="s">
        <v>71</v>
      </c>
      <c r="I136" s="1">
        <f t="shared" si="91"/>
        <v>143.69999999999999</v>
      </c>
      <c r="J136" s="1">
        <f t="shared" si="94"/>
        <v>-1.1528551410999115</v>
      </c>
      <c r="K136" s="1">
        <f t="shared" si="92"/>
        <v>17.527713248447565</v>
      </c>
      <c r="L136" s="1">
        <f t="shared" si="93"/>
        <v>6.4082430829488688</v>
      </c>
      <c r="M136" s="1">
        <v>5</v>
      </c>
      <c r="N136" s="1">
        <f t="shared" si="95"/>
        <v>8.3583999999999992E-2</v>
      </c>
      <c r="O136" s="1">
        <f t="shared" si="96"/>
        <v>0.155196</v>
      </c>
      <c r="P136" s="1">
        <f t="shared" si="97"/>
        <v>5.3478902525071552</v>
      </c>
      <c r="Q136" s="1"/>
      <c r="R136" s="1" t="s">
        <v>12</v>
      </c>
      <c r="S136" s="1">
        <v>10</v>
      </c>
      <c r="T136" s="1">
        <f t="shared" si="98"/>
        <v>2.1574567681342258</v>
      </c>
      <c r="U136" s="1">
        <f t="shared" si="99"/>
        <v>0.72818248624521964</v>
      </c>
    </row>
    <row r="137" spans="1:21">
      <c r="A137" s="6">
        <v>40676</v>
      </c>
      <c r="B137" s="1">
        <v>257</v>
      </c>
      <c r="C137" s="1">
        <v>9.9314285714285528</v>
      </c>
      <c r="D137" s="1" t="s">
        <v>28</v>
      </c>
      <c r="E137" s="1">
        <v>-20.909011538719358</v>
      </c>
      <c r="F137" s="1">
        <v>0.2177</v>
      </c>
      <c r="G137" s="1">
        <v>8.0699999999999994E-2</v>
      </c>
      <c r="H137" s="1" t="s">
        <v>71</v>
      </c>
      <c r="I137" s="1">
        <f t="shared" si="91"/>
        <v>137</v>
      </c>
      <c r="J137" s="1">
        <f t="shared" si="94"/>
        <v>-1.1528551410999115</v>
      </c>
      <c r="K137" s="1">
        <f t="shared" si="92"/>
        <v>19.756156397619446</v>
      </c>
      <c r="L137" s="1">
        <f t="shared" si="93"/>
        <v>6.4082430829488688</v>
      </c>
      <c r="M137" s="1">
        <v>5</v>
      </c>
      <c r="N137" s="1">
        <f t="shared" si="95"/>
        <v>0.103296</v>
      </c>
      <c r="O137" s="1">
        <f t="shared" si="96"/>
        <v>0.14796000000000001</v>
      </c>
      <c r="P137" s="1">
        <f t="shared" si="97"/>
        <v>6.0120168732908779</v>
      </c>
      <c r="Q137" s="1"/>
      <c r="R137" s="1" t="s">
        <v>12</v>
      </c>
      <c r="S137" s="1">
        <v>10</v>
      </c>
      <c r="T137" s="1">
        <f t="shared" si="98"/>
        <v>2.1367205671564067</v>
      </c>
      <c r="U137" s="1">
        <f t="shared" si="99"/>
        <v>0.7790201908048966</v>
      </c>
    </row>
    <row r="138" spans="1:21">
      <c r="A138" s="6">
        <v>40676</v>
      </c>
      <c r="B138" s="1">
        <v>257</v>
      </c>
      <c r="C138" s="1">
        <v>9.9314285714285528</v>
      </c>
      <c r="D138" s="1" t="s">
        <v>29</v>
      </c>
      <c r="E138" s="1">
        <v>-11.740985307966668</v>
      </c>
      <c r="F138" s="1">
        <v>0.2205</v>
      </c>
      <c r="G138" s="1">
        <v>7.2999999999999995E-2</v>
      </c>
      <c r="H138" s="1" t="s">
        <v>71</v>
      </c>
      <c r="I138" s="1">
        <f t="shared" si="91"/>
        <v>147.50000000000003</v>
      </c>
      <c r="J138" s="1">
        <f t="shared" si="94"/>
        <v>-1.1528551410999115</v>
      </c>
      <c r="K138" s="1">
        <f t="shared" si="92"/>
        <v>10.588130166866756</v>
      </c>
      <c r="L138" s="1">
        <f t="shared" si="93"/>
        <v>6.4082430829488688</v>
      </c>
      <c r="M138" s="1">
        <v>5</v>
      </c>
      <c r="N138" s="1">
        <f t="shared" si="95"/>
        <v>9.3439999999999995E-2</v>
      </c>
      <c r="O138" s="1">
        <f t="shared" si="96"/>
        <v>0.15930000000000005</v>
      </c>
      <c r="P138" s="1">
        <f t="shared" si="97"/>
        <v>3.2210781894551941</v>
      </c>
      <c r="Q138" s="1"/>
      <c r="R138" s="1" t="s">
        <v>12</v>
      </c>
      <c r="S138" s="1">
        <v>10</v>
      </c>
      <c r="T138" s="1">
        <f t="shared" si="98"/>
        <v>2.1687920203141817</v>
      </c>
      <c r="U138" s="1">
        <f t="shared" si="99"/>
        <v>0.50800126714716298</v>
      </c>
    </row>
    <row r="139" spans="1:21">
      <c r="A139" s="6">
        <v>40676</v>
      </c>
      <c r="B139" s="1">
        <v>257</v>
      </c>
      <c r="C139" s="1">
        <v>9.9314285714285528</v>
      </c>
      <c r="D139" s="1" t="s">
        <v>30</v>
      </c>
      <c r="E139" s="1">
        <v>-1.5607589343277763</v>
      </c>
      <c r="F139" s="1"/>
      <c r="G139" s="1"/>
      <c r="H139" s="1"/>
      <c r="I139" s="1"/>
      <c r="J139" s="1">
        <f t="shared" si="94"/>
        <v>-1.1528551410999115</v>
      </c>
      <c r="K139" s="1"/>
      <c r="L139" s="1">
        <f t="shared" si="93"/>
        <v>6.4082430829488688</v>
      </c>
      <c r="M139" s="1">
        <v>5</v>
      </c>
      <c r="N139" s="1"/>
      <c r="O139" s="1"/>
      <c r="P139" s="1"/>
      <c r="Q139" s="1"/>
      <c r="R139" s="1" t="s">
        <v>12</v>
      </c>
      <c r="S139" s="1">
        <v>10</v>
      </c>
    </row>
    <row r="140" spans="1:21">
      <c r="A140" s="6">
        <v>40676</v>
      </c>
      <c r="B140" s="1">
        <v>257</v>
      </c>
      <c r="C140" s="1">
        <v>9.9314285714285528</v>
      </c>
      <c r="D140" s="1" t="s">
        <v>31</v>
      </c>
      <c r="E140" s="1">
        <v>-2.7214357950193313</v>
      </c>
      <c r="F140" s="1"/>
      <c r="G140" s="1"/>
      <c r="H140" s="1"/>
      <c r="I140" s="1"/>
      <c r="J140" s="1">
        <f t="shared" si="94"/>
        <v>-1.1528551410999115</v>
      </c>
      <c r="K140" s="1"/>
      <c r="L140" s="1">
        <f t="shared" si="93"/>
        <v>6.4082430829488688</v>
      </c>
      <c r="M140" s="1">
        <v>5</v>
      </c>
      <c r="N140" s="1"/>
      <c r="O140" s="1"/>
      <c r="P140" s="1"/>
      <c r="Q140" s="1"/>
      <c r="R140" s="1" t="s">
        <v>12</v>
      </c>
      <c r="S140" s="1">
        <v>10</v>
      </c>
    </row>
    <row r="141" spans="1:21">
      <c r="A141" s="6">
        <v>40676</v>
      </c>
      <c r="B141" s="1">
        <v>257</v>
      </c>
      <c r="C141" s="1">
        <v>9.9314285714285528</v>
      </c>
      <c r="D141" s="1" t="s">
        <v>32</v>
      </c>
      <c r="E141" s="1">
        <v>-9.4748507173832319</v>
      </c>
      <c r="F141" s="1">
        <v>7.4700000000000003E-2</v>
      </c>
      <c r="G141" s="1">
        <v>3.5700000000000003E-2</v>
      </c>
      <c r="H141" s="1" t="s">
        <v>71</v>
      </c>
      <c r="I141" s="1">
        <f t="shared" si="91"/>
        <v>39</v>
      </c>
      <c r="J141" s="1">
        <f t="shared" si="94"/>
        <v>-1.1528551410999115</v>
      </c>
      <c r="K141" s="1">
        <f t="shared" si="92"/>
        <v>8.3219955762833209</v>
      </c>
      <c r="L141" s="1">
        <f t="shared" si="93"/>
        <v>6.4082430829488688</v>
      </c>
      <c r="M141" s="1">
        <v>5</v>
      </c>
      <c r="N141" s="1">
        <f>1.28*G141</f>
        <v>4.5696000000000007E-2</v>
      </c>
      <c r="O141" s="1">
        <f>1.08*I141/1000</f>
        <v>4.2120000000000005E-2</v>
      </c>
      <c r="P141" s="1">
        <f>(K141/100)*L141*(M141-(N141+O141))</f>
        <v>2.619636809326833</v>
      </c>
      <c r="Q141" s="1"/>
      <c r="R141" s="1" t="s">
        <v>12</v>
      </c>
      <c r="S141" s="1">
        <v>10</v>
      </c>
      <c r="T141" s="1">
        <f>LOG(I141)</f>
        <v>1.5910646070264991</v>
      </c>
      <c r="U141" s="1">
        <f>LOG(P141)</f>
        <v>0.41824108420569245</v>
      </c>
    </row>
    <row r="142" spans="1:21">
      <c r="A142" s="6">
        <v>40676</v>
      </c>
      <c r="B142" s="1">
        <v>257</v>
      </c>
      <c r="C142" s="1">
        <v>9.9314285714285528</v>
      </c>
      <c r="D142" s="1" t="s">
        <v>33</v>
      </c>
      <c r="E142" s="1">
        <v>-5.469056219980172</v>
      </c>
      <c r="F142" s="1">
        <v>4.7E-2</v>
      </c>
      <c r="G142" s="1">
        <v>3.1699999999999999E-2</v>
      </c>
      <c r="H142" s="1" t="s">
        <v>69</v>
      </c>
      <c r="I142" s="1">
        <f t="shared" si="91"/>
        <v>15.3</v>
      </c>
      <c r="J142" s="1">
        <f t="shared" si="94"/>
        <v>-1.1528551410999115</v>
      </c>
      <c r="K142" s="1">
        <f t="shared" si="92"/>
        <v>4.3162010788802601</v>
      </c>
      <c r="L142" s="1">
        <f t="shared" si="93"/>
        <v>6.4082430829488688</v>
      </c>
      <c r="M142" s="1">
        <v>5</v>
      </c>
      <c r="N142" s="1">
        <f>1.28*G142</f>
        <v>4.0576000000000001E-2</v>
      </c>
      <c r="O142" s="1">
        <f>1.08*I142/1000</f>
        <v>1.6524E-2</v>
      </c>
      <c r="P142" s="1">
        <f>(K142/100)*L142*(M142-(N142+O142))</f>
        <v>1.3671698446980751</v>
      </c>
      <c r="Q142" s="1"/>
      <c r="R142" s="1" t="s">
        <v>12</v>
      </c>
      <c r="S142" s="1">
        <v>10</v>
      </c>
      <c r="T142" s="1">
        <f>LOG(I142)</f>
        <v>1.1846914308175989</v>
      </c>
      <c r="U142" s="1">
        <f>LOG(P142)</f>
        <v>0.13582247070035183</v>
      </c>
    </row>
    <row r="143" spans="1:21">
      <c r="A143" s="6">
        <v>40676</v>
      </c>
      <c r="B143" s="1">
        <v>257</v>
      </c>
      <c r="C143" s="1">
        <v>9.9314285714285528</v>
      </c>
      <c r="D143" s="1" t="s">
        <v>34</v>
      </c>
      <c r="E143" s="1">
        <v>-0.73969668690579171</v>
      </c>
      <c r="F143" s="1"/>
      <c r="G143" s="1"/>
      <c r="H143" s="1"/>
      <c r="I143" s="1"/>
      <c r="J143" s="1">
        <f t="shared" si="94"/>
        <v>-1.1528551410999115</v>
      </c>
      <c r="K143" s="1"/>
      <c r="L143" s="1">
        <f t="shared" si="93"/>
        <v>6.4082430829488688</v>
      </c>
      <c r="M143" s="1">
        <v>5</v>
      </c>
      <c r="N143" s="1"/>
      <c r="O143" s="1"/>
      <c r="P143" s="1"/>
      <c r="Q143" s="1"/>
      <c r="R143" s="1" t="s">
        <v>12</v>
      </c>
      <c r="S143" s="1">
        <v>10</v>
      </c>
    </row>
    <row r="144" spans="1:21">
      <c r="A144" s="6">
        <v>40676</v>
      </c>
      <c r="B144" s="1">
        <v>257</v>
      </c>
      <c r="C144" s="1">
        <v>9.9314285714285528</v>
      </c>
      <c r="D144" s="1" t="s">
        <v>35</v>
      </c>
      <c r="E144" s="1">
        <v>-1.5592958162974289</v>
      </c>
      <c r="F144" s="1"/>
      <c r="G144" s="1"/>
      <c r="H144" s="1"/>
      <c r="I144" s="1"/>
      <c r="J144" s="1">
        <f t="shared" si="94"/>
        <v>-1.1528551410999115</v>
      </c>
      <c r="K144" s="1"/>
      <c r="L144" s="1">
        <f t="shared" si="93"/>
        <v>6.4082430829488688</v>
      </c>
      <c r="M144" s="1">
        <v>5</v>
      </c>
      <c r="N144" s="1"/>
      <c r="O144" s="1"/>
      <c r="P144" s="1"/>
      <c r="Q144" s="1"/>
      <c r="R144" s="1" t="s">
        <v>12</v>
      </c>
      <c r="S144" s="1">
        <v>10</v>
      </c>
    </row>
    <row r="145" spans="1:21">
      <c r="A145" s="6">
        <v>40676</v>
      </c>
      <c r="B145" s="1">
        <v>257</v>
      </c>
      <c r="C145" s="1">
        <v>9.9314285714285528</v>
      </c>
      <c r="D145" s="1" t="s">
        <v>36</v>
      </c>
      <c r="E145" s="1">
        <v>-9.1711878112657832</v>
      </c>
      <c r="F145" s="1">
        <v>8.2000000000000003E-2</v>
      </c>
      <c r="G145" s="1">
        <v>3.0700000000000002E-2</v>
      </c>
      <c r="H145" s="1" t="s">
        <v>70</v>
      </c>
      <c r="I145" s="1">
        <f t="shared" si="91"/>
        <v>51.3</v>
      </c>
      <c r="J145" s="1">
        <f t="shared" si="94"/>
        <v>-1.1528551410999115</v>
      </c>
      <c r="K145" s="1">
        <f t="shared" si="92"/>
        <v>8.0183326701658721</v>
      </c>
      <c r="L145" s="1">
        <f t="shared" si="93"/>
        <v>6.4082430829488688</v>
      </c>
      <c r="M145" s="1">
        <v>5</v>
      </c>
      <c r="N145" s="1">
        <f>1.28*G145</f>
        <v>3.9296000000000005E-2</v>
      </c>
      <c r="O145" s="1">
        <f>1.08*I145/1000</f>
        <v>5.5404000000000002E-2</v>
      </c>
      <c r="P145" s="1">
        <f>(K145/100)*L145*(M145-(N145+O145))</f>
        <v>2.520511140166426</v>
      </c>
      <c r="Q145" s="1"/>
      <c r="R145" s="1" t="s">
        <v>12</v>
      </c>
      <c r="S145" s="1">
        <v>10</v>
      </c>
      <c r="T145" s="1">
        <f>LOG(I145)</f>
        <v>1.7101173651118162</v>
      </c>
      <c r="U145" s="1">
        <f>LOG(P145)</f>
        <v>0.40148862127510748</v>
      </c>
    </row>
    <row r="146" spans="1:21">
      <c r="A146" s="6">
        <v>40676</v>
      </c>
      <c r="B146" s="1">
        <v>257</v>
      </c>
      <c r="C146" s="1">
        <v>9.9314285714285528</v>
      </c>
      <c r="D146" s="1" t="s">
        <v>37</v>
      </c>
      <c r="E146" s="1">
        <v>-0.48738847518584227</v>
      </c>
      <c r="F146" s="1"/>
      <c r="G146" s="1"/>
      <c r="H146" s="1"/>
      <c r="I146" s="1"/>
      <c r="J146" s="1">
        <f t="shared" si="94"/>
        <v>-1.1528551410999115</v>
      </c>
      <c r="K146" s="1"/>
      <c r="L146" s="1">
        <f t="shared" si="93"/>
        <v>6.4082430829488688</v>
      </c>
      <c r="M146" s="1">
        <v>5</v>
      </c>
      <c r="N146" s="1"/>
      <c r="O146" s="1"/>
      <c r="P146" s="1"/>
      <c r="Q146" s="1"/>
      <c r="R146" s="1" t="s">
        <v>12</v>
      </c>
      <c r="S146" s="1">
        <v>10</v>
      </c>
    </row>
    <row r="147" spans="1:21">
      <c r="A147" s="6">
        <v>40676</v>
      </c>
      <c r="B147" s="1">
        <v>257</v>
      </c>
      <c r="C147" s="1">
        <v>9.9314285714285528</v>
      </c>
      <c r="D147" s="1" t="s">
        <v>38</v>
      </c>
      <c r="E147" s="1">
        <v>-12.338058314071903</v>
      </c>
      <c r="F147" s="1">
        <v>5.21E-2</v>
      </c>
      <c r="G147" s="1">
        <v>2.3300000000000001E-2</v>
      </c>
      <c r="H147" s="1" t="s">
        <v>70</v>
      </c>
      <c r="I147" s="1">
        <f t="shared" si="91"/>
        <v>28.8</v>
      </c>
      <c r="J147" s="1">
        <f t="shared" si="94"/>
        <v>-1.1528551410999115</v>
      </c>
      <c r="K147" s="1">
        <f t="shared" si="92"/>
        <v>11.185203172971992</v>
      </c>
      <c r="L147" s="1">
        <f t="shared" si="93"/>
        <v>6.4082430829488688</v>
      </c>
      <c r="M147" s="1">
        <v>5</v>
      </c>
      <c r="N147" s="1">
        <f>1.28*G147</f>
        <v>2.9824000000000003E-2</v>
      </c>
      <c r="O147" s="1">
        <f>1.08*I147/1000</f>
        <v>3.1104000000000003E-2</v>
      </c>
      <c r="P147" s="1">
        <f>(K147/100)*L147*(M147-(N147+O147))</f>
        <v>3.5402033755020068</v>
      </c>
      <c r="Q147" s="1"/>
      <c r="R147" s="1" t="s">
        <v>12</v>
      </c>
      <c r="S147" s="1">
        <v>10</v>
      </c>
      <c r="T147" s="1">
        <f>LOG(I147)</f>
        <v>1.4593924877592308</v>
      </c>
      <c r="U147" s="1">
        <f>LOG(P147)</f>
        <v>0.54902821183403927</v>
      </c>
    </row>
    <row r="148" spans="1:21">
      <c r="A148" s="6">
        <v>40676</v>
      </c>
      <c r="B148" s="1">
        <v>257</v>
      </c>
      <c r="C148" s="1">
        <v>9.9314285714285528</v>
      </c>
      <c r="D148" s="1" t="s">
        <v>39</v>
      </c>
      <c r="E148" s="1">
        <v>0.15144486113670039</v>
      </c>
      <c r="F148" s="1"/>
      <c r="G148" s="1"/>
      <c r="H148" s="1"/>
      <c r="I148" s="1"/>
      <c r="J148" s="1">
        <f t="shared" si="94"/>
        <v>-1.1528551410999115</v>
      </c>
      <c r="K148" s="1"/>
      <c r="L148" s="1">
        <f t="shared" si="93"/>
        <v>6.4082430829488688</v>
      </c>
      <c r="M148" s="1">
        <v>5</v>
      </c>
      <c r="N148" s="1"/>
      <c r="O148" s="1"/>
      <c r="P148" s="1"/>
      <c r="Q148" s="1"/>
      <c r="R148" s="1" t="s">
        <v>12</v>
      </c>
      <c r="S148" s="1">
        <v>10</v>
      </c>
    </row>
    <row r="149" spans="1:21">
      <c r="A149" s="6">
        <v>40676</v>
      </c>
      <c r="B149" s="1">
        <v>257</v>
      </c>
      <c r="C149" s="1">
        <v>9.9314285714285528</v>
      </c>
      <c r="D149" s="1" t="s">
        <v>40</v>
      </c>
      <c r="E149" s="1">
        <v>-10.247062150380646</v>
      </c>
      <c r="F149" s="1">
        <v>8.5199999999999998E-2</v>
      </c>
      <c r="G149" s="1">
        <v>3.9100000000000003E-2</v>
      </c>
      <c r="H149" s="1" t="s">
        <v>71</v>
      </c>
      <c r="I149" s="1">
        <f t="shared" si="91"/>
        <v>46.099999999999994</v>
      </c>
      <c r="J149" s="1">
        <f t="shared" si="94"/>
        <v>-1.1528551410999115</v>
      </c>
      <c r="K149" s="1">
        <f t="shared" si="92"/>
        <v>9.0942070092807352</v>
      </c>
      <c r="L149" s="1">
        <f t="shared" si="93"/>
        <v>6.4082430829488688</v>
      </c>
      <c r="M149" s="1">
        <v>5</v>
      </c>
      <c r="N149" s="1">
        <f>1.28*G149</f>
        <v>5.0048000000000002E-2</v>
      </c>
      <c r="O149" s="1">
        <f>1.08*I149/1000</f>
        <v>4.9787999999999999E-2</v>
      </c>
      <c r="P149" s="1">
        <f>(K149/100)*L149*(M149-(N149+O149))</f>
        <v>2.8557121446825171</v>
      </c>
      <c r="Q149" s="1"/>
      <c r="R149" s="1" t="s">
        <v>12</v>
      </c>
      <c r="S149" s="1">
        <v>10</v>
      </c>
      <c r="T149" s="1">
        <f>LOG(I149)</f>
        <v>1.6637009253896482</v>
      </c>
      <c r="U149" s="1">
        <f>LOG(P149)</f>
        <v>0.45571442849753602</v>
      </c>
    </row>
    <row r="150" spans="1:21">
      <c r="A150" s="6">
        <v>40676</v>
      </c>
      <c r="B150" s="1">
        <v>257</v>
      </c>
      <c r="C150" s="1">
        <v>9.9314285714285528</v>
      </c>
      <c r="D150" s="1" t="s">
        <v>41</v>
      </c>
      <c r="E150" s="1">
        <v>-3.2579302706035764</v>
      </c>
      <c r="F150" s="1">
        <v>2.76E-2</v>
      </c>
      <c r="G150" s="1">
        <v>1.7100000000000001E-2</v>
      </c>
      <c r="H150" s="1" t="s">
        <v>69</v>
      </c>
      <c r="I150" s="1">
        <f t="shared" si="91"/>
        <v>10.499999999999998</v>
      </c>
      <c r="J150" s="1">
        <f t="shared" si="94"/>
        <v>-1.1528551410999115</v>
      </c>
      <c r="K150" s="1">
        <f t="shared" si="92"/>
        <v>2.1050751295036649</v>
      </c>
      <c r="L150" s="1">
        <f t="shared" si="93"/>
        <v>6.4082430829488688</v>
      </c>
      <c r="M150" s="1">
        <v>5</v>
      </c>
      <c r="N150" s="1">
        <f>1.28*G150</f>
        <v>2.1888000000000001E-2</v>
      </c>
      <c r="O150" s="1">
        <f>1.08*I150/1000</f>
        <v>1.1339999999999998E-2</v>
      </c>
      <c r="P150" s="1">
        <f>(K150/100)*L150*(M150-(N150+O150))</f>
        <v>0.67000925513147302</v>
      </c>
      <c r="Q150" s="1"/>
      <c r="R150" s="1" t="s">
        <v>12</v>
      </c>
      <c r="S150" s="1">
        <v>10</v>
      </c>
      <c r="T150" s="1">
        <f>LOG(I150)</f>
        <v>1.0211892990699381</v>
      </c>
      <c r="U150" s="1">
        <f>LOG(P150)</f>
        <v>-0.17391919815773077</v>
      </c>
    </row>
    <row r="151" spans="1:21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21">
      <c r="A152" s="6">
        <v>40676</v>
      </c>
      <c r="B152" s="1">
        <v>253</v>
      </c>
      <c r="C152" s="1">
        <v>26.423697478991578</v>
      </c>
      <c r="D152" s="1" t="s">
        <v>18</v>
      </c>
      <c r="E152" s="1">
        <v>-18.050222630501665</v>
      </c>
      <c r="F152" s="1">
        <v>0.19239999999999999</v>
      </c>
      <c r="G152" s="1">
        <v>7.0999999999999994E-2</v>
      </c>
      <c r="H152" s="1" t="s">
        <v>71</v>
      </c>
      <c r="I152" s="1">
        <f t="shared" ref="I152:I174" si="100">1000*(F152-G152)</f>
        <v>121.39999999999999</v>
      </c>
      <c r="J152" s="1">
        <f>AVERAGE(E153:E154,E159,E161,E168,E171:E172)</f>
        <v>6.1352713941204966</v>
      </c>
      <c r="K152" s="1">
        <f>-1*(E152-J152)</f>
        <v>24.185494024622162</v>
      </c>
      <c r="L152" s="1">
        <f t="shared" ref="L152:L175" si="101" xml:space="preserve"> -0.0000239427557546*C152^3 + 0.0030595325652363*C152^2 - 0.194267551268354*C152 + 8.05927926866089</f>
        <v>4.620485996779915</v>
      </c>
      <c r="M152" s="1">
        <v>5</v>
      </c>
      <c r="N152" s="1">
        <f>1.28*G152</f>
        <v>9.0879999999999989E-2</v>
      </c>
      <c r="O152" s="1">
        <f>1.08*I152/1000</f>
        <v>0.13111200000000001</v>
      </c>
      <c r="P152" s="1">
        <f>(K152/100)*L152*(M152-(N152+O152))</f>
        <v>5.3393635682430123</v>
      </c>
      <c r="Q152" s="1"/>
      <c r="R152" s="1" t="s">
        <v>12</v>
      </c>
      <c r="S152" s="1">
        <v>25</v>
      </c>
      <c r="T152" s="1">
        <f>LOG(I152)</f>
        <v>2.0842186867392387</v>
      </c>
      <c r="U152" s="1">
        <f>LOG(P152)</f>
        <v>0.72748949386893946</v>
      </c>
    </row>
    <row r="153" spans="1:21">
      <c r="A153" s="6">
        <v>40676</v>
      </c>
      <c r="B153" s="1">
        <v>253</v>
      </c>
      <c r="C153" s="1">
        <v>26.423697478991578</v>
      </c>
      <c r="D153" s="1" t="s">
        <v>19</v>
      </c>
      <c r="E153" s="1">
        <v>7.8721755186308879</v>
      </c>
      <c r="F153" s="1"/>
      <c r="G153" s="1"/>
      <c r="H153" s="1"/>
      <c r="I153" s="1"/>
      <c r="J153" s="1">
        <f>J152</f>
        <v>6.1352713941204966</v>
      </c>
      <c r="K153" s="1"/>
      <c r="L153" s="1">
        <f t="shared" si="101"/>
        <v>4.620485996779915</v>
      </c>
      <c r="M153" s="1">
        <v>5</v>
      </c>
      <c r="N153" s="1"/>
      <c r="O153" s="1"/>
      <c r="P153" s="1"/>
      <c r="Q153" s="1"/>
      <c r="R153" s="1" t="s">
        <v>12</v>
      </c>
      <c r="S153" s="1">
        <v>25</v>
      </c>
    </row>
    <row r="154" spans="1:21">
      <c r="A154" s="6">
        <v>40676</v>
      </c>
      <c r="B154" s="1">
        <v>253</v>
      </c>
      <c r="C154" s="1">
        <v>26.423697478991578</v>
      </c>
      <c r="D154" s="1" t="s">
        <v>20</v>
      </c>
      <c r="E154" s="1">
        <v>6.2583210565756771</v>
      </c>
      <c r="F154" s="1"/>
      <c r="G154" s="1"/>
      <c r="H154" s="1"/>
      <c r="I154" s="1"/>
      <c r="J154" s="1">
        <f t="shared" ref="J154:J175" si="102">J153</f>
        <v>6.1352713941204966</v>
      </c>
      <c r="K154" s="1"/>
      <c r="L154" s="1">
        <f t="shared" si="101"/>
        <v>4.620485996779915</v>
      </c>
      <c r="M154" s="1">
        <v>5</v>
      </c>
      <c r="N154" s="1"/>
      <c r="O154" s="1"/>
      <c r="P154" s="1"/>
      <c r="Q154" s="1"/>
      <c r="R154" s="1" t="s">
        <v>12</v>
      </c>
      <c r="S154" s="1">
        <v>25</v>
      </c>
    </row>
    <row r="155" spans="1:21">
      <c r="A155" s="6">
        <v>40676</v>
      </c>
      <c r="B155" s="1">
        <v>253</v>
      </c>
      <c r="C155" s="1">
        <v>26.423697478991578</v>
      </c>
      <c r="D155" s="1" t="s">
        <v>21</v>
      </c>
      <c r="E155" s="1">
        <v>-17.75049425537226</v>
      </c>
      <c r="F155" s="1">
        <v>0.13880000000000001</v>
      </c>
      <c r="G155" s="1">
        <v>6.0600000000000001E-2</v>
      </c>
      <c r="H155" s="1" t="s">
        <v>71</v>
      </c>
      <c r="I155" s="1">
        <f t="shared" si="100"/>
        <v>78.2</v>
      </c>
      <c r="J155" s="1">
        <f t="shared" si="102"/>
        <v>6.1352713941204966</v>
      </c>
      <c r="K155" s="1">
        <f t="shared" ref="K155:K158" si="103">-1*(E155-J155)</f>
        <v>23.885765649492757</v>
      </c>
      <c r="L155" s="1">
        <f t="shared" si="101"/>
        <v>4.620485996779915</v>
      </c>
      <c r="M155" s="1">
        <v>5</v>
      </c>
      <c r="N155" s="1">
        <f t="shared" ref="N155:N158" si="104">1.28*G155</f>
        <v>7.7567999999999998E-2</v>
      </c>
      <c r="O155" s="1">
        <f t="shared" ref="O155:O158" si="105">1.08*I155/1000</f>
        <v>8.4456000000000003E-2</v>
      </c>
      <c r="P155" s="1">
        <f t="shared" ref="P155:P158" si="106">(K155/100)*L155*(M155-(N155+O155))</f>
        <v>5.3393763679259578</v>
      </c>
      <c r="Q155" s="1"/>
      <c r="R155" s="1" t="s">
        <v>12</v>
      </c>
      <c r="S155" s="1">
        <v>25</v>
      </c>
      <c r="T155" s="1">
        <f t="shared" ref="T155:T158" si="107">LOG(I155)</f>
        <v>1.893206753059848</v>
      </c>
      <c r="U155" s="1">
        <f t="shared" ref="U155:U158" si="108">LOG(P155)</f>
        <v>0.72749053497148652</v>
      </c>
    </row>
    <row r="156" spans="1:21">
      <c r="A156" s="6">
        <v>40676</v>
      </c>
      <c r="B156" s="1">
        <v>253</v>
      </c>
      <c r="C156" s="1">
        <v>26.423697478991578</v>
      </c>
      <c r="D156" s="1" t="s">
        <v>22</v>
      </c>
      <c r="E156" s="1">
        <v>-4.4914876334606486</v>
      </c>
      <c r="F156" s="1">
        <v>4.9700000000000001E-2</v>
      </c>
      <c r="G156" s="1">
        <v>3.3399999999999999E-2</v>
      </c>
      <c r="H156" s="1" t="s">
        <v>69</v>
      </c>
      <c r="I156" s="1">
        <f t="shared" si="100"/>
        <v>16.3</v>
      </c>
      <c r="J156" s="1">
        <f t="shared" si="102"/>
        <v>6.1352713941204966</v>
      </c>
      <c r="K156" s="1">
        <f t="shared" si="103"/>
        <v>10.626759027581144</v>
      </c>
      <c r="L156" s="1">
        <f t="shared" si="101"/>
        <v>4.620485996779915</v>
      </c>
      <c r="M156" s="1">
        <v>5</v>
      </c>
      <c r="N156" s="1">
        <f t="shared" si="104"/>
        <v>4.2751999999999998E-2</v>
      </c>
      <c r="O156" s="1">
        <f t="shared" si="105"/>
        <v>1.7604000000000002E-2</v>
      </c>
      <c r="P156" s="1">
        <f t="shared" si="106"/>
        <v>2.4254042903208552</v>
      </c>
      <c r="Q156" s="1"/>
      <c r="R156" s="1" t="s">
        <v>12</v>
      </c>
      <c r="S156" s="1">
        <v>25</v>
      </c>
      <c r="T156" s="1">
        <f t="shared" si="107"/>
        <v>1.2121876044039579</v>
      </c>
      <c r="U156" s="1">
        <f t="shared" si="108"/>
        <v>0.38478414146233592</v>
      </c>
    </row>
    <row r="157" spans="1:21">
      <c r="A157" s="6">
        <v>40676</v>
      </c>
      <c r="B157" s="1">
        <v>253</v>
      </c>
      <c r="C157" s="1">
        <v>26.423697478991578</v>
      </c>
      <c r="D157" s="1" t="s">
        <v>23</v>
      </c>
      <c r="E157" s="1">
        <v>-14.968666274593669</v>
      </c>
      <c r="F157" s="1">
        <v>6.3399999999999998E-2</v>
      </c>
      <c r="G157" s="1">
        <v>3.2899999999999999E-2</v>
      </c>
      <c r="H157" s="1" t="s">
        <v>71</v>
      </c>
      <c r="I157" s="1">
        <f t="shared" si="100"/>
        <v>30.5</v>
      </c>
      <c r="J157" s="1">
        <f t="shared" si="102"/>
        <v>6.1352713941204966</v>
      </c>
      <c r="K157" s="1">
        <f t="shared" si="103"/>
        <v>21.103937668714167</v>
      </c>
      <c r="L157" s="1">
        <f t="shared" si="101"/>
        <v>4.620485996779915</v>
      </c>
      <c r="M157" s="1">
        <v>5</v>
      </c>
      <c r="N157" s="1">
        <f t="shared" si="104"/>
        <v>4.2111999999999997E-2</v>
      </c>
      <c r="O157" s="1">
        <f t="shared" si="105"/>
        <v>3.2940000000000004E-2</v>
      </c>
      <c r="P157" s="1">
        <f t="shared" si="106"/>
        <v>4.8023388819708837</v>
      </c>
      <c r="Q157" s="1"/>
      <c r="R157" s="1" t="s">
        <v>12</v>
      </c>
      <c r="S157" s="1">
        <v>25</v>
      </c>
      <c r="T157" s="1">
        <f t="shared" si="107"/>
        <v>1.4842998393467859</v>
      </c>
      <c r="U157" s="1">
        <f t="shared" si="108"/>
        <v>0.68145280323810287</v>
      </c>
    </row>
    <row r="158" spans="1:21">
      <c r="A158" s="6">
        <v>40676</v>
      </c>
      <c r="B158" s="1">
        <v>253</v>
      </c>
      <c r="C158" s="1">
        <v>26.423697478991578</v>
      </c>
      <c r="D158" s="1" t="s">
        <v>24</v>
      </c>
      <c r="E158" s="1">
        <v>-15.155878790726486</v>
      </c>
      <c r="F158" s="1">
        <v>9.3299999999999994E-2</v>
      </c>
      <c r="G158" s="1">
        <v>4.4600000000000001E-2</v>
      </c>
      <c r="H158" s="1" t="s">
        <v>69</v>
      </c>
      <c r="I158" s="1">
        <f t="shared" si="100"/>
        <v>48.699999999999996</v>
      </c>
      <c r="J158" s="1">
        <f t="shared" si="102"/>
        <v>6.1352713941204966</v>
      </c>
      <c r="K158" s="1">
        <f t="shared" si="103"/>
        <v>21.291150184846984</v>
      </c>
      <c r="L158" s="1">
        <f t="shared" si="101"/>
        <v>4.620485996779915</v>
      </c>
      <c r="M158" s="1">
        <v>5</v>
      </c>
      <c r="N158" s="1">
        <f t="shared" si="104"/>
        <v>5.7088E-2</v>
      </c>
      <c r="O158" s="1">
        <f t="shared" si="105"/>
        <v>5.2595999999999997E-2</v>
      </c>
      <c r="P158" s="1">
        <f t="shared" si="106"/>
        <v>4.8108709232659725</v>
      </c>
      <c r="Q158" s="1"/>
      <c r="R158" s="1" t="s">
        <v>12</v>
      </c>
      <c r="S158" s="1">
        <v>25</v>
      </c>
      <c r="T158" s="1">
        <f t="shared" si="107"/>
        <v>1.6875289612146342</v>
      </c>
      <c r="U158" s="1">
        <f t="shared" si="108"/>
        <v>0.68222370484159167</v>
      </c>
    </row>
    <row r="159" spans="1:21">
      <c r="A159" s="6">
        <v>40676</v>
      </c>
      <c r="B159" s="1">
        <v>253</v>
      </c>
      <c r="C159" s="1">
        <v>26.423697478991578</v>
      </c>
      <c r="D159" s="1" t="s">
        <v>25</v>
      </c>
      <c r="E159" s="1">
        <v>6.4653930474867831</v>
      </c>
      <c r="F159" s="1"/>
      <c r="G159" s="1"/>
      <c r="H159" s="1"/>
      <c r="I159" s="1"/>
      <c r="J159" s="1">
        <f t="shared" si="102"/>
        <v>6.1352713941204966</v>
      </c>
      <c r="K159" s="1"/>
      <c r="L159" s="1">
        <f t="shared" si="101"/>
        <v>4.620485996779915</v>
      </c>
      <c r="M159" s="1">
        <v>5</v>
      </c>
      <c r="N159" s="1"/>
      <c r="O159" s="1"/>
      <c r="P159" s="1"/>
      <c r="Q159" s="1"/>
      <c r="R159" s="1" t="s">
        <v>12</v>
      </c>
      <c r="S159" s="1">
        <v>25</v>
      </c>
    </row>
    <row r="160" spans="1:21">
      <c r="A160" s="6">
        <v>40676</v>
      </c>
      <c r="B160" s="1">
        <v>253</v>
      </c>
      <c r="C160" s="1">
        <v>26.423697478991578</v>
      </c>
      <c r="D160" s="1" t="s">
        <v>26</v>
      </c>
      <c r="E160" s="1">
        <v>-15.839029586073224</v>
      </c>
      <c r="F160" s="1">
        <v>0.16320000000000001</v>
      </c>
      <c r="G160" s="1">
        <v>5.96E-2</v>
      </c>
      <c r="H160" s="1" t="s">
        <v>69</v>
      </c>
      <c r="I160" s="1">
        <f t="shared" si="100"/>
        <v>103.60000000000001</v>
      </c>
      <c r="J160" s="1">
        <f t="shared" si="102"/>
        <v>6.1352713941204966</v>
      </c>
      <c r="K160" s="1">
        <f>-1*(E160-J160)</f>
        <v>21.974300980193721</v>
      </c>
      <c r="L160" s="1">
        <f t="shared" si="101"/>
        <v>4.620485996779915</v>
      </c>
      <c r="M160" s="1">
        <v>5</v>
      </c>
      <c r="N160" s="1">
        <f>1.28*G160</f>
        <v>7.6288000000000009E-2</v>
      </c>
      <c r="O160" s="1">
        <f>1.08*I160/1000</f>
        <v>0.11188800000000002</v>
      </c>
      <c r="P160" s="1">
        <f>(K160/100)*L160*(M160-(N160+O160))</f>
        <v>4.8855387362288054</v>
      </c>
      <c r="Q160" s="1"/>
      <c r="R160" s="1" t="s">
        <v>12</v>
      </c>
      <c r="S160" s="1">
        <v>25</v>
      </c>
      <c r="T160" s="1">
        <f>LOG(I160)</f>
        <v>2.0153597554092144</v>
      </c>
      <c r="U160" s="1">
        <f>LOG(P160)</f>
        <v>0.68891246104778336</v>
      </c>
    </row>
    <row r="161" spans="1:21">
      <c r="A161" s="6">
        <v>40676</v>
      </c>
      <c r="B161" s="1">
        <v>253</v>
      </c>
      <c r="C161" s="1">
        <v>26.423697478991578</v>
      </c>
      <c r="D161" s="1" t="s">
        <v>27</v>
      </c>
      <c r="E161" s="1">
        <v>6.2108954300019841</v>
      </c>
      <c r="F161" s="1"/>
      <c r="G161" s="1"/>
      <c r="H161" s="1"/>
      <c r="I161" s="1"/>
      <c r="J161" s="1">
        <f t="shared" si="102"/>
        <v>6.1352713941204966</v>
      </c>
      <c r="K161" s="1"/>
      <c r="L161" s="1">
        <f t="shared" si="101"/>
        <v>4.620485996779915</v>
      </c>
      <c r="M161" s="1">
        <v>5</v>
      </c>
      <c r="N161" s="1"/>
      <c r="O161" s="1"/>
      <c r="P161" s="1"/>
      <c r="Q161" s="1"/>
      <c r="R161" s="1" t="s">
        <v>12</v>
      </c>
      <c r="S161" s="1">
        <v>25</v>
      </c>
    </row>
    <row r="162" spans="1:21">
      <c r="A162" s="6">
        <v>40676</v>
      </c>
      <c r="B162" s="1">
        <v>253</v>
      </c>
      <c r="C162" s="1">
        <v>26.423697478991578</v>
      </c>
      <c r="D162" s="1" t="s">
        <v>28</v>
      </c>
      <c r="E162" s="1">
        <v>-27.48071851603892</v>
      </c>
      <c r="F162" s="1">
        <v>9.7600000000000006E-2</v>
      </c>
      <c r="G162" s="1">
        <v>6.3799999999999996E-2</v>
      </c>
      <c r="H162" s="1" t="s">
        <v>69</v>
      </c>
      <c r="I162" s="1">
        <f t="shared" si="100"/>
        <v>33.800000000000011</v>
      </c>
      <c r="J162" s="1">
        <f t="shared" si="102"/>
        <v>6.1352713941204966</v>
      </c>
      <c r="K162" s="1">
        <f t="shared" ref="K162:K166" si="109">-1*(E162-J162)</f>
        <v>33.615989910159414</v>
      </c>
      <c r="L162" s="1">
        <f t="shared" si="101"/>
        <v>4.620485996779915</v>
      </c>
      <c r="M162" s="1">
        <v>5</v>
      </c>
      <c r="N162" s="1">
        <f>1.28*G162</f>
        <v>8.1664E-2</v>
      </c>
      <c r="O162" s="1">
        <f>1.08*I162/1000</f>
        <v>3.6504000000000009E-2</v>
      </c>
      <c r="P162" s="1">
        <f>(K162/100)*L162*(M162-(N162+O162))</f>
        <v>7.5825693825110481</v>
      </c>
      <c r="Q162" s="1"/>
      <c r="R162" s="1" t="s">
        <v>12</v>
      </c>
      <c r="S162" s="1">
        <v>25</v>
      </c>
      <c r="T162" s="1">
        <f>LOG(I162)</f>
        <v>1.5289167002776549</v>
      </c>
      <c r="U162" s="1">
        <f>LOG(P162)</f>
        <v>0.87981639291001112</v>
      </c>
    </row>
    <row r="163" spans="1:21">
      <c r="A163" s="6">
        <v>40676</v>
      </c>
      <c r="B163" s="1">
        <v>253</v>
      </c>
      <c r="C163" s="1">
        <v>26.423697478991578</v>
      </c>
      <c r="D163" s="1" t="s">
        <v>29</v>
      </c>
      <c r="E163" s="1">
        <v>3.0406340634925653</v>
      </c>
      <c r="F163" s="1">
        <v>5.0999999999999997E-2</v>
      </c>
      <c r="G163" s="1">
        <v>3.3599999999999998E-2</v>
      </c>
      <c r="H163" s="1" t="s">
        <v>69</v>
      </c>
      <c r="I163" s="1">
        <f t="shared" si="100"/>
        <v>17.399999999999999</v>
      </c>
      <c r="J163" s="1">
        <f t="shared" si="102"/>
        <v>6.1352713941204966</v>
      </c>
      <c r="K163" s="1">
        <f t="shared" si="109"/>
        <v>3.0946373306279313</v>
      </c>
      <c r="L163" s="1">
        <f t="shared" si="101"/>
        <v>4.620485996779915</v>
      </c>
      <c r="M163" s="1">
        <v>5</v>
      </c>
      <c r="N163" s="1">
        <f>1.28*G163</f>
        <v>4.3007999999999998E-2</v>
      </c>
      <c r="O163" s="1">
        <f>1.08*I163/1000</f>
        <v>1.8792E-2</v>
      </c>
      <c r="P163" s="1">
        <f>(K163/100)*L163*(M163-(N163+O163))</f>
        <v>0.70609980838104647</v>
      </c>
      <c r="Q163" s="1"/>
      <c r="R163" s="1" t="s">
        <v>12</v>
      </c>
      <c r="S163" s="1">
        <v>25</v>
      </c>
    </row>
    <row r="164" spans="1:21">
      <c r="A164" s="6">
        <v>40676</v>
      </c>
      <c r="B164" s="1">
        <v>253</v>
      </c>
      <c r="C164" s="1">
        <v>26.423697478991578</v>
      </c>
      <c r="D164" s="1" t="s">
        <v>30</v>
      </c>
      <c r="E164" s="1">
        <v>-17.54172671424476</v>
      </c>
      <c r="F164" s="1">
        <v>0.10539999999999999</v>
      </c>
      <c r="G164" s="1">
        <v>3.7100000000000001E-2</v>
      </c>
      <c r="H164" s="1" t="s">
        <v>71</v>
      </c>
      <c r="I164" s="1">
        <f t="shared" si="100"/>
        <v>68.3</v>
      </c>
      <c r="J164" s="1">
        <f t="shared" si="102"/>
        <v>6.1352713941204966</v>
      </c>
      <c r="K164" s="1">
        <f t="shared" si="109"/>
        <v>23.676998108365257</v>
      </c>
      <c r="L164" s="1">
        <f t="shared" si="101"/>
        <v>4.620485996779915</v>
      </c>
      <c r="M164" s="1">
        <v>5</v>
      </c>
      <c r="N164" s="1">
        <f>1.28*G164</f>
        <v>4.7488000000000002E-2</v>
      </c>
      <c r="O164" s="1">
        <f>1.08*I164/1000</f>
        <v>7.3763999999999996E-2</v>
      </c>
      <c r="P164" s="1">
        <f>(K164/100)*L164*(M164-(N164+O164))</f>
        <v>5.3373131459653935</v>
      </c>
      <c r="Q164" s="1"/>
      <c r="R164" s="1" t="s">
        <v>12</v>
      </c>
      <c r="S164" s="1">
        <v>25</v>
      </c>
      <c r="T164" s="1">
        <f>LOG(I164)</f>
        <v>1.8344207036815325</v>
      </c>
      <c r="U164" s="1">
        <f>LOG(P164)</f>
        <v>0.72732268408055212</v>
      </c>
    </row>
    <row r="165" spans="1:21">
      <c r="A165" s="6">
        <v>40676</v>
      </c>
      <c r="B165" s="1">
        <v>253</v>
      </c>
      <c r="C165" s="1">
        <v>26.423697478991578</v>
      </c>
      <c r="D165" s="1" t="s">
        <v>31</v>
      </c>
      <c r="E165" s="1">
        <v>-20.842228484163883</v>
      </c>
      <c r="F165" s="1">
        <v>8.6300000000000002E-2</v>
      </c>
      <c r="G165" s="1">
        <v>4.9399999999999999E-2</v>
      </c>
      <c r="H165" s="1" t="s">
        <v>70</v>
      </c>
      <c r="I165" s="1">
        <f t="shared" si="100"/>
        <v>36.900000000000006</v>
      </c>
      <c r="J165" s="1">
        <f t="shared" si="102"/>
        <v>6.1352713941204966</v>
      </c>
      <c r="K165" s="1">
        <f t="shared" si="109"/>
        <v>26.97749987828438</v>
      </c>
      <c r="L165" s="1">
        <f t="shared" si="101"/>
        <v>4.620485996779915</v>
      </c>
      <c r="M165" s="1">
        <v>5</v>
      </c>
      <c r="N165" s="1">
        <f>1.28*G165</f>
        <v>6.3231999999999997E-2</v>
      </c>
      <c r="O165" s="1">
        <f>1.08*I165/1000</f>
        <v>3.9852000000000012E-2</v>
      </c>
      <c r="P165" s="1">
        <f>(K165/100)*L165*(M165-(N165+O165))</f>
        <v>6.1039646802642755</v>
      </c>
      <c r="Q165" s="1"/>
      <c r="R165" s="1" t="s">
        <v>12</v>
      </c>
      <c r="S165" s="1">
        <v>25</v>
      </c>
      <c r="T165" s="1">
        <f>LOG(I165)</f>
        <v>1.5670263661590604</v>
      </c>
      <c r="U165" s="1">
        <f>LOG(P165)</f>
        <v>0.78561201196997177</v>
      </c>
    </row>
    <row r="166" spans="1:21">
      <c r="A166" s="6">
        <v>40676</v>
      </c>
      <c r="B166" s="1">
        <v>253</v>
      </c>
      <c r="C166" s="1">
        <v>26.423697478991578</v>
      </c>
      <c r="D166" s="1" t="s">
        <v>32</v>
      </c>
      <c r="E166" s="1">
        <v>-30.784060764331219</v>
      </c>
      <c r="F166" s="1">
        <v>5.4300000000000001E-2</v>
      </c>
      <c r="G166" s="1">
        <v>2.8400000000000002E-2</v>
      </c>
      <c r="H166" s="1" t="s">
        <v>69</v>
      </c>
      <c r="I166" s="1">
        <f t="shared" si="100"/>
        <v>25.9</v>
      </c>
      <c r="J166" s="1">
        <f t="shared" si="102"/>
        <v>6.1352713941204966</v>
      </c>
      <c r="K166" s="1">
        <f t="shared" si="109"/>
        <v>36.919332158451716</v>
      </c>
      <c r="L166" s="1">
        <f t="shared" si="101"/>
        <v>4.620485996779915</v>
      </c>
      <c r="M166" s="1">
        <v>5</v>
      </c>
      <c r="N166" s="1">
        <f>1.28*G166</f>
        <v>3.6352000000000002E-2</v>
      </c>
      <c r="O166" s="1">
        <f>1.08*I166/1000</f>
        <v>2.7972E-2</v>
      </c>
      <c r="P166" s="1">
        <f>(K166/100)*L166*(M166-(N166+O166))</f>
        <v>8.4195356015570422</v>
      </c>
      <c r="Q166" s="1"/>
      <c r="R166" s="1" t="s">
        <v>12</v>
      </c>
      <c r="S166" s="1">
        <v>25</v>
      </c>
      <c r="T166" s="1">
        <f>LOG(I166)</f>
        <v>1.4132997640812519</v>
      </c>
      <c r="U166" s="1">
        <f>LOG(P166)</f>
        <v>0.92528813767027984</v>
      </c>
    </row>
    <row r="167" spans="1:21">
      <c r="A167" s="6">
        <v>40676</v>
      </c>
      <c r="B167" s="1">
        <v>253</v>
      </c>
      <c r="C167" s="1">
        <v>26.423697478991578</v>
      </c>
      <c r="D167" s="1" t="s">
        <v>33</v>
      </c>
      <c r="E167" s="1">
        <v>-10.516421129903915</v>
      </c>
      <c r="F167" s="1"/>
      <c r="G167" s="1"/>
      <c r="H167" s="1"/>
      <c r="I167" s="1"/>
      <c r="J167" s="1">
        <f t="shared" si="102"/>
        <v>6.1352713941204966</v>
      </c>
      <c r="K167" s="1"/>
      <c r="L167" s="1">
        <f t="shared" si="101"/>
        <v>4.620485996779915</v>
      </c>
      <c r="M167" s="1">
        <v>5</v>
      </c>
      <c r="N167" s="1"/>
      <c r="O167" s="1"/>
      <c r="P167" s="1"/>
      <c r="Q167" s="1"/>
      <c r="R167" s="1" t="s">
        <v>12</v>
      </c>
      <c r="S167" s="1">
        <v>25</v>
      </c>
    </row>
    <row r="168" spans="1:21">
      <c r="A168" s="6">
        <v>40676</v>
      </c>
      <c r="B168" s="1">
        <v>253</v>
      </c>
      <c r="C168" s="1">
        <v>26.423697478991578</v>
      </c>
      <c r="D168" s="1" t="s">
        <v>34</v>
      </c>
      <c r="E168" s="1">
        <v>5.7824312110017848</v>
      </c>
      <c r="F168" s="1"/>
      <c r="G168" s="1"/>
      <c r="H168" s="1"/>
      <c r="I168" s="1"/>
      <c r="J168" s="1">
        <f t="shared" si="102"/>
        <v>6.1352713941204966</v>
      </c>
      <c r="K168" s="1"/>
      <c r="L168" s="1">
        <f t="shared" si="101"/>
        <v>4.620485996779915</v>
      </c>
      <c r="M168" s="1">
        <v>5</v>
      </c>
      <c r="N168" s="1"/>
      <c r="O168" s="1"/>
      <c r="P168" s="1"/>
      <c r="Q168" s="1"/>
      <c r="R168" s="1" t="s">
        <v>12</v>
      </c>
      <c r="S168" s="1">
        <v>25</v>
      </c>
    </row>
    <row r="169" spans="1:21">
      <c r="A169" s="6">
        <v>40676</v>
      </c>
      <c r="B169" s="1">
        <v>253</v>
      </c>
      <c r="C169" s="1">
        <v>26.423697478991578</v>
      </c>
      <c r="D169" s="1" t="s">
        <v>35</v>
      </c>
      <c r="E169" s="1">
        <v>-12.807803845261242</v>
      </c>
      <c r="F169" s="1">
        <v>5.7200000000000001E-2</v>
      </c>
      <c r="G169" s="1">
        <v>3.09E-2</v>
      </c>
      <c r="H169" s="1" t="s">
        <v>71</v>
      </c>
      <c r="I169" s="1">
        <f t="shared" si="100"/>
        <v>26.3</v>
      </c>
      <c r="J169" s="1">
        <f t="shared" si="102"/>
        <v>6.1352713941204966</v>
      </c>
      <c r="K169" s="1">
        <f t="shared" ref="K169:K170" si="110">-1*(E169-J169)</f>
        <v>18.943075239381738</v>
      </c>
      <c r="L169" s="1">
        <f t="shared" si="101"/>
        <v>4.620485996779915</v>
      </c>
      <c r="M169" s="1">
        <v>5</v>
      </c>
      <c r="N169" s="1">
        <f>1.28*G169</f>
        <v>3.9552000000000004E-2</v>
      </c>
      <c r="O169" s="1">
        <f>1.08*I169/1000</f>
        <v>2.8404000000000002E-2</v>
      </c>
      <c r="P169" s="1">
        <f>(K169/100)*L169*(M169-(N169+O169))</f>
        <v>4.3168313800716218</v>
      </c>
      <c r="Q169" s="1"/>
      <c r="R169" s="1" t="s">
        <v>12</v>
      </c>
      <c r="S169" s="1">
        <v>25</v>
      </c>
      <c r="T169" s="1">
        <f>LOG(I169)</f>
        <v>1.4199557484897578</v>
      </c>
      <c r="U169" s="1">
        <f>LOG(P169)</f>
        <v>0.63516508499292534</v>
      </c>
    </row>
    <row r="170" spans="1:21">
      <c r="A170" s="6">
        <v>40676</v>
      </c>
      <c r="B170" s="1">
        <v>253</v>
      </c>
      <c r="C170" s="1">
        <v>26.423697478991578</v>
      </c>
      <c r="D170" s="1" t="s">
        <v>36</v>
      </c>
      <c r="E170" s="1">
        <v>-20.904046985327454</v>
      </c>
      <c r="F170" s="1">
        <v>6.0400000000000002E-2</v>
      </c>
      <c r="G170" s="1">
        <v>2.2499999999999999E-2</v>
      </c>
      <c r="H170" s="1" t="s">
        <v>69</v>
      </c>
      <c r="I170" s="1">
        <f t="shared" si="100"/>
        <v>37.900000000000006</v>
      </c>
      <c r="J170" s="1">
        <f t="shared" si="102"/>
        <v>6.1352713941204966</v>
      </c>
      <c r="K170" s="1">
        <f t="shared" si="110"/>
        <v>27.039318379447952</v>
      </c>
      <c r="L170" s="1">
        <f t="shared" si="101"/>
        <v>4.620485996779915</v>
      </c>
      <c r="M170" s="1">
        <v>5</v>
      </c>
      <c r="N170" s="1">
        <f>1.28*G170</f>
        <v>2.8799999999999999E-2</v>
      </c>
      <c r="O170" s="1">
        <f>1.08*I170/1000</f>
        <v>4.093200000000001E-2</v>
      </c>
      <c r="P170" s="1">
        <f>(K170/100)*L170*(M170-(N170+O170))</f>
        <v>6.159620067623738</v>
      </c>
      <c r="Q170" s="1"/>
      <c r="R170" s="1" t="s">
        <v>12</v>
      </c>
      <c r="S170" s="1">
        <v>25</v>
      </c>
      <c r="T170" s="1">
        <f>LOG(I170)</f>
        <v>1.5786392099680724</v>
      </c>
      <c r="U170" s="1">
        <f>LOG(P170)</f>
        <v>0.78955392521261147</v>
      </c>
    </row>
    <row r="171" spans="1:21">
      <c r="A171" s="6">
        <v>40676</v>
      </c>
      <c r="B171" s="1">
        <v>253</v>
      </c>
      <c r="C171" s="1">
        <v>26.423697478991578</v>
      </c>
      <c r="D171" s="1" t="s">
        <v>37</v>
      </c>
      <c r="E171" s="1">
        <v>5.5207165840879853</v>
      </c>
      <c r="F171" s="1"/>
      <c r="G171" s="1"/>
      <c r="H171" s="1"/>
      <c r="I171" s="1"/>
      <c r="J171" s="1">
        <f t="shared" si="102"/>
        <v>6.1352713941204966</v>
      </c>
      <c r="K171" s="1"/>
      <c r="L171" s="1">
        <f t="shared" si="101"/>
        <v>4.620485996779915</v>
      </c>
      <c r="M171" s="1">
        <v>5</v>
      </c>
      <c r="N171" s="1"/>
      <c r="O171" s="1"/>
      <c r="P171" s="1"/>
      <c r="Q171" s="1"/>
      <c r="R171" s="1" t="s">
        <v>12</v>
      </c>
      <c r="S171" s="1">
        <v>25</v>
      </c>
    </row>
    <row r="172" spans="1:21">
      <c r="A172" s="6">
        <v>40676</v>
      </c>
      <c r="B172" s="1">
        <v>253</v>
      </c>
      <c r="C172" s="1">
        <v>26.423697478991578</v>
      </c>
      <c r="D172" s="1" t="s">
        <v>38</v>
      </c>
      <c r="E172" s="1">
        <v>4.8369669110583766</v>
      </c>
      <c r="F172" s="1"/>
      <c r="G172" s="1"/>
      <c r="H172" s="1"/>
      <c r="I172" s="1"/>
      <c r="J172" s="1">
        <f t="shared" si="102"/>
        <v>6.1352713941204966</v>
      </c>
      <c r="K172" s="1"/>
      <c r="L172" s="1">
        <f t="shared" si="101"/>
        <v>4.620485996779915</v>
      </c>
      <c r="M172" s="1">
        <v>5</v>
      </c>
      <c r="N172" s="1"/>
      <c r="O172" s="1"/>
      <c r="P172" s="1"/>
      <c r="Q172" s="1"/>
      <c r="R172" s="1" t="s">
        <v>12</v>
      </c>
      <c r="S172" s="1">
        <v>25</v>
      </c>
    </row>
    <row r="173" spans="1:21">
      <c r="A173" s="6">
        <v>40676</v>
      </c>
      <c r="B173" s="1">
        <v>253</v>
      </c>
      <c r="C173" s="1">
        <v>26.423697478991578</v>
      </c>
      <c r="D173" s="1" t="s">
        <v>39</v>
      </c>
      <c r="E173" s="1">
        <v>-8.9455151884885513</v>
      </c>
      <c r="F173" s="1">
        <v>8.1799999999999998E-2</v>
      </c>
      <c r="G173" s="1">
        <v>5.0900000000000001E-2</v>
      </c>
      <c r="H173" s="1" t="s">
        <v>69</v>
      </c>
      <c r="I173" s="1">
        <f t="shared" si="100"/>
        <v>30.9</v>
      </c>
      <c r="J173" s="1">
        <f t="shared" si="102"/>
        <v>6.1352713941204966</v>
      </c>
      <c r="K173" s="1">
        <f t="shared" ref="K173:K174" si="111">-1*(E173-J173)</f>
        <v>15.080786582609047</v>
      </c>
      <c r="L173" s="1">
        <f t="shared" si="101"/>
        <v>4.620485996779915</v>
      </c>
      <c r="M173" s="1">
        <v>5</v>
      </c>
      <c r="N173" s="1">
        <f>1.28*G173</f>
        <v>6.5152000000000002E-2</v>
      </c>
      <c r="O173" s="1">
        <f>1.08*I173/1000</f>
        <v>3.3371999999999999E-2</v>
      </c>
      <c r="P173" s="1">
        <f>(K173/100)*L173*(M173-(N173+O173))</f>
        <v>3.4153760831564113</v>
      </c>
      <c r="Q173" s="1"/>
      <c r="R173" s="1" t="s">
        <v>12</v>
      </c>
      <c r="S173" s="1">
        <v>25</v>
      </c>
      <c r="T173" s="1">
        <f>LOG(I173)</f>
        <v>1.4899584794248346</v>
      </c>
      <c r="U173" s="1">
        <f>LOG(P173)</f>
        <v>0.53343853286284326</v>
      </c>
    </row>
    <row r="174" spans="1:21">
      <c r="A174" s="6">
        <v>40676</v>
      </c>
      <c r="B174" s="1">
        <v>253</v>
      </c>
      <c r="C174" s="1">
        <v>26.423697478991578</v>
      </c>
      <c r="D174" s="1" t="s">
        <v>40</v>
      </c>
      <c r="E174" s="1">
        <v>-22.714164686629811</v>
      </c>
      <c r="F174" s="1">
        <v>7.8899999999999998E-2</v>
      </c>
      <c r="G174" s="1">
        <v>4.7399999999999998E-2</v>
      </c>
      <c r="H174" s="1" t="s">
        <v>71</v>
      </c>
      <c r="I174" s="1">
        <f t="shared" si="100"/>
        <v>31.5</v>
      </c>
      <c r="J174" s="1">
        <f t="shared" si="102"/>
        <v>6.1352713941204966</v>
      </c>
      <c r="K174" s="1">
        <f t="shared" si="111"/>
        <v>28.849436080750309</v>
      </c>
      <c r="L174" s="1">
        <f t="shared" si="101"/>
        <v>4.620485996779915</v>
      </c>
      <c r="M174" s="1">
        <v>5</v>
      </c>
      <c r="N174" s="1">
        <f>1.28*G174</f>
        <v>6.0671999999999997E-2</v>
      </c>
      <c r="O174" s="1">
        <f>1.08*I174/1000</f>
        <v>3.4020000000000002E-2</v>
      </c>
      <c r="P174" s="1">
        <f>(K174/100)*L174*(M174-(N174+O174))</f>
        <v>6.5386978357699146</v>
      </c>
      <c r="Q174" s="1"/>
      <c r="R174" s="1" t="s">
        <v>12</v>
      </c>
      <c r="S174" s="1">
        <v>25</v>
      </c>
      <c r="T174" s="1">
        <f>LOG(I174)</f>
        <v>1.4983105537896004</v>
      </c>
      <c r="U174" s="1">
        <f>LOG(P174)</f>
        <v>0.81549126834764762</v>
      </c>
    </row>
    <row r="175" spans="1:21">
      <c r="A175" s="6">
        <v>40676</v>
      </c>
      <c r="B175" s="1">
        <v>253</v>
      </c>
      <c r="C175" s="1">
        <v>26.423697478991578</v>
      </c>
      <c r="D175" s="1" t="s">
        <v>41</v>
      </c>
      <c r="E175" s="1">
        <v>-24.822142000555306</v>
      </c>
      <c r="F175" s="1"/>
      <c r="G175" s="1"/>
      <c r="H175" s="1"/>
      <c r="I175" s="1"/>
      <c r="J175" s="1">
        <f t="shared" si="102"/>
        <v>6.1352713941204966</v>
      </c>
      <c r="K175" s="1"/>
      <c r="L175" s="1">
        <f t="shared" si="101"/>
        <v>4.620485996779915</v>
      </c>
      <c r="M175" s="1">
        <v>5</v>
      </c>
      <c r="N175" s="1"/>
      <c r="O175" s="1"/>
      <c r="P175" s="1"/>
      <c r="Q175" s="1"/>
      <c r="R175" s="1" t="s">
        <v>12</v>
      </c>
      <c r="S175" s="1">
        <v>25</v>
      </c>
    </row>
    <row r="176" spans="1:2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21">
      <c r="A177" s="6">
        <v>40676</v>
      </c>
      <c r="B177" s="1">
        <v>256</v>
      </c>
      <c r="C177" s="1">
        <v>25.341596638655442</v>
      </c>
      <c r="D177" s="1" t="s">
        <v>18</v>
      </c>
      <c r="E177" s="1">
        <v>-11.461058988804201</v>
      </c>
      <c r="F177" s="1">
        <v>8.7300000000000003E-2</v>
      </c>
      <c r="G177" s="1">
        <v>4.5999999999999999E-2</v>
      </c>
      <c r="H177" s="1" t="s">
        <v>69</v>
      </c>
      <c r="I177" s="1">
        <f>1000*(F177-G177)</f>
        <v>41.300000000000004</v>
      </c>
      <c r="J177" s="1">
        <f>AVERAGE(E181,E187,E189,E192,E194,E200)</f>
        <v>3.8864792853890648</v>
      </c>
      <c r="K177" s="1">
        <f>-1*(E177-J177)</f>
        <v>15.347538274193266</v>
      </c>
      <c r="L177" s="1">
        <f t="shared" ref="L177:L200" si="112" xml:space="preserve"> -0.0000239427557546*C177^3 + 0.0030595325652363*C177^2 - 0.194267551268354*C177 + 8.05927926866089</f>
        <v>4.7113992761738954</v>
      </c>
      <c r="M177" s="1">
        <v>5</v>
      </c>
      <c r="N177" s="1">
        <f t="shared" ref="N177:N180" si="113">1.28*G177</f>
        <v>5.8880000000000002E-2</v>
      </c>
      <c r="O177" s="1">
        <f t="shared" ref="O177:O180" si="114">1.08*I177/1000</f>
        <v>4.4604000000000005E-2</v>
      </c>
      <c r="P177" s="1">
        <f t="shared" ref="P177:P180" si="115">(K177/100)*L177*(M177-(N177+O177))</f>
        <v>3.5405914311040316</v>
      </c>
      <c r="Q177" s="1"/>
      <c r="R177" s="1" t="s">
        <v>12</v>
      </c>
      <c r="S177" s="1">
        <v>25</v>
      </c>
      <c r="T177" s="1">
        <f t="shared" ref="T177:T180" si="116">LOG(I177)</f>
        <v>1.6159500516564012</v>
      </c>
      <c r="U177" s="1">
        <f t="shared" ref="U177:U180" si="117">LOG(P177)</f>
        <v>0.5490758139497347</v>
      </c>
    </row>
    <row r="178" spans="1:21">
      <c r="A178" s="6">
        <v>40676</v>
      </c>
      <c r="B178" s="1">
        <v>256</v>
      </c>
      <c r="C178" s="1">
        <v>25.341596638655442</v>
      </c>
      <c r="D178" s="1" t="s">
        <v>19</v>
      </c>
      <c r="E178" s="1">
        <v>-17.844426111907325</v>
      </c>
      <c r="F178" s="1">
        <v>9.4600000000000004E-2</v>
      </c>
      <c r="G178" s="1">
        <v>5.5599999999999997E-2</v>
      </c>
      <c r="H178" s="1" t="s">
        <v>69</v>
      </c>
      <c r="I178" s="1">
        <f t="shared" ref="I178:I199" si="118">1000*(F178-G178)</f>
        <v>39.000000000000007</v>
      </c>
      <c r="J178" s="1">
        <f>J177</f>
        <v>3.8864792853890648</v>
      </c>
      <c r="K178" s="1">
        <f t="shared" ref="K178:K200" si="119">-1*(E178-J178)</f>
        <v>21.730905397296389</v>
      </c>
      <c r="L178" s="1">
        <f t="shared" si="112"/>
        <v>4.7113992761738954</v>
      </c>
      <c r="M178" s="1">
        <v>5</v>
      </c>
      <c r="N178" s="1">
        <f t="shared" si="113"/>
        <v>7.1167999999999995E-2</v>
      </c>
      <c r="O178" s="1">
        <f t="shared" si="114"/>
        <v>4.2120000000000012E-2</v>
      </c>
      <c r="P178" s="1">
        <f t="shared" si="115"/>
        <v>5.0031609766978864</v>
      </c>
      <c r="Q178" s="1"/>
      <c r="R178" s="1" t="s">
        <v>12</v>
      </c>
      <c r="S178" s="1">
        <v>25</v>
      </c>
      <c r="T178" s="1">
        <f t="shared" si="116"/>
        <v>1.5910646070264993</v>
      </c>
      <c r="U178" s="1">
        <f t="shared" si="117"/>
        <v>0.69924447653259902</v>
      </c>
    </row>
    <row r="179" spans="1:21">
      <c r="A179" s="6">
        <v>40676</v>
      </c>
      <c r="B179" s="1">
        <v>256</v>
      </c>
      <c r="C179" s="1">
        <v>25.341596638655442</v>
      </c>
      <c r="D179" s="1" t="s">
        <v>20</v>
      </c>
      <c r="E179" s="1">
        <v>-13.835389056972998</v>
      </c>
      <c r="F179" s="1">
        <v>8.6400000000000005E-2</v>
      </c>
      <c r="G179" s="1">
        <v>4.8800000000000003E-2</v>
      </c>
      <c r="H179" s="1" t="s">
        <v>69</v>
      </c>
      <c r="I179" s="1">
        <f t="shared" si="118"/>
        <v>37.6</v>
      </c>
      <c r="J179" s="1">
        <f t="shared" ref="J179:J200" si="120">J178</f>
        <v>3.8864792853890648</v>
      </c>
      <c r="K179" s="1">
        <f t="shared" si="119"/>
        <v>17.721868342362065</v>
      </c>
      <c r="L179" s="1">
        <f t="shared" si="112"/>
        <v>4.7113992761738954</v>
      </c>
      <c r="M179" s="1">
        <v>5</v>
      </c>
      <c r="N179" s="1">
        <f t="shared" si="113"/>
        <v>6.2464000000000006E-2</v>
      </c>
      <c r="O179" s="1">
        <f t="shared" si="114"/>
        <v>4.0608000000000005E-2</v>
      </c>
      <c r="P179" s="1">
        <f t="shared" si="115"/>
        <v>4.088680126167282</v>
      </c>
      <c r="Q179" s="1"/>
      <c r="R179" s="1" t="s">
        <v>12</v>
      </c>
      <c r="S179" s="1">
        <v>25</v>
      </c>
      <c r="T179" s="1">
        <f t="shared" si="116"/>
        <v>1.5751878449276611</v>
      </c>
      <c r="U179" s="1">
        <f t="shared" si="117"/>
        <v>0.61158313528546215</v>
      </c>
    </row>
    <row r="180" spans="1:21">
      <c r="A180" s="6">
        <v>40676</v>
      </c>
      <c r="B180" s="1">
        <v>256</v>
      </c>
      <c r="C180" s="1">
        <v>25.341596638655442</v>
      </c>
      <c r="D180" s="1" t="s">
        <v>21</v>
      </c>
      <c r="E180" s="1">
        <v>-12.613503339997422</v>
      </c>
      <c r="F180" s="1">
        <v>7.1199999999999999E-2</v>
      </c>
      <c r="G180" s="1">
        <v>4.36E-2</v>
      </c>
      <c r="H180" s="1" t="s">
        <v>69</v>
      </c>
      <c r="I180" s="1">
        <f t="shared" si="118"/>
        <v>27.599999999999998</v>
      </c>
      <c r="J180" s="1">
        <f t="shared" si="120"/>
        <v>3.8864792853890648</v>
      </c>
      <c r="K180" s="1">
        <f t="shared" si="119"/>
        <v>16.499982625386487</v>
      </c>
      <c r="L180" s="1">
        <f t="shared" si="112"/>
        <v>4.7113992761738954</v>
      </c>
      <c r="M180" s="1">
        <v>5</v>
      </c>
      <c r="N180" s="1">
        <f t="shared" si="113"/>
        <v>5.5808000000000003E-2</v>
      </c>
      <c r="O180" s="1">
        <f t="shared" si="114"/>
        <v>2.9808000000000001E-2</v>
      </c>
      <c r="P180" s="1">
        <f t="shared" si="115"/>
        <v>3.8203441385197983</v>
      </c>
      <c r="Q180" s="1"/>
      <c r="R180" s="1" t="s">
        <v>12</v>
      </c>
      <c r="S180" s="1">
        <v>25</v>
      </c>
      <c r="T180" s="1">
        <f t="shared" si="116"/>
        <v>1.4409090820652177</v>
      </c>
      <c r="U180" s="1">
        <f t="shared" si="117"/>
        <v>0.58210248613902682</v>
      </c>
    </row>
    <row r="181" spans="1:21">
      <c r="A181" s="6">
        <v>40676</v>
      </c>
      <c r="B181" s="1">
        <v>256</v>
      </c>
      <c r="C181" s="1">
        <v>25.341596638655442</v>
      </c>
      <c r="D181" s="1" t="s">
        <v>22</v>
      </c>
      <c r="E181" s="1">
        <v>4.1240220779819641</v>
      </c>
      <c r="F181" s="1"/>
      <c r="G181" s="1"/>
      <c r="H181" s="1"/>
      <c r="I181" s="1"/>
      <c r="J181" s="1">
        <f t="shared" si="120"/>
        <v>3.8864792853890648</v>
      </c>
      <c r="K181" s="1"/>
      <c r="L181" s="1">
        <f t="shared" si="112"/>
        <v>4.7113992761738954</v>
      </c>
      <c r="M181" s="1">
        <v>5</v>
      </c>
      <c r="N181" s="1"/>
      <c r="O181" s="1"/>
      <c r="P181" s="1"/>
      <c r="Q181" s="1"/>
      <c r="R181" s="1" t="s">
        <v>12</v>
      </c>
      <c r="S181" s="1">
        <v>25</v>
      </c>
    </row>
    <row r="182" spans="1:21">
      <c r="A182" s="6">
        <v>40676</v>
      </c>
      <c r="B182" s="1">
        <v>256</v>
      </c>
      <c r="C182" s="1">
        <v>25.341596638655442</v>
      </c>
      <c r="D182" s="1" t="s">
        <v>23</v>
      </c>
      <c r="E182" s="1">
        <v>-28.423751748476196</v>
      </c>
      <c r="F182" s="1">
        <v>0.1366</v>
      </c>
      <c r="G182" s="1">
        <v>5.2699999999999997E-2</v>
      </c>
      <c r="H182" s="1" t="s">
        <v>71</v>
      </c>
      <c r="I182" s="1">
        <f t="shared" si="118"/>
        <v>83.9</v>
      </c>
      <c r="J182" s="1">
        <f t="shared" si="120"/>
        <v>3.8864792853890648</v>
      </c>
      <c r="K182" s="1">
        <f t="shared" si="119"/>
        <v>32.310231033865264</v>
      </c>
      <c r="L182" s="1">
        <f t="shared" si="112"/>
        <v>4.7113992761738954</v>
      </c>
      <c r="M182" s="1">
        <v>5</v>
      </c>
      <c r="N182" s="1">
        <f>1.28*G182</f>
        <v>6.7456000000000002E-2</v>
      </c>
      <c r="O182" s="1">
        <f>1.08*I182/1000</f>
        <v>9.0612000000000012E-2</v>
      </c>
      <c r="P182" s="1">
        <f>(K182/100)*L182*(M182-(N182+O182))</f>
        <v>7.3706987307593916</v>
      </c>
      <c r="Q182" s="1"/>
      <c r="R182" s="1" t="s">
        <v>12</v>
      </c>
      <c r="S182" s="1">
        <v>25</v>
      </c>
      <c r="T182" s="1">
        <f>LOG(I182)</f>
        <v>1.9237619608287002</v>
      </c>
      <c r="U182" s="1">
        <f>LOG(P182)</f>
        <v>0.86750866025106754</v>
      </c>
    </row>
    <row r="183" spans="1:21">
      <c r="A183" s="6">
        <v>40676</v>
      </c>
      <c r="B183" s="1">
        <v>256</v>
      </c>
      <c r="C183" s="1">
        <v>25.341596638655442</v>
      </c>
      <c r="D183" s="1" t="s">
        <v>24</v>
      </c>
      <c r="E183" s="1">
        <v>-24.150177874596043</v>
      </c>
      <c r="F183" s="1">
        <v>0.246</v>
      </c>
      <c r="G183" s="1">
        <v>7.5499999999999998E-2</v>
      </c>
      <c r="H183" s="1" t="s">
        <v>71</v>
      </c>
      <c r="I183" s="1">
        <f t="shared" si="118"/>
        <v>170.49999999999997</v>
      </c>
      <c r="J183" s="1">
        <f t="shared" si="120"/>
        <v>3.8864792853890648</v>
      </c>
      <c r="K183" s="1">
        <f t="shared" si="119"/>
        <v>28.036657159985108</v>
      </c>
      <c r="L183" s="1">
        <f t="shared" si="112"/>
        <v>4.7113992761738954</v>
      </c>
      <c r="M183" s="1">
        <v>5</v>
      </c>
      <c r="N183" s="1">
        <f>1.28*G183</f>
        <v>9.6640000000000004E-2</v>
      </c>
      <c r="O183" s="1">
        <f>1.08*I183/1000</f>
        <v>0.18414</v>
      </c>
      <c r="P183" s="1">
        <f>(K183/100)*L183*(M183-(N183+O183))</f>
        <v>6.233706714282035</v>
      </c>
      <c r="Q183" s="1"/>
      <c r="R183" s="1" t="s">
        <v>12</v>
      </c>
      <c r="S183" s="1">
        <v>25</v>
      </c>
      <c r="T183" s="1">
        <f>LOG(I183)</f>
        <v>2.2317243833285163</v>
      </c>
      <c r="U183" s="1">
        <f>LOG(P183)</f>
        <v>0.79474636557553113</v>
      </c>
    </row>
    <row r="184" spans="1:21">
      <c r="A184" s="6">
        <v>40676</v>
      </c>
      <c r="B184" s="1">
        <v>256</v>
      </c>
      <c r="C184" s="1">
        <v>25.341596638655442</v>
      </c>
      <c r="D184" s="1" t="s">
        <v>25</v>
      </c>
      <c r="E184" s="1">
        <v>-10.835464961153354</v>
      </c>
      <c r="F184" s="1">
        <v>7.8100000000000003E-2</v>
      </c>
      <c r="G184" s="1">
        <v>4.4299999999999999E-2</v>
      </c>
      <c r="H184" s="1" t="s">
        <v>69</v>
      </c>
      <c r="I184" s="1">
        <f t="shared" si="118"/>
        <v>33.800000000000004</v>
      </c>
      <c r="J184" s="1">
        <f t="shared" si="120"/>
        <v>3.8864792853890648</v>
      </c>
      <c r="K184" s="1">
        <f t="shared" si="119"/>
        <v>14.721944246542419</v>
      </c>
      <c r="L184" s="1">
        <f t="shared" si="112"/>
        <v>4.7113992761738954</v>
      </c>
      <c r="M184" s="1">
        <v>5</v>
      </c>
      <c r="N184" s="1">
        <f>1.28*G184</f>
        <v>5.6703999999999997E-2</v>
      </c>
      <c r="O184" s="1">
        <f>1.08*I184/1000</f>
        <v>3.6504000000000002E-2</v>
      </c>
      <c r="P184" s="1">
        <f>(K184/100)*L184*(M184-(N184+O184))</f>
        <v>3.4033979121157483</v>
      </c>
      <c r="Q184" s="1"/>
      <c r="R184" s="1" t="s">
        <v>12</v>
      </c>
      <c r="S184" s="1">
        <v>25</v>
      </c>
      <c r="T184" s="1">
        <f>LOG(I184)</f>
        <v>1.5289167002776547</v>
      </c>
      <c r="U184" s="1">
        <f>LOG(P184)</f>
        <v>0.53191272809479828</v>
      </c>
    </row>
    <row r="185" spans="1:21">
      <c r="A185" s="6">
        <v>40676</v>
      </c>
      <c r="B185" s="1">
        <v>256</v>
      </c>
      <c r="C185" s="1">
        <v>25.341596638655442</v>
      </c>
      <c r="D185" s="1" t="s">
        <v>26</v>
      </c>
      <c r="E185" s="1">
        <v>-3.4127992087262449</v>
      </c>
      <c r="F185" s="1">
        <v>8.6999999999999994E-2</v>
      </c>
      <c r="G185" s="1">
        <v>4.65E-2</v>
      </c>
      <c r="H185" s="1" t="s">
        <v>69</v>
      </c>
      <c r="I185" s="1">
        <f t="shared" si="118"/>
        <v>40.499999999999993</v>
      </c>
      <c r="J185" s="1">
        <f t="shared" si="120"/>
        <v>3.8864792853890648</v>
      </c>
      <c r="K185" s="1">
        <f t="shared" si="119"/>
        <v>7.2992784941153097</v>
      </c>
      <c r="L185" s="1">
        <f t="shared" si="112"/>
        <v>4.7113992761738954</v>
      </c>
      <c r="M185" s="1">
        <v>5</v>
      </c>
      <c r="N185" s="1">
        <f>1.28*G185</f>
        <v>5.9520000000000003E-2</v>
      </c>
      <c r="O185" s="1">
        <f>1.08*I185/1000</f>
        <v>4.3739999999999994E-2</v>
      </c>
      <c r="P185" s="1">
        <f>(K185/100)*L185*(M185-(N185+O185))</f>
        <v>1.6839798472920722</v>
      </c>
      <c r="Q185" s="1"/>
      <c r="R185" s="1" t="s">
        <v>12</v>
      </c>
      <c r="S185" s="1">
        <v>25</v>
      </c>
    </row>
    <row r="186" spans="1:21">
      <c r="A186" s="6">
        <v>40676</v>
      </c>
      <c r="B186" s="1">
        <v>256</v>
      </c>
      <c r="C186" s="1">
        <v>25.341596638655442</v>
      </c>
      <c r="D186" s="1" t="s">
        <v>27</v>
      </c>
      <c r="E186" s="1">
        <v>-7.0353417380780821</v>
      </c>
      <c r="F186" s="1">
        <v>4.5900000000000003E-2</v>
      </c>
      <c r="G186" s="1">
        <v>2.9100000000000001E-2</v>
      </c>
      <c r="H186" s="1" t="s">
        <v>69</v>
      </c>
      <c r="I186" s="1">
        <f t="shared" si="118"/>
        <v>16.8</v>
      </c>
      <c r="J186" s="1">
        <f t="shared" si="120"/>
        <v>3.8864792853890648</v>
      </c>
      <c r="K186" s="1">
        <f t="shared" si="119"/>
        <v>10.921821023467146</v>
      </c>
      <c r="L186" s="1">
        <f t="shared" si="112"/>
        <v>4.7113992761738954</v>
      </c>
      <c r="M186" s="1">
        <v>5</v>
      </c>
      <c r="N186" s="1">
        <f>1.28*G186</f>
        <v>3.7248000000000003E-2</v>
      </c>
      <c r="O186" s="1">
        <f>1.08*I186/1000</f>
        <v>1.8144E-2</v>
      </c>
      <c r="P186" s="1">
        <f>(K186/100)*L186*(M186-(N186+O186))</f>
        <v>2.5443498887338571</v>
      </c>
      <c r="Q186" s="1"/>
      <c r="R186" s="1" t="s">
        <v>12</v>
      </c>
      <c r="S186" s="1">
        <v>25</v>
      </c>
      <c r="T186" s="1">
        <f>LOG(I186)</f>
        <v>1.2253092817258628</v>
      </c>
      <c r="U186" s="1">
        <f>LOG(P186)</f>
        <v>0.40557683350853563</v>
      </c>
    </row>
    <row r="187" spans="1:21">
      <c r="A187" s="6">
        <v>40676</v>
      </c>
      <c r="B187" s="1">
        <v>256</v>
      </c>
      <c r="C187" s="1">
        <v>25.341596638655442</v>
      </c>
      <c r="D187" s="1" t="s">
        <v>28</v>
      </c>
      <c r="E187" s="1">
        <v>4.8040580998333979</v>
      </c>
      <c r="F187" s="1"/>
      <c r="G187" s="1"/>
      <c r="H187" s="1"/>
      <c r="I187" s="1"/>
      <c r="J187" s="1">
        <f t="shared" si="120"/>
        <v>3.8864792853890648</v>
      </c>
      <c r="K187" s="1"/>
      <c r="L187" s="1">
        <f t="shared" si="112"/>
        <v>4.7113992761738954</v>
      </c>
      <c r="M187" s="1">
        <v>5</v>
      </c>
      <c r="N187" s="1"/>
      <c r="O187" s="1"/>
      <c r="P187" s="1"/>
      <c r="Q187" s="1"/>
      <c r="R187" s="1" t="s">
        <v>12</v>
      </c>
      <c r="S187" s="1">
        <v>25</v>
      </c>
    </row>
    <row r="188" spans="1:21">
      <c r="A188" s="6">
        <v>40676</v>
      </c>
      <c r="B188" s="1">
        <v>256</v>
      </c>
      <c r="C188" s="1">
        <v>25.341596638655442</v>
      </c>
      <c r="D188" s="1" t="s">
        <v>29</v>
      </c>
      <c r="E188" s="1">
        <v>-15.594073883152406</v>
      </c>
      <c r="F188" s="1">
        <v>7.5600000000000001E-2</v>
      </c>
      <c r="G188" s="1">
        <v>2.7699999999999999E-2</v>
      </c>
      <c r="H188" s="1" t="s">
        <v>71</v>
      </c>
      <c r="I188" s="1">
        <f t="shared" si="118"/>
        <v>47.9</v>
      </c>
      <c r="J188" s="1">
        <f t="shared" si="120"/>
        <v>3.8864792853890648</v>
      </c>
      <c r="K188" s="1">
        <f t="shared" si="119"/>
        <v>19.480553168541469</v>
      </c>
      <c r="L188" s="1">
        <f t="shared" si="112"/>
        <v>4.7113992761738954</v>
      </c>
      <c r="M188" s="1">
        <v>5</v>
      </c>
      <c r="N188" s="1">
        <f>1.28*G188</f>
        <v>3.5456000000000001E-2</v>
      </c>
      <c r="O188" s="1">
        <f>1.08*I188/1000</f>
        <v>5.1732E-2</v>
      </c>
      <c r="P188" s="1">
        <f>(K188/100)*L188*(M188-(N188+O188))</f>
        <v>4.509011479473136</v>
      </c>
      <c r="Q188" s="1"/>
      <c r="R188" s="1" t="s">
        <v>12</v>
      </c>
      <c r="S188" s="1">
        <v>25</v>
      </c>
      <c r="T188" s="1">
        <f>LOG(I188)</f>
        <v>1.6803355134145632</v>
      </c>
      <c r="U188" s="1">
        <f>LOG(P188)</f>
        <v>0.65408134097645121</v>
      </c>
    </row>
    <row r="189" spans="1:21">
      <c r="A189" s="6">
        <v>40676</v>
      </c>
      <c r="B189" s="1">
        <v>256</v>
      </c>
      <c r="C189" s="1">
        <v>25.341596638655442</v>
      </c>
      <c r="D189" s="1" t="s">
        <v>30</v>
      </c>
      <c r="E189" s="1">
        <v>3.9617475600137109</v>
      </c>
      <c r="F189" s="1"/>
      <c r="G189" s="1"/>
      <c r="H189" s="1"/>
      <c r="I189" s="1"/>
      <c r="J189" s="1">
        <f t="shared" si="120"/>
        <v>3.8864792853890648</v>
      </c>
      <c r="K189" s="1"/>
      <c r="L189" s="1">
        <f t="shared" si="112"/>
        <v>4.7113992761738954</v>
      </c>
      <c r="M189" s="1">
        <v>5</v>
      </c>
      <c r="N189" s="1"/>
      <c r="O189" s="1"/>
      <c r="P189" s="1"/>
      <c r="Q189" s="1"/>
      <c r="R189" s="1" t="s">
        <v>12</v>
      </c>
      <c r="S189" s="1">
        <v>25</v>
      </c>
    </row>
    <row r="190" spans="1:21">
      <c r="A190" s="6">
        <v>40676</v>
      </c>
      <c r="B190" s="1">
        <v>256</v>
      </c>
      <c r="C190" s="1">
        <v>25.341596638655442</v>
      </c>
      <c r="D190" s="1" t="s">
        <v>31</v>
      </c>
      <c r="E190" s="1">
        <v>-12.282556624320163</v>
      </c>
      <c r="F190" s="1">
        <v>7.9000000000000001E-2</v>
      </c>
      <c r="G190" s="1">
        <v>5.1799999999999999E-2</v>
      </c>
      <c r="H190" s="1" t="s">
        <v>69</v>
      </c>
      <c r="I190" s="1">
        <f t="shared" si="118"/>
        <v>27.200000000000003</v>
      </c>
      <c r="J190" s="1">
        <f t="shared" si="120"/>
        <v>3.8864792853890648</v>
      </c>
      <c r="K190" s="1">
        <f t="shared" si="119"/>
        <v>16.16903590970923</v>
      </c>
      <c r="L190" s="1">
        <f t="shared" si="112"/>
        <v>4.7113992761738954</v>
      </c>
      <c r="M190" s="1">
        <v>5</v>
      </c>
      <c r="N190" s="1">
        <f>1.28*G190</f>
        <v>6.6304000000000002E-2</v>
      </c>
      <c r="O190" s="1">
        <f>1.08*I190/1000</f>
        <v>2.9376000000000006E-2</v>
      </c>
      <c r="P190" s="1">
        <f>(K190/100)*L190*(M190-(N190+O190))</f>
        <v>3.7360513434625733</v>
      </c>
      <c r="Q190" s="1"/>
      <c r="R190" s="1" t="s">
        <v>12</v>
      </c>
      <c r="S190" s="1">
        <v>25</v>
      </c>
      <c r="T190" s="1">
        <f>LOG(I190)</f>
        <v>1.4345689040341987</v>
      </c>
      <c r="U190" s="1">
        <f>LOG(P190)</f>
        <v>0.57241283598130466</v>
      </c>
    </row>
    <row r="191" spans="1:21">
      <c r="A191" s="6">
        <v>40676</v>
      </c>
      <c r="B191" s="1">
        <v>256</v>
      </c>
      <c r="C191" s="1">
        <v>25.341596638655442</v>
      </c>
      <c r="D191" s="1" t="s">
        <v>32</v>
      </c>
      <c r="E191" s="1">
        <v>-19.040643900921868</v>
      </c>
      <c r="F191" s="1">
        <v>0.1216</v>
      </c>
      <c r="G191" s="1">
        <v>5.0700000000000002E-2</v>
      </c>
      <c r="H191" s="1" t="s">
        <v>71</v>
      </c>
      <c r="I191" s="1">
        <f t="shared" si="118"/>
        <v>70.899999999999991</v>
      </c>
      <c r="J191" s="1">
        <f t="shared" si="120"/>
        <v>3.8864792853890648</v>
      </c>
      <c r="K191" s="1">
        <f t="shared" si="119"/>
        <v>22.927123186310933</v>
      </c>
      <c r="L191" s="1">
        <f t="shared" si="112"/>
        <v>4.7113992761738954</v>
      </c>
      <c r="M191" s="1">
        <v>5</v>
      </c>
      <c r="N191" s="1">
        <f>1.28*G191</f>
        <v>6.4896000000000009E-2</v>
      </c>
      <c r="O191" s="1">
        <f>1.08*I191/1000</f>
        <v>7.6572000000000001E-2</v>
      </c>
      <c r="P191" s="1">
        <f>(K191/100)*L191*(M191-(N191+O191))</f>
        <v>5.248129498570461</v>
      </c>
      <c r="Q191" s="1"/>
      <c r="R191" s="1" t="s">
        <v>12</v>
      </c>
      <c r="S191" s="1">
        <v>25</v>
      </c>
      <c r="T191" s="1">
        <f>LOG(I191)</f>
        <v>1.8506462351830666</v>
      </c>
      <c r="U191" s="1">
        <f>LOG(P191)</f>
        <v>0.72000454279685067</v>
      </c>
    </row>
    <row r="192" spans="1:21">
      <c r="A192" s="6">
        <v>40676</v>
      </c>
      <c r="B192" s="1">
        <v>256</v>
      </c>
      <c r="C192" s="1">
        <v>25.341596638655442</v>
      </c>
      <c r="D192" s="1" t="s">
        <v>33</v>
      </c>
      <c r="E192" s="1">
        <v>4.5270154551455608</v>
      </c>
      <c r="F192" s="1"/>
      <c r="G192" s="1"/>
      <c r="H192" s="1"/>
      <c r="I192" s="1"/>
      <c r="J192" s="1">
        <f t="shared" si="120"/>
        <v>3.8864792853890648</v>
      </c>
      <c r="K192" s="1"/>
      <c r="L192" s="1">
        <f t="shared" si="112"/>
        <v>4.7113992761738954</v>
      </c>
      <c r="M192" s="1">
        <v>5</v>
      </c>
      <c r="N192" s="1"/>
      <c r="O192" s="1"/>
      <c r="P192" s="1"/>
      <c r="Q192" s="1"/>
      <c r="R192" s="1" t="s">
        <v>12</v>
      </c>
      <c r="S192" s="1">
        <v>25</v>
      </c>
    </row>
    <row r="193" spans="1:21">
      <c r="A193" s="6">
        <v>40676</v>
      </c>
      <c r="B193" s="1">
        <v>256</v>
      </c>
      <c r="C193" s="1">
        <v>25.341596638655442</v>
      </c>
      <c r="D193" s="1" t="s">
        <v>34</v>
      </c>
      <c r="E193" s="1">
        <v>-15.174606544150036</v>
      </c>
      <c r="F193" s="1">
        <v>0.11650000000000001</v>
      </c>
      <c r="G193" s="1">
        <v>7.2700000000000001E-2</v>
      </c>
      <c r="H193" s="1" t="s">
        <v>69</v>
      </c>
      <c r="I193" s="1">
        <f t="shared" si="118"/>
        <v>43.800000000000004</v>
      </c>
      <c r="J193" s="1">
        <f t="shared" si="120"/>
        <v>3.8864792853890648</v>
      </c>
      <c r="K193" s="1">
        <f t="shared" si="119"/>
        <v>19.061085829539103</v>
      </c>
      <c r="L193" s="1">
        <f t="shared" si="112"/>
        <v>4.7113992761738954</v>
      </c>
      <c r="M193" s="1">
        <v>5</v>
      </c>
      <c r="N193" s="1">
        <f>1.28*G193</f>
        <v>9.3056E-2</v>
      </c>
      <c r="O193" s="1">
        <f>1.08*I193/1000</f>
        <v>4.7304000000000006E-2</v>
      </c>
      <c r="P193" s="1">
        <f>(K193/100)*L193*(M193-(N193+O193))</f>
        <v>4.3641698628568912</v>
      </c>
      <c r="Q193" s="1"/>
      <c r="R193" s="1" t="s">
        <v>12</v>
      </c>
      <c r="S193" s="1">
        <v>25</v>
      </c>
      <c r="T193" s="1">
        <f>LOG(I193)</f>
        <v>1.6414741105040995</v>
      </c>
      <c r="U193" s="1">
        <f>LOG(P193)</f>
        <v>0.63990164591853993</v>
      </c>
    </row>
    <row r="194" spans="1:21">
      <c r="A194" s="6">
        <v>40676</v>
      </c>
      <c r="B194" s="1">
        <v>256</v>
      </c>
      <c r="C194" s="1">
        <v>25.341596638655442</v>
      </c>
      <c r="D194" s="1" t="s">
        <v>35</v>
      </c>
      <c r="E194" s="1">
        <v>3.5423340641277909</v>
      </c>
      <c r="F194" s="1"/>
      <c r="G194" s="1"/>
      <c r="H194" s="1"/>
      <c r="I194" s="1"/>
      <c r="J194" s="1">
        <f t="shared" si="120"/>
        <v>3.8864792853890648</v>
      </c>
      <c r="K194" s="1"/>
      <c r="L194" s="1">
        <f t="shared" si="112"/>
        <v>4.7113992761738954</v>
      </c>
      <c r="M194" s="1">
        <v>5</v>
      </c>
      <c r="N194" s="1"/>
      <c r="O194" s="1"/>
      <c r="P194" s="1"/>
      <c r="Q194" s="1"/>
      <c r="R194" s="1" t="s">
        <v>12</v>
      </c>
      <c r="S194" s="1">
        <v>25</v>
      </c>
    </row>
    <row r="195" spans="1:21">
      <c r="A195" s="6">
        <v>40676</v>
      </c>
      <c r="B195" s="1">
        <v>256</v>
      </c>
      <c r="C195" s="1">
        <v>25.341596638655442</v>
      </c>
      <c r="D195" s="1" t="s">
        <v>36</v>
      </c>
      <c r="E195" s="1">
        <v>-11.246603379575168</v>
      </c>
      <c r="F195" s="1">
        <v>6.9900000000000004E-2</v>
      </c>
      <c r="G195" s="1">
        <v>4.3999999999999997E-2</v>
      </c>
      <c r="H195" s="1" t="s">
        <v>70</v>
      </c>
      <c r="I195" s="1">
        <f t="shared" si="118"/>
        <v>25.900000000000006</v>
      </c>
      <c r="J195" s="1">
        <f t="shared" si="120"/>
        <v>3.8864792853890648</v>
      </c>
      <c r="K195" s="1">
        <f t="shared" si="119"/>
        <v>15.133082664964233</v>
      </c>
      <c r="L195" s="1">
        <f t="shared" si="112"/>
        <v>4.7113992761738954</v>
      </c>
      <c r="M195" s="1">
        <v>5</v>
      </c>
      <c r="N195" s="1">
        <f t="shared" ref="N195:N199" si="121">1.28*G195</f>
        <v>5.6319999999999995E-2</v>
      </c>
      <c r="O195" s="1">
        <f t="shared" ref="O195:O199" si="122">1.08*I195/1000</f>
        <v>2.7972000000000007E-2</v>
      </c>
      <c r="P195" s="1">
        <f t="shared" ref="P195:P199" si="123">(K195/100)*L195*(M195-(N195+O195))</f>
        <v>3.5048012299952931</v>
      </c>
      <c r="Q195" s="1"/>
      <c r="R195" s="1" t="s">
        <v>12</v>
      </c>
      <c r="S195" s="1">
        <v>25</v>
      </c>
      <c r="T195" s="1">
        <f t="shared" ref="T195:T199" si="124">LOG(I195)</f>
        <v>1.4132997640812519</v>
      </c>
      <c r="U195" s="1">
        <f t="shared" ref="U195:U199" si="125">LOG(P195)</f>
        <v>0.54466339258397278</v>
      </c>
    </row>
    <row r="196" spans="1:21">
      <c r="A196" s="6">
        <v>40676</v>
      </c>
      <c r="B196" s="1">
        <v>256</v>
      </c>
      <c r="C196" s="1">
        <v>25.341596638655442</v>
      </c>
      <c r="D196" s="1" t="s">
        <v>37</v>
      </c>
      <c r="E196" s="1">
        <v>-30.129466122988461</v>
      </c>
      <c r="F196" s="1">
        <v>0.14099999999999999</v>
      </c>
      <c r="G196" s="1">
        <v>7.1300000000000002E-2</v>
      </c>
      <c r="H196" s="1" t="s">
        <v>71</v>
      </c>
      <c r="I196" s="1">
        <f t="shared" si="118"/>
        <v>69.699999999999989</v>
      </c>
      <c r="J196" s="1">
        <f t="shared" si="120"/>
        <v>3.8864792853890648</v>
      </c>
      <c r="K196" s="1">
        <f t="shared" si="119"/>
        <v>34.015945408377526</v>
      </c>
      <c r="L196" s="1">
        <f t="shared" si="112"/>
        <v>4.7113992761738954</v>
      </c>
      <c r="M196" s="1">
        <v>5</v>
      </c>
      <c r="N196" s="1">
        <f t="shared" si="121"/>
        <v>9.1263999999999998E-2</v>
      </c>
      <c r="O196" s="1">
        <f t="shared" si="122"/>
        <v>7.5275999999999996E-2</v>
      </c>
      <c r="P196" s="1">
        <f t="shared" si="123"/>
        <v>7.7462335272317571</v>
      </c>
      <c r="Q196" s="1"/>
      <c r="R196" s="1" t="s">
        <v>12</v>
      </c>
      <c r="S196" s="1">
        <v>25</v>
      </c>
      <c r="T196" s="1">
        <f t="shared" si="124"/>
        <v>1.8432327780980093</v>
      </c>
      <c r="U196" s="1">
        <f t="shared" si="125"/>
        <v>0.88909058560892695</v>
      </c>
    </row>
    <row r="197" spans="1:21">
      <c r="A197" s="6">
        <v>40676</v>
      </c>
      <c r="B197" s="1">
        <v>256</v>
      </c>
      <c r="C197" s="1">
        <v>25.341596638655442</v>
      </c>
      <c r="D197" s="1" t="s">
        <v>38</v>
      </c>
      <c r="E197" s="1">
        <v>-32.343326433500231</v>
      </c>
      <c r="F197" s="1">
        <v>0.13420000000000001</v>
      </c>
      <c r="G197" s="1">
        <v>5.9499999999999997E-2</v>
      </c>
      <c r="H197" s="1" t="s">
        <v>71</v>
      </c>
      <c r="I197" s="1">
        <f t="shared" si="118"/>
        <v>74.700000000000017</v>
      </c>
      <c r="J197" s="1">
        <f t="shared" si="120"/>
        <v>3.8864792853890648</v>
      </c>
      <c r="K197" s="1">
        <f t="shared" si="119"/>
        <v>36.229805718889295</v>
      </c>
      <c r="L197" s="1">
        <f t="shared" si="112"/>
        <v>4.7113992761738954</v>
      </c>
      <c r="M197" s="1">
        <v>5</v>
      </c>
      <c r="N197" s="1">
        <f t="shared" si="121"/>
        <v>7.6159999999999992E-2</v>
      </c>
      <c r="O197" s="1">
        <f t="shared" si="122"/>
        <v>8.0676000000000025E-2</v>
      </c>
      <c r="P197" s="1">
        <f t="shared" si="123"/>
        <v>8.2669458223560781</v>
      </c>
      <c r="Q197" s="1"/>
      <c r="R197" s="1" t="s">
        <v>12</v>
      </c>
      <c r="S197" s="1">
        <v>25</v>
      </c>
      <c r="T197" s="1">
        <f t="shared" si="124"/>
        <v>1.8733206018153989</v>
      </c>
      <c r="U197" s="1">
        <f t="shared" si="125"/>
        <v>0.91734509147694343</v>
      </c>
    </row>
    <row r="198" spans="1:21">
      <c r="A198" s="6">
        <v>40676</v>
      </c>
      <c r="B198" s="1">
        <v>256</v>
      </c>
      <c r="C198" s="1">
        <v>25.341596638655442</v>
      </c>
      <c r="D198" s="1" t="s">
        <v>39</v>
      </c>
      <c r="E198" s="1">
        <v>-16.245243899103233</v>
      </c>
      <c r="F198" s="1">
        <v>0.1111</v>
      </c>
      <c r="G198" s="1">
        <v>5.6000000000000001E-2</v>
      </c>
      <c r="H198" s="1" t="s">
        <v>69</v>
      </c>
      <c r="I198" s="1">
        <f t="shared" si="118"/>
        <v>55.1</v>
      </c>
      <c r="J198" s="1">
        <f t="shared" si="120"/>
        <v>3.8864792853890648</v>
      </c>
      <c r="K198" s="1">
        <f t="shared" si="119"/>
        <v>20.131723184492298</v>
      </c>
      <c r="L198" s="1">
        <f t="shared" si="112"/>
        <v>4.7113992761738954</v>
      </c>
      <c r="M198" s="1">
        <v>5</v>
      </c>
      <c r="N198" s="1">
        <f t="shared" si="121"/>
        <v>7.1680000000000008E-2</v>
      </c>
      <c r="O198" s="1">
        <f t="shared" si="122"/>
        <v>5.9508000000000005E-2</v>
      </c>
      <c r="P198" s="1">
        <f t="shared" si="123"/>
        <v>4.6179993389239469</v>
      </c>
      <c r="Q198" s="1"/>
      <c r="R198" s="1" t="s">
        <v>12</v>
      </c>
      <c r="S198" s="1">
        <v>25</v>
      </c>
      <c r="T198" s="1">
        <f t="shared" si="124"/>
        <v>1.7411515988517852</v>
      </c>
      <c r="U198" s="1">
        <f t="shared" si="125"/>
        <v>0.66445386641101845</v>
      </c>
    </row>
    <row r="199" spans="1:21">
      <c r="A199" s="6">
        <v>40676</v>
      </c>
      <c r="B199" s="1">
        <v>256</v>
      </c>
      <c r="C199" s="1">
        <v>25.341596638655442</v>
      </c>
      <c r="D199" s="1" t="s">
        <v>40</v>
      </c>
      <c r="E199" s="1">
        <v>-13.539834539281618</v>
      </c>
      <c r="F199" s="1">
        <v>3.7900000000000003E-2</v>
      </c>
      <c r="G199" s="1">
        <v>1.9E-2</v>
      </c>
      <c r="H199" s="1" t="s">
        <v>70</v>
      </c>
      <c r="I199" s="1">
        <f t="shared" si="118"/>
        <v>18.900000000000002</v>
      </c>
      <c r="J199" s="1">
        <f t="shared" si="120"/>
        <v>3.8864792853890648</v>
      </c>
      <c r="K199" s="1">
        <f t="shared" si="119"/>
        <v>17.426313824670682</v>
      </c>
      <c r="L199" s="1">
        <f t="shared" si="112"/>
        <v>4.7113992761738954</v>
      </c>
      <c r="M199" s="1">
        <v>5</v>
      </c>
      <c r="N199" s="1">
        <f t="shared" si="121"/>
        <v>2.4320000000000001E-2</v>
      </c>
      <c r="O199" s="1">
        <f t="shared" si="122"/>
        <v>2.0412000000000003E-2</v>
      </c>
      <c r="P199" s="1">
        <f t="shared" si="123"/>
        <v>4.0683901061675316</v>
      </c>
      <c r="Q199" s="1"/>
      <c r="R199" s="1" t="s">
        <v>12</v>
      </c>
      <c r="S199" s="1">
        <v>25</v>
      </c>
      <c r="T199" s="1">
        <f t="shared" si="124"/>
        <v>1.2764618041732443</v>
      </c>
      <c r="U199" s="1">
        <f t="shared" si="125"/>
        <v>0.60942258948989403</v>
      </c>
    </row>
    <row r="200" spans="1:21">
      <c r="A200" s="6">
        <v>40676</v>
      </c>
      <c r="B200" s="1">
        <v>256</v>
      </c>
      <c r="C200" s="1">
        <v>25.341596638655442</v>
      </c>
      <c r="D200" s="1" t="s">
        <v>41</v>
      </c>
      <c r="E200" s="1">
        <v>2.3596984552319693</v>
      </c>
      <c r="F200" s="1"/>
      <c r="G200" s="1"/>
      <c r="H200" s="1"/>
      <c r="I200" s="1"/>
      <c r="J200" s="1">
        <f t="shared" si="120"/>
        <v>3.8864792853890648</v>
      </c>
      <c r="K200" s="1">
        <f t="shared" si="119"/>
        <v>1.5267808301570955</v>
      </c>
      <c r="L200" s="1">
        <f t="shared" si="112"/>
        <v>4.7113992761738954</v>
      </c>
      <c r="M200" s="1">
        <v>5</v>
      </c>
      <c r="N200" s="1"/>
      <c r="O200" s="1"/>
      <c r="P200" s="1"/>
      <c r="Q200" s="1"/>
      <c r="R200" s="1" t="s">
        <v>12</v>
      </c>
      <c r="S200" s="1">
        <v>25</v>
      </c>
    </row>
    <row r="201" spans="1:2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21">
      <c r="A202" s="6">
        <v>40697</v>
      </c>
      <c r="B202" s="1">
        <v>219</v>
      </c>
      <c r="C202" s="1">
        <v>25.129411764705896</v>
      </c>
      <c r="D202" s="1" t="s">
        <v>18</v>
      </c>
      <c r="E202" s="1">
        <v>1.1098854731574375</v>
      </c>
      <c r="F202" s="1"/>
      <c r="J202" s="1">
        <f>AVERAGE(E202,E208,E214)</f>
        <v>3.0475985800065963</v>
      </c>
      <c r="L202" s="1">
        <f t="shared" ref="L202:L225" si="126" xml:space="preserve"> -0.0000239427557546*C202^3 + 0.0030595325652363*C202^2 - 0.194267551268354*C202 + 8.05927926866089</f>
        <v>4.7295607249948288</v>
      </c>
      <c r="M202" s="1">
        <v>5</v>
      </c>
      <c r="R202" s="1" t="s">
        <v>12</v>
      </c>
      <c r="S202" s="1">
        <v>25</v>
      </c>
    </row>
    <row r="203" spans="1:21">
      <c r="A203" s="6">
        <v>40697</v>
      </c>
      <c r="B203" s="1">
        <v>219</v>
      </c>
      <c r="C203" s="1">
        <v>25.129411764705896</v>
      </c>
      <c r="D203" s="1" t="s">
        <v>19</v>
      </c>
      <c r="E203" s="1">
        <v>1.2457339841277857</v>
      </c>
      <c r="F203" s="14">
        <f t="shared" ref="F203:F205" si="127">3.6298*G203 - 0.0298</f>
        <v>6.275989999999998E-2</v>
      </c>
      <c r="G203" s="1">
        <v>2.5499999999999998E-2</v>
      </c>
      <c r="H203" s="1"/>
      <c r="I203" s="1">
        <f t="shared" ref="I203:I207" si="128">1000*(F203-G203)</f>
        <v>37.259899999999988</v>
      </c>
      <c r="J203" s="1">
        <f>J202</f>
        <v>3.0475985800065963</v>
      </c>
      <c r="K203" s="1">
        <f t="shared" ref="K203:K207" si="129">-1*(E203-J203)</f>
        <v>1.8018645958788106</v>
      </c>
      <c r="L203" s="1">
        <f t="shared" si="126"/>
        <v>4.7295607249948288</v>
      </c>
      <c r="M203" s="1">
        <v>5</v>
      </c>
      <c r="N203" s="1">
        <f>1.28*G203</f>
        <v>3.2639999999999995E-2</v>
      </c>
      <c r="O203" s="1">
        <f>1.08*I203/1000</f>
        <v>4.0240691999999988E-2</v>
      </c>
      <c r="P203" s="1">
        <f>(K203/100)*L203*(M203-(N203+O203))</f>
        <v>0.41989048822471875</v>
      </c>
      <c r="Q203" s="1"/>
      <c r="R203" s="1" t="s">
        <v>12</v>
      </c>
      <c r="S203" s="1">
        <v>25</v>
      </c>
    </row>
    <row r="204" spans="1:21">
      <c r="A204" s="6">
        <v>40697</v>
      </c>
      <c r="B204" s="1">
        <v>219</v>
      </c>
      <c r="C204" s="1">
        <v>25.129411764705896</v>
      </c>
      <c r="D204" s="1" t="s">
        <v>20</v>
      </c>
      <c r="E204" s="1">
        <v>-38.246672567644225</v>
      </c>
      <c r="F204" s="14">
        <f t="shared" si="127"/>
        <v>0.31503100000000001</v>
      </c>
      <c r="G204" s="1">
        <v>9.5000000000000001E-2</v>
      </c>
      <c r="H204" s="1"/>
      <c r="I204" s="1">
        <f t="shared" si="128"/>
        <v>220.03100000000001</v>
      </c>
      <c r="J204" s="1">
        <f t="shared" ref="J204:J225" si="130">J203</f>
        <v>3.0475985800065963</v>
      </c>
      <c r="K204" s="1">
        <f t="shared" si="129"/>
        <v>41.294271147650818</v>
      </c>
      <c r="L204" s="1">
        <f t="shared" si="126"/>
        <v>4.7295607249948288</v>
      </c>
      <c r="M204" s="1">
        <v>5</v>
      </c>
      <c r="N204" s="1">
        <f>1.28*G204</f>
        <v>0.1216</v>
      </c>
      <c r="O204" s="1">
        <f>1.08*I204/1000</f>
        <v>0.23763348000000001</v>
      </c>
      <c r="P204" s="1">
        <f>(K204/100)*L204*(M204-(N204+O204))</f>
        <v>9.0635916450108933</v>
      </c>
      <c r="Q204" s="1"/>
      <c r="R204" s="1" t="s">
        <v>12</v>
      </c>
      <c r="S204" s="1">
        <v>25</v>
      </c>
      <c r="T204" s="1">
        <f>LOG(I204)</f>
        <v>2.3424838725517039</v>
      </c>
      <c r="U204" s="1">
        <f>LOG(P204)</f>
        <v>0.95730033040416196</v>
      </c>
    </row>
    <row r="205" spans="1:21">
      <c r="A205" s="6">
        <v>40697</v>
      </c>
      <c r="B205" s="1">
        <v>219</v>
      </c>
      <c r="C205" s="1">
        <v>25.129411764705896</v>
      </c>
      <c r="D205" s="1" t="s">
        <v>21</v>
      </c>
      <c r="E205" s="1">
        <v>-64.642856027045809</v>
      </c>
      <c r="F205" s="14">
        <f t="shared" si="127"/>
        <v>0.43299949999999998</v>
      </c>
      <c r="G205" s="1">
        <v>0.1275</v>
      </c>
      <c r="H205" s="1"/>
      <c r="I205" s="1">
        <f t="shared" si="128"/>
        <v>305.49949999999995</v>
      </c>
      <c r="J205" s="1">
        <f t="shared" si="130"/>
        <v>3.0475985800065963</v>
      </c>
      <c r="K205" s="1">
        <f t="shared" si="129"/>
        <v>67.690454607052402</v>
      </c>
      <c r="L205" s="1">
        <f t="shared" si="126"/>
        <v>4.7295607249948288</v>
      </c>
      <c r="M205" s="1">
        <v>5</v>
      </c>
      <c r="N205" s="1">
        <f>1.28*G205</f>
        <v>0.16320000000000001</v>
      </c>
      <c r="O205" s="1">
        <f>1.08*I205/1000</f>
        <v>0.32993946000000002</v>
      </c>
      <c r="P205" s="1">
        <f>(K205/100)*L205*(M205-(N205+O205))</f>
        <v>14.428538952812103</v>
      </c>
      <c r="Q205" s="1"/>
      <c r="R205" s="1" t="s">
        <v>12</v>
      </c>
      <c r="S205" s="1">
        <v>25</v>
      </c>
      <c r="T205" s="1">
        <f>LOG(I205)</f>
        <v>2.4850105037850585</v>
      </c>
      <c r="U205" s="1">
        <f>LOG(P205)</f>
        <v>1.15922235625935</v>
      </c>
    </row>
    <row r="206" spans="1:21">
      <c r="A206" s="6">
        <v>40697</v>
      </c>
      <c r="B206" s="1">
        <v>219</v>
      </c>
      <c r="C206" s="1">
        <v>25.129411764705896</v>
      </c>
      <c r="D206" s="1" t="s">
        <v>22</v>
      </c>
      <c r="E206" s="1">
        <v>-54.122892853868485</v>
      </c>
      <c r="F206" s="1">
        <v>0.1019</v>
      </c>
      <c r="G206" s="1">
        <v>3.8199999999999998E-2</v>
      </c>
      <c r="H206" s="1"/>
      <c r="I206" s="1">
        <f t="shared" si="128"/>
        <v>63.70000000000001</v>
      </c>
      <c r="J206" s="1">
        <f t="shared" si="130"/>
        <v>3.0475985800065963</v>
      </c>
      <c r="K206" s="1">
        <f t="shared" si="129"/>
        <v>57.170491433875085</v>
      </c>
      <c r="L206" s="1">
        <f t="shared" si="126"/>
        <v>4.7295607249948288</v>
      </c>
      <c r="M206" s="1">
        <v>5</v>
      </c>
      <c r="N206" s="1">
        <f>1.28*G206</f>
        <v>4.8895999999999995E-2</v>
      </c>
      <c r="O206" s="1">
        <f>1.08*I206/1000</f>
        <v>6.8796000000000024E-2</v>
      </c>
      <c r="P206" s="1">
        <f>(K206/100)*L206*(M206-(N206+O206))</f>
        <v>13.201336604074175</v>
      </c>
      <c r="Q206" s="1"/>
      <c r="R206" s="1" t="s">
        <v>12</v>
      </c>
      <c r="S206" s="1">
        <v>25</v>
      </c>
      <c r="T206" s="1">
        <f>LOG(I206)</f>
        <v>1.8041394323353506</v>
      </c>
      <c r="U206" s="1">
        <f>LOG(P206)</f>
        <v>1.1206179047200022</v>
      </c>
    </row>
    <row r="207" spans="1:21">
      <c r="A207" s="6">
        <v>40697</v>
      </c>
      <c r="B207" s="1">
        <v>219</v>
      </c>
      <c r="C207" s="1">
        <v>25.129411764705896</v>
      </c>
      <c r="D207" s="1" t="s">
        <v>23</v>
      </c>
      <c r="E207" s="1">
        <v>-33.163252613779648</v>
      </c>
      <c r="F207" s="1">
        <v>0.14549999999999999</v>
      </c>
      <c r="G207" s="1">
        <v>5.96E-2</v>
      </c>
      <c r="H207" s="1"/>
      <c r="I207" s="1">
        <f t="shared" si="128"/>
        <v>85.899999999999991</v>
      </c>
      <c r="J207" s="1">
        <f t="shared" si="130"/>
        <v>3.0475985800065963</v>
      </c>
      <c r="K207" s="1">
        <f t="shared" si="129"/>
        <v>36.21085119378624</v>
      </c>
      <c r="L207" s="1">
        <f t="shared" si="126"/>
        <v>4.7295607249948288</v>
      </c>
      <c r="M207" s="1">
        <v>5</v>
      </c>
      <c r="N207" s="1">
        <f>1.28*G207</f>
        <v>7.6288000000000009E-2</v>
      </c>
      <c r="O207" s="1">
        <f>1.08*I207/1000</f>
        <v>9.2771999999999993E-2</v>
      </c>
      <c r="P207" s="1">
        <f>(K207/100)*L207*(M207-(N207+O207))</f>
        <v>8.2735364252205503</v>
      </c>
      <c r="Q207" s="1"/>
      <c r="R207" s="1" t="s">
        <v>12</v>
      </c>
      <c r="S207" s="1">
        <v>25</v>
      </c>
      <c r="T207" s="1">
        <f>LOG(I207)</f>
        <v>1.9339931638312422</v>
      </c>
      <c r="U207" s="1">
        <f>LOG(P207)</f>
        <v>0.91769118327343269</v>
      </c>
    </row>
    <row r="208" spans="1:21">
      <c r="A208" s="6">
        <v>40697</v>
      </c>
      <c r="B208" s="1">
        <v>219</v>
      </c>
      <c r="C208" s="1">
        <v>25.129411764705896</v>
      </c>
      <c r="D208" s="1" t="s">
        <v>24</v>
      </c>
      <c r="E208" s="1">
        <v>3.6014000793913352</v>
      </c>
      <c r="F208" s="1"/>
      <c r="G208" s="1"/>
      <c r="H208" s="1"/>
      <c r="I208" s="1"/>
      <c r="J208" s="1">
        <f t="shared" si="130"/>
        <v>3.0475985800065963</v>
      </c>
      <c r="K208" s="1"/>
      <c r="L208" s="1">
        <f t="shared" si="126"/>
        <v>4.7295607249948288</v>
      </c>
      <c r="M208" s="1">
        <v>5</v>
      </c>
      <c r="N208" s="1"/>
      <c r="O208" s="1"/>
      <c r="P208" s="1"/>
      <c r="Q208" s="1"/>
      <c r="R208" s="1" t="s">
        <v>12</v>
      </c>
      <c r="S208" s="1">
        <v>25</v>
      </c>
    </row>
    <row r="209" spans="1:21">
      <c r="A209" s="6">
        <v>40697</v>
      </c>
      <c r="B209" s="1">
        <v>219</v>
      </c>
      <c r="C209" s="1">
        <v>25.129411764705896</v>
      </c>
      <c r="D209" s="1" t="s">
        <v>25</v>
      </c>
      <c r="E209" s="1">
        <v>-9.6750048820994454</v>
      </c>
      <c r="F209" s="1">
        <v>4.6199999999999998E-2</v>
      </c>
      <c r="G209" s="1">
        <v>2.8199999999999999E-2</v>
      </c>
      <c r="H209" s="1"/>
      <c r="I209" s="1">
        <f t="shared" ref="I209:I213" si="131">1000*(F209-G209)</f>
        <v>18</v>
      </c>
      <c r="J209" s="1">
        <f t="shared" si="130"/>
        <v>3.0475985800065963</v>
      </c>
      <c r="K209" s="1">
        <f t="shared" ref="K209:K213" si="132">-1*(E209-J209)</f>
        <v>12.722603462106042</v>
      </c>
      <c r="L209" s="1">
        <f t="shared" si="126"/>
        <v>4.7295607249948288</v>
      </c>
      <c r="M209" s="1">
        <v>5</v>
      </c>
      <c r="N209" s="1">
        <f t="shared" ref="N209:N213" si="133">1.28*G209</f>
        <v>3.6096000000000003E-2</v>
      </c>
      <c r="O209" s="1">
        <f t="shared" ref="O209:O213" si="134">1.08*I209/1000</f>
        <v>1.9440000000000002E-2</v>
      </c>
      <c r="P209" s="1">
        <f t="shared" ref="P209:P213" si="135">(K209/100)*L209*(M209-(N209+O209))</f>
        <v>2.9751989799277596</v>
      </c>
      <c r="Q209" s="1"/>
      <c r="R209" s="1" t="s">
        <v>12</v>
      </c>
      <c r="S209" s="1">
        <v>25</v>
      </c>
      <c r="T209" s="1">
        <f t="shared" ref="T209:T213" si="136">LOG(I209)</f>
        <v>1.255272505103306</v>
      </c>
      <c r="U209" s="1">
        <f t="shared" ref="U209:U213" si="137">LOG(P209)</f>
        <v>0.47351601644938984</v>
      </c>
    </row>
    <row r="210" spans="1:21">
      <c r="A210" s="6">
        <v>40697</v>
      </c>
      <c r="B210" s="1">
        <v>219</v>
      </c>
      <c r="C210" s="1">
        <v>25.129411764705896</v>
      </c>
      <c r="D210" s="1" t="s">
        <v>26</v>
      </c>
      <c r="E210" s="1">
        <v>-31.527589933051683</v>
      </c>
      <c r="F210" s="1">
        <v>0.14230000000000001</v>
      </c>
      <c r="G210" s="1">
        <v>5.7299999999999997E-2</v>
      </c>
      <c r="H210" s="1"/>
      <c r="I210" s="1">
        <f t="shared" si="131"/>
        <v>85.000000000000014</v>
      </c>
      <c r="J210" s="1">
        <f t="shared" si="130"/>
        <v>3.0475985800065963</v>
      </c>
      <c r="K210" s="1">
        <f t="shared" si="132"/>
        <v>34.575188513058279</v>
      </c>
      <c r="L210" s="1">
        <f t="shared" si="126"/>
        <v>4.7295607249948288</v>
      </c>
      <c r="M210" s="1">
        <v>5</v>
      </c>
      <c r="N210" s="1">
        <f t="shared" si="133"/>
        <v>7.3343999999999993E-2</v>
      </c>
      <c r="O210" s="1">
        <f t="shared" si="134"/>
        <v>9.180000000000002E-2</v>
      </c>
      <c r="P210" s="1">
        <f t="shared" si="135"/>
        <v>7.9062202073558066</v>
      </c>
      <c r="Q210" s="1"/>
      <c r="R210" s="1" t="s">
        <v>12</v>
      </c>
      <c r="S210" s="1">
        <v>25</v>
      </c>
      <c r="T210" s="1">
        <f t="shared" si="136"/>
        <v>1.9294189257142929</v>
      </c>
      <c r="U210" s="1">
        <f t="shared" si="137"/>
        <v>0.89796890632717163</v>
      </c>
    </row>
    <row r="211" spans="1:21">
      <c r="A211" s="6">
        <v>40697</v>
      </c>
      <c r="B211" s="1">
        <v>219</v>
      </c>
      <c r="C211" s="1">
        <v>25.129411764705896</v>
      </c>
      <c r="D211" s="1" t="s">
        <v>27</v>
      </c>
      <c r="E211" s="1">
        <v>-32.966827382142164</v>
      </c>
      <c r="F211" s="14">
        <f>3.6298*G211 - 0.0298</f>
        <v>9.7605980000000009E-2</v>
      </c>
      <c r="G211" s="1">
        <v>3.5099999999999999E-2</v>
      </c>
      <c r="H211" s="1"/>
      <c r="I211" s="1">
        <f t="shared" si="131"/>
        <v>62.505980000000015</v>
      </c>
      <c r="J211" s="1">
        <f t="shared" si="130"/>
        <v>3.0475985800065963</v>
      </c>
      <c r="K211" s="1">
        <f t="shared" si="132"/>
        <v>36.014425962148763</v>
      </c>
      <c r="L211" s="1">
        <f t="shared" si="126"/>
        <v>4.7295607249948288</v>
      </c>
      <c r="M211" s="1">
        <v>5</v>
      </c>
      <c r="N211" s="1">
        <f t="shared" si="133"/>
        <v>4.4928000000000003E-2</v>
      </c>
      <c r="O211" s="1">
        <f t="shared" si="134"/>
        <v>6.7506458400000011E-2</v>
      </c>
      <c r="P211" s="1">
        <f t="shared" si="135"/>
        <v>8.3251084003961786</v>
      </c>
      <c r="Q211" s="1"/>
      <c r="R211" s="1" t="s">
        <v>12</v>
      </c>
      <c r="S211" s="1">
        <v>25</v>
      </c>
      <c r="T211" s="1">
        <f t="shared" si="136"/>
        <v>1.7959215686523209</v>
      </c>
      <c r="U211" s="1">
        <f t="shared" si="137"/>
        <v>0.92038989711978669</v>
      </c>
    </row>
    <row r="212" spans="1:21">
      <c r="A212" s="6">
        <v>40697</v>
      </c>
      <c r="B212" s="1">
        <v>219</v>
      </c>
      <c r="C212" s="1">
        <v>25.129411764705896</v>
      </c>
      <c r="D212" s="1" t="s">
        <v>28</v>
      </c>
      <c r="E212" s="1">
        <v>-52.312176575043225</v>
      </c>
      <c r="F212" s="1">
        <v>0.18060000000000001</v>
      </c>
      <c r="G212" s="1">
        <v>8.4699999999999998E-2</v>
      </c>
      <c r="H212" s="1"/>
      <c r="I212" s="1">
        <f t="shared" si="131"/>
        <v>95.90000000000002</v>
      </c>
      <c r="J212" s="1">
        <f t="shared" si="130"/>
        <v>3.0475985800065963</v>
      </c>
      <c r="K212" s="1">
        <f t="shared" si="132"/>
        <v>55.359775155049817</v>
      </c>
      <c r="L212" s="1">
        <f t="shared" si="126"/>
        <v>4.7295607249948288</v>
      </c>
      <c r="M212" s="1">
        <v>5</v>
      </c>
      <c r="N212" s="1">
        <f t="shared" si="133"/>
        <v>0.108416</v>
      </c>
      <c r="O212" s="1">
        <f t="shared" si="134"/>
        <v>0.10357200000000003</v>
      </c>
      <c r="P212" s="1">
        <f t="shared" si="135"/>
        <v>12.536328208349724</v>
      </c>
      <c r="Q212" s="1"/>
      <c r="R212" s="1" t="s">
        <v>12</v>
      </c>
      <c r="S212" s="1">
        <v>25</v>
      </c>
      <c r="T212" s="1">
        <f t="shared" si="136"/>
        <v>1.9818186071706636</v>
      </c>
      <c r="U212" s="1">
        <f t="shared" si="137"/>
        <v>1.0981703536910143</v>
      </c>
    </row>
    <row r="213" spans="1:21">
      <c r="A213" s="6">
        <v>40697</v>
      </c>
      <c r="B213" s="1">
        <v>219</v>
      </c>
      <c r="C213" s="1">
        <v>25.129411764705896</v>
      </c>
      <c r="D213" s="1" t="s">
        <v>29</v>
      </c>
      <c r="E213" s="1">
        <v>-19.902089911537338</v>
      </c>
      <c r="F213" s="14">
        <f>3.6298*G213 - 0.0298</f>
        <v>0.31720888000000003</v>
      </c>
      <c r="G213" s="1">
        <v>9.5600000000000004E-2</v>
      </c>
      <c r="H213" s="1"/>
      <c r="I213" s="1">
        <f t="shared" si="131"/>
        <v>221.60888</v>
      </c>
      <c r="J213" s="1">
        <f t="shared" si="130"/>
        <v>3.0475985800065963</v>
      </c>
      <c r="K213" s="1">
        <f t="shared" si="132"/>
        <v>22.949688491543935</v>
      </c>
      <c r="L213" s="1">
        <f t="shared" si="126"/>
        <v>4.7295607249948288</v>
      </c>
      <c r="M213" s="1">
        <v>5</v>
      </c>
      <c r="N213" s="1">
        <f t="shared" si="133"/>
        <v>0.122368</v>
      </c>
      <c r="O213" s="1">
        <f t="shared" si="134"/>
        <v>0.23933759040000002</v>
      </c>
      <c r="P213" s="1">
        <f t="shared" si="135"/>
        <v>5.0344949827982015</v>
      </c>
      <c r="Q213" s="1"/>
      <c r="R213" s="1" t="s">
        <v>12</v>
      </c>
      <c r="S213" s="1">
        <v>25</v>
      </c>
      <c r="T213" s="1">
        <f t="shared" si="136"/>
        <v>2.3455871588439887</v>
      </c>
      <c r="U213" s="1">
        <f t="shared" si="137"/>
        <v>0.70195591239031274</v>
      </c>
    </row>
    <row r="214" spans="1:21">
      <c r="A214" s="6">
        <v>40697</v>
      </c>
      <c r="B214" s="1">
        <v>219</v>
      </c>
      <c r="C214" s="1">
        <v>25.129411764705896</v>
      </c>
      <c r="D214" s="1" t="s">
        <v>30</v>
      </c>
      <c r="E214" s="1">
        <v>4.431510187471015</v>
      </c>
      <c r="F214" s="1"/>
      <c r="G214" s="1"/>
      <c r="H214" s="1"/>
      <c r="I214" s="1"/>
      <c r="J214" s="1">
        <f t="shared" si="130"/>
        <v>3.0475985800065963</v>
      </c>
      <c r="K214" s="1"/>
      <c r="L214" s="1">
        <f t="shared" si="126"/>
        <v>4.7295607249948288</v>
      </c>
      <c r="M214" s="1">
        <v>5</v>
      </c>
      <c r="N214" s="1"/>
      <c r="O214" s="1"/>
      <c r="P214" s="1"/>
      <c r="Q214" s="1"/>
      <c r="R214" s="1" t="s">
        <v>12</v>
      </c>
      <c r="S214" s="1">
        <v>25</v>
      </c>
    </row>
    <row r="215" spans="1:21">
      <c r="A215" s="6">
        <v>40697</v>
      </c>
      <c r="B215" s="1">
        <v>219</v>
      </c>
      <c r="C215" s="1">
        <v>25.129411764705896</v>
      </c>
      <c r="D215" s="1" t="s">
        <v>31</v>
      </c>
      <c r="E215" s="1">
        <v>-7.6903085586383346</v>
      </c>
      <c r="F215" s="1">
        <v>4.0399999999999998E-2</v>
      </c>
      <c r="G215" s="1">
        <v>2.3E-2</v>
      </c>
      <c r="H215" s="1"/>
      <c r="I215" s="1">
        <f t="shared" ref="I215:I216" si="138">1000*(F215-G215)</f>
        <v>17.399999999999999</v>
      </c>
      <c r="J215" s="1">
        <f t="shared" si="130"/>
        <v>3.0475985800065963</v>
      </c>
      <c r="K215" s="1">
        <f t="shared" ref="K215:K216" si="139">-1*(E215-J215)</f>
        <v>10.737907138644932</v>
      </c>
      <c r="L215" s="1">
        <f t="shared" si="126"/>
        <v>4.7295607249948288</v>
      </c>
      <c r="M215" s="1">
        <v>5</v>
      </c>
      <c r="N215" s="1">
        <f>1.28*G215</f>
        <v>2.9440000000000001E-2</v>
      </c>
      <c r="O215" s="1">
        <f>1.08*I215/1000</f>
        <v>1.8792E-2</v>
      </c>
      <c r="P215" s="1">
        <f>(K215/100)*L215*(M215-(N215+O215))</f>
        <v>2.514784290765895</v>
      </c>
      <c r="Q215" s="1"/>
      <c r="R215" s="1" t="s">
        <v>12</v>
      </c>
      <c r="S215" s="1">
        <v>25</v>
      </c>
      <c r="T215" s="1">
        <f>LOG(I215)</f>
        <v>1.2405492482825997</v>
      </c>
      <c r="U215" s="1">
        <f>LOG(P215)</f>
        <v>0.40050073875664688</v>
      </c>
    </row>
    <row r="216" spans="1:21">
      <c r="A216" s="6">
        <v>40697</v>
      </c>
      <c r="B216" s="1">
        <v>219</v>
      </c>
      <c r="C216" s="1">
        <v>25.129411764705896</v>
      </c>
      <c r="D216" s="1" t="s">
        <v>32</v>
      </c>
      <c r="E216" s="1">
        <v>-30.647451207044753</v>
      </c>
      <c r="F216" s="14">
        <f>3.6298*G216 - 0.0298</f>
        <v>8.0545919999999993E-2</v>
      </c>
      <c r="G216" s="1">
        <v>3.04E-2</v>
      </c>
      <c r="H216" s="1"/>
      <c r="I216" s="1">
        <f t="shared" si="138"/>
        <v>50.145919999999997</v>
      </c>
      <c r="J216" s="1">
        <f t="shared" si="130"/>
        <v>3.0475985800065963</v>
      </c>
      <c r="K216" s="1">
        <f t="shared" si="139"/>
        <v>33.695049787051346</v>
      </c>
      <c r="L216" s="1">
        <f t="shared" si="126"/>
        <v>4.7295607249948288</v>
      </c>
      <c r="M216" s="1">
        <v>5</v>
      </c>
      <c r="N216" s="1">
        <f>1.28*G216</f>
        <v>3.8912000000000002E-2</v>
      </c>
      <c r="O216" s="1">
        <f>1.08*I216/1000</f>
        <v>5.4157593599999998E-2</v>
      </c>
      <c r="P216" s="1">
        <f>(K216/100)*L216*(M216-(N216+O216))</f>
        <v>7.8198209094680431</v>
      </c>
      <c r="Q216" s="1"/>
      <c r="R216" s="1" t="s">
        <v>12</v>
      </c>
      <c r="S216" s="1">
        <v>25</v>
      </c>
      <c r="T216" s="1">
        <f>LOG(I216)</f>
        <v>1.7002356034866815</v>
      </c>
      <c r="U216" s="1">
        <f>LOG(P216)</f>
        <v>0.89319680690634107</v>
      </c>
    </row>
    <row r="217" spans="1:21">
      <c r="A217" s="6">
        <v>40697</v>
      </c>
      <c r="B217" s="1">
        <v>219</v>
      </c>
      <c r="C217" s="1">
        <v>25.129411764705896</v>
      </c>
      <c r="D217" s="1" t="s">
        <v>33</v>
      </c>
      <c r="E217" s="1">
        <v>-24.606775896843931</v>
      </c>
      <c r="F217" s="1"/>
      <c r="G217" s="1"/>
      <c r="H217" s="1"/>
      <c r="I217" s="1"/>
      <c r="J217" s="1">
        <f t="shared" si="130"/>
        <v>3.0475985800065963</v>
      </c>
      <c r="K217" s="1"/>
      <c r="L217" s="1">
        <f t="shared" si="126"/>
        <v>4.7295607249948288</v>
      </c>
      <c r="M217" s="1">
        <v>5</v>
      </c>
      <c r="N217" s="1"/>
      <c r="O217" s="1"/>
      <c r="P217" s="1"/>
      <c r="Q217" s="1"/>
      <c r="R217" s="1" t="s">
        <v>12</v>
      </c>
      <c r="S217" s="1">
        <v>25</v>
      </c>
    </row>
    <row r="218" spans="1:21">
      <c r="A218" s="6">
        <v>40697</v>
      </c>
      <c r="B218" s="1">
        <v>219</v>
      </c>
      <c r="C218" s="1">
        <v>25.129411764705896</v>
      </c>
      <c r="D218" s="1" t="s">
        <v>34</v>
      </c>
      <c r="E218" s="1">
        <v>-34.093265817729112</v>
      </c>
      <c r="F218" s="1">
        <v>0.1341</v>
      </c>
      <c r="G218" s="1">
        <v>5.3100000000000001E-2</v>
      </c>
      <c r="H218" s="1"/>
      <c r="I218" s="1">
        <f t="shared" ref="I218:I219" si="140">1000*(F218-G218)</f>
        <v>80.999999999999986</v>
      </c>
      <c r="J218" s="1">
        <f t="shared" si="130"/>
        <v>3.0475985800065963</v>
      </c>
      <c r="K218" s="1">
        <f t="shared" ref="K218:K219" si="141">-1*(E218-J218)</f>
        <v>37.140864397735712</v>
      </c>
      <c r="L218" s="1">
        <f t="shared" si="126"/>
        <v>4.7295607249948288</v>
      </c>
      <c r="M218" s="1">
        <v>5</v>
      </c>
      <c r="N218" s="1">
        <f>1.28*G218</f>
        <v>6.7968000000000001E-2</v>
      </c>
      <c r="O218" s="1">
        <f>1.08*I218/1000</f>
        <v>8.7479999999999988E-2</v>
      </c>
      <c r="P218" s="1">
        <f>(K218/100)*L218*(M218-(N218+O218))</f>
        <v>8.5099387617137534</v>
      </c>
      <c r="Q218" s="1"/>
      <c r="R218" s="1" t="s">
        <v>12</v>
      </c>
      <c r="S218" s="1">
        <v>25</v>
      </c>
      <c r="T218" s="1">
        <f>LOG(I218)</f>
        <v>1.9084850188786497</v>
      </c>
      <c r="U218" s="1">
        <f>LOG(P218)</f>
        <v>0.92992643487360205</v>
      </c>
    </row>
    <row r="219" spans="1:21">
      <c r="A219" s="6">
        <v>40697</v>
      </c>
      <c r="B219" s="1">
        <v>219</v>
      </c>
      <c r="C219" s="1">
        <v>25.129411764705896</v>
      </c>
      <c r="D219" s="1" t="s">
        <v>35</v>
      </c>
      <c r="E219" s="1">
        <v>-18.608888438457399</v>
      </c>
      <c r="F219" s="1">
        <v>8.2500000000000004E-2</v>
      </c>
      <c r="G219" s="1">
        <v>3.8800000000000001E-2</v>
      </c>
      <c r="H219" s="1"/>
      <c r="I219" s="1">
        <f t="shared" si="140"/>
        <v>43.7</v>
      </c>
      <c r="J219" s="1">
        <f t="shared" si="130"/>
        <v>3.0475985800065963</v>
      </c>
      <c r="K219" s="1">
        <f t="shared" si="141"/>
        <v>21.656487018463995</v>
      </c>
      <c r="L219" s="1">
        <f t="shared" si="126"/>
        <v>4.7295607249948288</v>
      </c>
      <c r="M219" s="1">
        <v>5</v>
      </c>
      <c r="N219" s="1">
        <f>1.28*G219</f>
        <v>4.9664E-2</v>
      </c>
      <c r="O219" s="1">
        <f>1.08*I219/1000</f>
        <v>4.7196000000000002E-2</v>
      </c>
      <c r="P219" s="1">
        <f>(K219/100)*L219*(M219-(N219+O219))</f>
        <v>5.0220740178024341</v>
      </c>
      <c r="Q219" s="1"/>
      <c r="R219" s="1" t="s">
        <v>12</v>
      </c>
      <c r="S219" s="1">
        <v>25</v>
      </c>
      <c r="T219" s="1">
        <f>LOG(I219)</f>
        <v>1.6404814369704219</v>
      </c>
      <c r="U219" s="1">
        <f>LOG(P219)</f>
        <v>0.70088310927022701</v>
      </c>
    </row>
    <row r="220" spans="1:21">
      <c r="A220" s="6">
        <v>40697</v>
      </c>
      <c r="B220" s="1">
        <v>219</v>
      </c>
      <c r="C220" s="1">
        <v>25.129411764705896</v>
      </c>
      <c r="D220" s="1" t="s">
        <v>36</v>
      </c>
      <c r="E220" s="1">
        <v>-25.895078768944749</v>
      </c>
      <c r="F220" s="1"/>
      <c r="G220" s="1">
        <v>7.3999999999999996E-2</v>
      </c>
      <c r="H220" s="1"/>
      <c r="I220" s="1"/>
      <c r="J220" s="1">
        <f t="shared" si="130"/>
        <v>3.0475985800065963</v>
      </c>
      <c r="K220" s="1"/>
      <c r="L220" s="1">
        <f t="shared" si="126"/>
        <v>4.7295607249948288</v>
      </c>
      <c r="M220" s="1">
        <v>5</v>
      </c>
      <c r="N220" s="1"/>
      <c r="O220" s="1"/>
      <c r="P220" s="1"/>
      <c r="Q220" s="1"/>
      <c r="R220" s="1" t="s">
        <v>12</v>
      </c>
      <c r="S220" s="1">
        <v>25</v>
      </c>
    </row>
    <row r="221" spans="1:21">
      <c r="A221" s="6">
        <v>40697</v>
      </c>
      <c r="B221" s="1">
        <v>219</v>
      </c>
      <c r="C221" s="1">
        <v>25.129411764705896</v>
      </c>
      <c r="D221" s="1" t="s">
        <v>37</v>
      </c>
      <c r="E221" s="1">
        <v>-23.671189454494151</v>
      </c>
      <c r="F221" s="1">
        <v>8.9099999999999999E-2</v>
      </c>
      <c r="G221" s="1">
        <v>4.7399999999999998E-2</v>
      </c>
      <c r="H221" s="1"/>
      <c r="I221" s="1">
        <f t="shared" ref="I221:I250" si="142">1000*(F221-G221)</f>
        <v>41.7</v>
      </c>
      <c r="J221" s="1">
        <f t="shared" si="130"/>
        <v>3.0475985800065963</v>
      </c>
      <c r="K221" s="1">
        <f t="shared" ref="K221:K250" si="143">-1*(E221-J221)</f>
        <v>26.718788034500747</v>
      </c>
      <c r="L221" s="1">
        <f t="shared" si="126"/>
        <v>4.7295607249948288</v>
      </c>
      <c r="M221" s="1">
        <v>5</v>
      </c>
      <c r="N221" s="1">
        <f>1.28*G221</f>
        <v>6.0671999999999997E-2</v>
      </c>
      <c r="O221" s="1">
        <f>1.08*I221/1000</f>
        <v>4.5036000000000007E-2</v>
      </c>
      <c r="P221" s="1">
        <f>(K221/100)*L221*(M221-(N221+O221))</f>
        <v>6.1848253019750237</v>
      </c>
      <c r="Q221" s="1"/>
      <c r="R221" s="1" t="s">
        <v>12</v>
      </c>
      <c r="S221" s="1">
        <v>25</v>
      </c>
      <c r="T221" s="1">
        <f>LOG(I221)</f>
        <v>1.6201360549737576</v>
      </c>
      <c r="U221" s="1">
        <f>LOG(P221)</f>
        <v>0.79132743695466845</v>
      </c>
    </row>
    <row r="222" spans="1:21">
      <c r="A222" s="6">
        <v>40697</v>
      </c>
      <c r="B222" s="1">
        <v>219</v>
      </c>
      <c r="C222" s="1">
        <v>25.129411764705896</v>
      </c>
      <c r="D222" s="1" t="s">
        <v>38</v>
      </c>
      <c r="E222" s="1">
        <v>-5.9704694602894373</v>
      </c>
      <c r="F222" s="1">
        <v>3.78E-2</v>
      </c>
      <c r="G222" s="1">
        <v>2.24E-2</v>
      </c>
      <c r="H222" s="1"/>
      <c r="I222" s="1">
        <f t="shared" si="142"/>
        <v>15.4</v>
      </c>
      <c r="J222" s="1">
        <f t="shared" si="130"/>
        <v>3.0475985800065963</v>
      </c>
      <c r="K222" s="1">
        <f t="shared" si="143"/>
        <v>9.0180680402960327</v>
      </c>
      <c r="L222" s="1">
        <f t="shared" si="126"/>
        <v>4.7295607249948288</v>
      </c>
      <c r="M222" s="1">
        <v>5</v>
      </c>
      <c r="N222" s="1">
        <f>1.28*G222</f>
        <v>2.8672E-2</v>
      </c>
      <c r="O222" s="1">
        <f>1.08*I222/1000</f>
        <v>1.6632000000000001E-2</v>
      </c>
      <c r="P222" s="1">
        <f>(K222/100)*L222*(M222-(N222+O222))</f>
        <v>2.1132521851860653</v>
      </c>
      <c r="Q222" s="1"/>
      <c r="R222" s="1" t="s">
        <v>12</v>
      </c>
      <c r="S222" s="1">
        <v>25</v>
      </c>
      <c r="T222" s="1">
        <f>LOG(I222)</f>
        <v>1.1875207208364631</v>
      </c>
      <c r="U222" s="1">
        <f>LOG(P222)</f>
        <v>0.32495132672553534</v>
      </c>
    </row>
    <row r="223" spans="1:21">
      <c r="A223" s="6">
        <v>40697</v>
      </c>
      <c r="B223" s="1">
        <v>219</v>
      </c>
      <c r="C223" s="1">
        <v>25.129411764705896</v>
      </c>
      <c r="D223" s="1" t="s">
        <v>39</v>
      </c>
      <c r="E223" s="1">
        <v>-12.464058056709966</v>
      </c>
      <c r="F223" s="1">
        <v>5.5E-2</v>
      </c>
      <c r="G223" s="1">
        <v>4.3299999999999998E-2</v>
      </c>
      <c r="H223" s="1"/>
      <c r="I223" s="1">
        <f t="shared" si="142"/>
        <v>11.700000000000003</v>
      </c>
      <c r="J223" s="1">
        <f t="shared" si="130"/>
        <v>3.0475985800065963</v>
      </c>
      <c r="K223" s="1">
        <f t="shared" si="143"/>
        <v>15.511656636716562</v>
      </c>
      <c r="L223" s="1">
        <f t="shared" si="126"/>
        <v>4.7295607249948288</v>
      </c>
      <c r="M223" s="1">
        <v>5</v>
      </c>
      <c r="N223" s="1">
        <f>1.28*G223</f>
        <v>5.5424000000000001E-2</v>
      </c>
      <c r="O223" s="1">
        <f>1.08*I223/1000</f>
        <v>1.2636000000000005E-2</v>
      </c>
      <c r="P223" s="1">
        <f>(K223/100)*L223*(M223-(N223+O223))</f>
        <v>3.6182350234719345</v>
      </c>
      <c r="Q223" s="1"/>
      <c r="R223" s="1" t="s">
        <v>12</v>
      </c>
      <c r="S223" s="1">
        <v>25</v>
      </c>
      <c r="T223" s="1">
        <f>LOG(I223)</f>
        <v>1.0681858617461617</v>
      </c>
      <c r="U223" s="1">
        <f>LOG(P223)</f>
        <v>0.55849677316003976</v>
      </c>
    </row>
    <row r="224" spans="1:21">
      <c r="A224" s="6">
        <v>40697</v>
      </c>
      <c r="B224" s="1">
        <v>219</v>
      </c>
      <c r="C224" s="1">
        <v>25.129411764705896</v>
      </c>
      <c r="D224" s="1" t="s">
        <v>40</v>
      </c>
      <c r="E224" s="1">
        <v>-19.711895396465223</v>
      </c>
      <c r="F224" s="14">
        <f>3.6298*G224 - 0.0298</f>
        <v>0.26856955999999998</v>
      </c>
      <c r="G224" s="1">
        <v>8.2199999999999995E-2</v>
      </c>
      <c r="H224" s="1"/>
      <c r="I224" s="1">
        <f t="shared" si="142"/>
        <v>186.36955999999998</v>
      </c>
      <c r="J224" s="1">
        <f t="shared" si="130"/>
        <v>3.0475985800065963</v>
      </c>
      <c r="K224" s="1">
        <f t="shared" si="143"/>
        <v>22.75949397647182</v>
      </c>
      <c r="L224" s="1">
        <f t="shared" si="126"/>
        <v>4.7295607249948288</v>
      </c>
      <c r="M224" s="1">
        <v>5</v>
      </c>
      <c r="N224" s="1">
        <f>1.28*G224</f>
        <v>0.10521599999999999</v>
      </c>
      <c r="O224" s="1">
        <f>1.08*I224/1000</f>
        <v>0.20127912479999999</v>
      </c>
      <c r="P224" s="1">
        <f>(K224/100)*L224*(M224-(N224+O224))</f>
        <v>5.052201706306886</v>
      </c>
      <c r="Q224" s="1"/>
      <c r="R224" s="1" t="s">
        <v>12</v>
      </c>
      <c r="S224" s="1">
        <v>25</v>
      </c>
      <c r="T224" s="1">
        <f>LOG(I224)</f>
        <v>2.2703749798871433</v>
      </c>
      <c r="U224" s="1">
        <f>LOG(P224)</f>
        <v>0.70348068119194973</v>
      </c>
    </row>
    <row r="225" spans="1:21">
      <c r="A225" s="6">
        <v>40697</v>
      </c>
      <c r="B225" s="1">
        <v>219</v>
      </c>
      <c r="C225" s="1">
        <v>25.129411764705896</v>
      </c>
      <c r="D225" s="1" t="s">
        <v>41</v>
      </c>
      <c r="E225" s="1">
        <v>-13.752389820891484</v>
      </c>
      <c r="F225" s="1">
        <v>5.45E-2</v>
      </c>
      <c r="G225" s="1">
        <v>3.5499999999999997E-2</v>
      </c>
      <c r="H225" s="1"/>
      <c r="I225" s="1">
        <f t="shared" si="142"/>
        <v>19.000000000000004</v>
      </c>
      <c r="J225" s="1">
        <f t="shared" si="130"/>
        <v>3.0475985800065963</v>
      </c>
      <c r="K225" s="1">
        <f t="shared" si="143"/>
        <v>16.79998840089808</v>
      </c>
      <c r="L225" s="1">
        <f t="shared" si="126"/>
        <v>4.7295607249948288</v>
      </c>
      <c r="M225" s="1">
        <v>5</v>
      </c>
      <c r="N225" s="1">
        <f>1.28*G225</f>
        <v>4.5439999999999994E-2</v>
      </c>
      <c r="O225" s="1">
        <f>1.08*I225/1000</f>
        <v>2.0520000000000007E-2</v>
      </c>
      <c r="P225" s="1">
        <f>(K225/100)*L225*(M225-(N225+O225))</f>
        <v>3.9204187155769121</v>
      </c>
      <c r="Q225" s="1"/>
      <c r="R225" s="1" t="s">
        <v>12</v>
      </c>
      <c r="S225" s="1">
        <v>25</v>
      </c>
      <c r="T225" s="1">
        <f>LOG(I225)</f>
        <v>1.2787536009528291</v>
      </c>
      <c r="U225" s="1">
        <f>LOG(P225)</f>
        <v>0.59333245379425326</v>
      </c>
    </row>
    <row r="226" spans="1:21">
      <c r="A226" s="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21">
      <c r="A227" s="6">
        <v>40697</v>
      </c>
      <c r="B227" s="1">
        <v>256</v>
      </c>
      <c r="C227" s="1">
        <v>9.5678151260504105</v>
      </c>
      <c r="D227" s="1" t="s">
        <v>18</v>
      </c>
      <c r="E227" s="1">
        <v>-7.4408945554556158</v>
      </c>
      <c r="F227" s="1">
        <v>8.7599999999999997E-2</v>
      </c>
      <c r="G227" s="1">
        <v>3.9199999999999999E-2</v>
      </c>
      <c r="H227" s="1"/>
      <c r="I227" s="1">
        <f t="shared" si="142"/>
        <v>48.4</v>
      </c>
      <c r="J227" s="1">
        <f>AVERAGE(E228,E231:E232,E235,E237,E240,E242:E244,E247,E249)</f>
        <v>-0.80715785051259448</v>
      </c>
      <c r="K227" s="1">
        <f t="shared" si="143"/>
        <v>6.6337367049430211</v>
      </c>
      <c r="L227" s="1">
        <f t="shared" ref="L227:L250" si="144" xml:space="preserve"> -0.0000239427557546*C227^3 + 0.0030595325652363*C227^2 - 0.194267551268354*C227 + 8.05927926866089</f>
        <v>6.4596716292982688</v>
      </c>
      <c r="M227" s="1">
        <v>5</v>
      </c>
      <c r="N227" s="1">
        <f>1.28*G227</f>
        <v>5.0175999999999998E-2</v>
      </c>
      <c r="O227" s="1">
        <f>1.08*I227/1000</f>
        <v>5.2271999999999999E-2</v>
      </c>
      <c r="P227" s="1">
        <f>(K227/100)*L227*(M227-(N227+O227))</f>
        <v>2.0986872675644777</v>
      </c>
      <c r="Q227" s="1"/>
      <c r="R227" s="1" t="s">
        <v>12</v>
      </c>
      <c r="S227" s="1">
        <v>10</v>
      </c>
      <c r="T227" s="1">
        <f>LOG(I227)</f>
        <v>1.6848453616444126</v>
      </c>
      <c r="U227" s="1">
        <f>LOG(P227)</f>
        <v>0.32194772772489549</v>
      </c>
    </row>
    <row r="228" spans="1:21">
      <c r="A228" s="6">
        <v>40697</v>
      </c>
      <c r="B228" s="1">
        <v>256</v>
      </c>
      <c r="C228" s="1">
        <v>9.5678151260504105</v>
      </c>
      <c r="D228" s="1" t="s">
        <v>19</v>
      </c>
      <c r="E228" s="1">
        <v>-0.9746621942420195</v>
      </c>
      <c r="F228" s="1"/>
      <c r="G228" s="1"/>
      <c r="H228" s="1"/>
      <c r="I228" s="1"/>
      <c r="J228" s="1">
        <f>J227</f>
        <v>-0.80715785051259448</v>
      </c>
      <c r="K228" s="1">
        <f t="shared" si="143"/>
        <v>0.16750434372942502</v>
      </c>
      <c r="L228" s="1">
        <f t="shared" si="144"/>
        <v>6.4596716292982688</v>
      </c>
      <c r="M228" s="1">
        <v>5</v>
      </c>
      <c r="N228" s="1"/>
      <c r="O228" s="1"/>
      <c r="P228" s="1"/>
      <c r="Q228" s="1"/>
      <c r="R228" s="1" t="s">
        <v>12</v>
      </c>
      <c r="S228" s="1">
        <v>10</v>
      </c>
    </row>
    <row r="229" spans="1:21">
      <c r="A229" s="6">
        <v>40697</v>
      </c>
      <c r="B229" s="1">
        <v>256</v>
      </c>
      <c r="C229" s="1">
        <v>9.5678151260504105</v>
      </c>
      <c r="D229" s="1" t="s">
        <v>20</v>
      </c>
      <c r="E229" s="1">
        <v>-11.657355744093596</v>
      </c>
      <c r="F229" s="1"/>
      <c r="G229" s="1"/>
      <c r="H229" s="1"/>
      <c r="I229" s="1"/>
      <c r="J229" s="1">
        <f t="shared" ref="J229:J250" si="145">J228</f>
        <v>-0.80715785051259448</v>
      </c>
      <c r="K229" s="1">
        <f t="shared" si="143"/>
        <v>10.850197893581003</v>
      </c>
      <c r="L229" s="1">
        <f t="shared" si="144"/>
        <v>6.4596716292982688</v>
      </c>
      <c r="M229" s="1">
        <v>5</v>
      </c>
      <c r="N229" s="1"/>
      <c r="O229" s="1"/>
      <c r="P229" s="1"/>
      <c r="Q229" s="1"/>
      <c r="R229" s="1" t="s">
        <v>12</v>
      </c>
      <c r="S229" s="1">
        <v>10</v>
      </c>
    </row>
    <row r="230" spans="1:21">
      <c r="A230" s="6">
        <v>40697</v>
      </c>
      <c r="B230" s="1">
        <v>256</v>
      </c>
      <c r="C230" s="1">
        <v>9.5678151260504105</v>
      </c>
      <c r="D230" s="1" t="s">
        <v>21</v>
      </c>
      <c r="E230" s="1">
        <v>-15.128044827903052</v>
      </c>
      <c r="F230" s="1"/>
      <c r="G230" s="1"/>
      <c r="H230" s="1"/>
      <c r="I230" s="1"/>
      <c r="J230" s="1">
        <f t="shared" si="145"/>
        <v>-0.80715785051259448</v>
      </c>
      <c r="K230" s="1">
        <f t="shared" si="143"/>
        <v>14.320886977390458</v>
      </c>
      <c r="L230" s="1">
        <f t="shared" si="144"/>
        <v>6.4596716292982688</v>
      </c>
      <c r="M230" s="1">
        <v>5</v>
      </c>
      <c r="N230" s="1"/>
      <c r="O230" s="1"/>
      <c r="P230" s="1"/>
      <c r="Q230" s="1"/>
      <c r="R230" s="1" t="s">
        <v>12</v>
      </c>
      <c r="S230" s="1">
        <v>10</v>
      </c>
    </row>
    <row r="231" spans="1:21">
      <c r="A231" s="6">
        <v>40697</v>
      </c>
      <c r="B231" s="1">
        <v>256</v>
      </c>
      <c r="C231" s="1">
        <v>9.5678151260504105</v>
      </c>
      <c r="D231" s="1" t="s">
        <v>22</v>
      </c>
      <c r="E231" s="1">
        <v>-2.1518150612144749</v>
      </c>
      <c r="F231" s="1"/>
      <c r="G231" s="1"/>
      <c r="H231" s="1"/>
      <c r="I231" s="1"/>
      <c r="J231" s="1">
        <f t="shared" si="145"/>
        <v>-0.80715785051259448</v>
      </c>
      <c r="K231" s="1"/>
      <c r="L231" s="1">
        <f t="shared" si="144"/>
        <v>6.4596716292982688</v>
      </c>
      <c r="M231" s="1">
        <v>5</v>
      </c>
      <c r="N231" s="1"/>
      <c r="O231" s="1"/>
      <c r="P231" s="1"/>
      <c r="Q231" s="1"/>
      <c r="R231" s="1" t="s">
        <v>12</v>
      </c>
      <c r="S231" s="1">
        <v>10</v>
      </c>
    </row>
    <row r="232" spans="1:21">
      <c r="A232" s="6">
        <v>40697</v>
      </c>
      <c r="B232" s="1">
        <v>256</v>
      </c>
      <c r="C232" s="1">
        <v>9.5678151260504105</v>
      </c>
      <c r="D232" s="1" t="s">
        <v>23</v>
      </c>
      <c r="E232" s="1">
        <v>-0.63635452771558521</v>
      </c>
      <c r="F232" s="1"/>
      <c r="G232" s="1"/>
      <c r="H232" s="1"/>
      <c r="I232" s="1"/>
      <c r="J232" s="1">
        <f t="shared" si="145"/>
        <v>-0.80715785051259448</v>
      </c>
      <c r="K232" s="1"/>
      <c r="L232" s="1">
        <f t="shared" si="144"/>
        <v>6.4596716292982688</v>
      </c>
      <c r="M232" s="1">
        <v>5</v>
      </c>
      <c r="N232" s="1"/>
      <c r="O232" s="1"/>
      <c r="P232" s="1"/>
      <c r="Q232" s="1"/>
      <c r="R232" s="1" t="s">
        <v>12</v>
      </c>
      <c r="S232" s="1">
        <v>10</v>
      </c>
    </row>
    <row r="233" spans="1:21">
      <c r="A233" s="6">
        <v>40697</v>
      </c>
      <c r="B233" s="1">
        <v>256</v>
      </c>
      <c r="C233" s="1">
        <v>9.5678151260504105</v>
      </c>
      <c r="D233" s="1" t="s">
        <v>24</v>
      </c>
      <c r="E233" s="1">
        <v>-11.451590841597721</v>
      </c>
      <c r="F233" s="1">
        <v>5.9499999999999997E-2</v>
      </c>
      <c r="G233" s="1">
        <v>2.3300000000000001E-2</v>
      </c>
      <c r="H233" s="1"/>
      <c r="I233" s="1">
        <f t="shared" si="142"/>
        <v>36.199999999999996</v>
      </c>
      <c r="J233" s="1">
        <f t="shared" si="145"/>
        <v>-0.80715785051259448</v>
      </c>
      <c r="K233" s="1">
        <f t="shared" si="143"/>
        <v>10.644432991085127</v>
      </c>
      <c r="L233" s="1">
        <f t="shared" si="144"/>
        <v>6.4596716292982688</v>
      </c>
      <c r="M233" s="1">
        <v>5</v>
      </c>
      <c r="N233" s="1">
        <f>1.28*G233</f>
        <v>2.9824000000000003E-2</v>
      </c>
      <c r="O233" s="1">
        <f>1.08*I233/1000</f>
        <v>3.9095999999999999E-2</v>
      </c>
      <c r="P233" s="1">
        <f>(K233/100)*L233*(M233-(N233+O233))</f>
        <v>3.3905880139136864</v>
      </c>
      <c r="Q233" s="1"/>
      <c r="R233" s="1" t="s">
        <v>12</v>
      </c>
      <c r="S233" s="1">
        <v>10</v>
      </c>
      <c r="T233" s="1">
        <f>LOG(I233)</f>
        <v>1.5587085705331656</v>
      </c>
      <c r="U233" s="1">
        <f>LOG(P233)</f>
        <v>0.53027502240744684</v>
      </c>
    </row>
    <row r="234" spans="1:21">
      <c r="A234" s="6">
        <v>40697</v>
      </c>
      <c r="B234" s="1">
        <v>256</v>
      </c>
      <c r="C234" s="1">
        <v>9.5678151260504105</v>
      </c>
      <c r="D234" s="1" t="s">
        <v>25</v>
      </c>
      <c r="E234" s="1">
        <v>-17.86127008206326</v>
      </c>
      <c r="F234" s="1">
        <v>7.8299999999999995E-2</v>
      </c>
      <c r="G234" s="1">
        <v>3.5299999999999998E-2</v>
      </c>
      <c r="H234" s="1"/>
      <c r="I234" s="1">
        <f t="shared" si="142"/>
        <v>43</v>
      </c>
      <c r="J234" s="1">
        <f t="shared" si="145"/>
        <v>-0.80715785051259448</v>
      </c>
      <c r="K234" s="1">
        <f t="shared" si="143"/>
        <v>17.054112231550665</v>
      </c>
      <c r="L234" s="1">
        <f t="shared" si="144"/>
        <v>6.4596716292982688</v>
      </c>
      <c r="M234" s="1">
        <v>5</v>
      </c>
      <c r="N234" s="1">
        <f>1.28*G234</f>
        <v>4.5183999999999995E-2</v>
      </c>
      <c r="O234" s="1">
        <f>1.08*I234/1000</f>
        <v>4.6440000000000002E-2</v>
      </c>
      <c r="P234" s="1">
        <f>(K234/100)*L234*(M234-(N234+O234))</f>
        <v>5.4072616160095981</v>
      </c>
      <c r="Q234" s="1"/>
      <c r="R234" s="1" t="s">
        <v>12</v>
      </c>
      <c r="S234" s="1">
        <v>10</v>
      </c>
      <c r="T234" s="1">
        <f>LOG(I234)</f>
        <v>1.6334684555795864</v>
      </c>
      <c r="U234" s="1">
        <f>LOG(P234)</f>
        <v>0.73297738227041653</v>
      </c>
    </row>
    <row r="235" spans="1:21">
      <c r="A235" s="6">
        <v>40697</v>
      </c>
      <c r="B235" s="1">
        <v>256</v>
      </c>
      <c r="C235" s="1">
        <v>9.5678151260504105</v>
      </c>
      <c r="D235" s="1" t="s">
        <v>26</v>
      </c>
      <c r="E235" s="1">
        <v>-1.1611312236080811</v>
      </c>
      <c r="F235" s="1"/>
      <c r="G235" s="1"/>
      <c r="H235" s="1"/>
      <c r="I235" s="1"/>
      <c r="J235" s="1">
        <f t="shared" si="145"/>
        <v>-0.80715785051259448</v>
      </c>
      <c r="K235" s="1"/>
      <c r="L235" s="1">
        <f t="shared" si="144"/>
        <v>6.4596716292982688</v>
      </c>
      <c r="M235" s="1">
        <v>5</v>
      </c>
      <c r="N235" s="1"/>
      <c r="O235" s="1"/>
      <c r="P235" s="1"/>
      <c r="Q235" s="1"/>
      <c r="R235" s="1" t="s">
        <v>12</v>
      </c>
      <c r="S235" s="1">
        <v>10</v>
      </c>
    </row>
    <row r="236" spans="1:21">
      <c r="A236" s="6">
        <v>40697</v>
      </c>
      <c r="B236" s="1">
        <v>256</v>
      </c>
      <c r="C236" s="1">
        <v>9.5678151260504105</v>
      </c>
      <c r="D236" s="1" t="s">
        <v>27</v>
      </c>
      <c r="E236" s="1">
        <v>-9.3843692853549836</v>
      </c>
      <c r="F236" s="1"/>
      <c r="G236" s="1"/>
      <c r="H236" s="1"/>
      <c r="I236" s="1"/>
      <c r="J236" s="1">
        <f t="shared" si="145"/>
        <v>-0.80715785051259448</v>
      </c>
      <c r="K236" s="1">
        <f t="shared" si="143"/>
        <v>8.5772114348423898</v>
      </c>
      <c r="L236" s="1">
        <f t="shared" si="144"/>
        <v>6.4596716292982688</v>
      </c>
      <c r="M236" s="1">
        <v>5</v>
      </c>
      <c r="N236" s="1"/>
      <c r="O236" s="1"/>
      <c r="P236" s="1"/>
      <c r="Q236" s="1"/>
      <c r="R236" s="1" t="s">
        <v>12</v>
      </c>
      <c r="S236" s="1">
        <v>10</v>
      </c>
    </row>
    <row r="237" spans="1:21">
      <c r="A237" s="6">
        <v>40697</v>
      </c>
      <c r="B237" s="1">
        <v>256</v>
      </c>
      <c r="C237" s="1">
        <v>9.5678151260504105</v>
      </c>
      <c r="D237" s="1" t="s">
        <v>28</v>
      </c>
      <c r="E237" s="1">
        <v>-0.82275373450304456</v>
      </c>
      <c r="F237" s="1"/>
      <c r="G237" s="1"/>
      <c r="H237" s="1"/>
      <c r="I237" s="1"/>
      <c r="J237" s="1">
        <f t="shared" si="145"/>
        <v>-0.80715785051259448</v>
      </c>
      <c r="K237" s="1"/>
      <c r="L237" s="1">
        <f t="shared" si="144"/>
        <v>6.4596716292982688</v>
      </c>
      <c r="M237" s="1">
        <v>5</v>
      </c>
      <c r="N237" s="1"/>
      <c r="O237" s="1"/>
      <c r="P237" s="1"/>
      <c r="Q237" s="1"/>
      <c r="R237" s="1" t="s">
        <v>12</v>
      </c>
      <c r="S237" s="1">
        <v>10</v>
      </c>
    </row>
    <row r="238" spans="1:21">
      <c r="A238" s="6">
        <v>40697</v>
      </c>
      <c r="B238" s="1">
        <v>256</v>
      </c>
      <c r="C238" s="1">
        <v>9.5678151260504105</v>
      </c>
      <c r="D238" s="1" t="s">
        <v>29</v>
      </c>
      <c r="E238" s="1">
        <v>-10.315681335559031</v>
      </c>
      <c r="F238" s="1">
        <v>0.1431</v>
      </c>
      <c r="G238" s="1">
        <v>7.0000000000000007E-2</v>
      </c>
      <c r="H238" s="1"/>
      <c r="I238" s="1">
        <f t="shared" si="142"/>
        <v>73.099999999999994</v>
      </c>
      <c r="J238" s="1">
        <f t="shared" si="145"/>
        <v>-0.80715785051259448</v>
      </c>
      <c r="K238" s="1">
        <f t="shared" si="143"/>
        <v>9.5085234850464371</v>
      </c>
      <c r="L238" s="1">
        <f t="shared" si="144"/>
        <v>6.4596716292982688</v>
      </c>
      <c r="M238" s="1">
        <v>5</v>
      </c>
      <c r="N238" s="1">
        <f>1.28*G238</f>
        <v>8.9600000000000013E-2</v>
      </c>
      <c r="O238" s="1">
        <f>1.08*I238/1000</f>
        <v>7.894799999999999E-2</v>
      </c>
      <c r="P238" s="1">
        <f>(K238/100)*L238*(M238-(N238+O238))</f>
        <v>2.9675715192356424</v>
      </c>
      <c r="Q238" s="1"/>
      <c r="R238" s="1" t="s">
        <v>12</v>
      </c>
      <c r="S238" s="1">
        <v>10</v>
      </c>
      <c r="T238" s="1">
        <f>LOG(I238)</f>
        <v>1.8639173769578605</v>
      </c>
      <c r="U238" s="1">
        <f>LOG(P238)</f>
        <v>0.47240119436128913</v>
      </c>
    </row>
    <row r="239" spans="1:21">
      <c r="A239" s="6">
        <v>40697</v>
      </c>
      <c r="B239" s="1">
        <v>256</v>
      </c>
      <c r="C239" s="1">
        <v>9.5678151260504105</v>
      </c>
      <c r="D239" s="1" t="s">
        <v>30</v>
      </c>
      <c r="E239" s="1">
        <v>-6.993709806863718</v>
      </c>
      <c r="F239" s="1">
        <v>7.0499999999999993E-2</v>
      </c>
      <c r="G239" s="1">
        <v>3.8600000000000002E-2</v>
      </c>
      <c r="H239" s="1"/>
      <c r="I239" s="1">
        <f t="shared" si="142"/>
        <v>31.899999999999991</v>
      </c>
      <c r="J239" s="1">
        <f t="shared" si="145"/>
        <v>-0.80715785051259448</v>
      </c>
      <c r="K239" s="1">
        <f t="shared" si="143"/>
        <v>6.1865519563511233</v>
      </c>
      <c r="L239" s="1">
        <f t="shared" si="144"/>
        <v>6.4596716292982688</v>
      </c>
      <c r="M239" s="1">
        <v>5</v>
      </c>
      <c r="N239" s="1">
        <f>1.28*G239</f>
        <v>4.9408000000000007E-2</v>
      </c>
      <c r="O239" s="1">
        <f>1.08*I239/1000</f>
        <v>3.445199999999999E-2</v>
      </c>
      <c r="P239" s="1">
        <f>(K239/100)*L239*(M239-(N239+O239))</f>
        <v>1.964641657022149</v>
      </c>
      <c r="Q239" s="1"/>
      <c r="R239" s="1" t="s">
        <v>12</v>
      </c>
      <c r="S239" s="1">
        <v>10</v>
      </c>
      <c r="T239" s="1">
        <f>LOG(I239)</f>
        <v>1.503790683057181</v>
      </c>
      <c r="U239" s="1">
        <f>LOG(P239)</f>
        <v>0.29328334831456565</v>
      </c>
    </row>
    <row r="240" spans="1:21">
      <c r="A240" s="6">
        <v>40697</v>
      </c>
      <c r="B240" s="1">
        <v>256</v>
      </c>
      <c r="C240" s="1">
        <v>9.5678151260504105</v>
      </c>
      <c r="D240" s="1" t="s">
        <v>31</v>
      </c>
      <c r="E240" s="1">
        <v>-7.2747549431936703E-2</v>
      </c>
      <c r="F240" s="1"/>
      <c r="G240" s="1"/>
      <c r="H240" s="1"/>
      <c r="I240" s="1"/>
      <c r="J240" s="1">
        <f t="shared" si="145"/>
        <v>-0.80715785051259448</v>
      </c>
      <c r="K240" s="1"/>
      <c r="L240" s="1">
        <f t="shared" si="144"/>
        <v>6.4596716292982688</v>
      </c>
      <c r="M240" s="1">
        <v>5</v>
      </c>
      <c r="N240" s="1"/>
      <c r="O240" s="1"/>
      <c r="P240" s="1"/>
      <c r="Q240" s="1"/>
      <c r="R240" s="1" t="s">
        <v>12</v>
      </c>
      <c r="S240" s="1">
        <v>10</v>
      </c>
    </row>
    <row r="241" spans="1:21">
      <c r="A241" s="6">
        <v>40697</v>
      </c>
      <c r="B241" s="1">
        <v>256</v>
      </c>
      <c r="C241" s="1">
        <v>9.5678151260504105</v>
      </c>
      <c r="D241" s="1" t="s">
        <v>32</v>
      </c>
      <c r="E241" s="1">
        <v>-11.133983442457257</v>
      </c>
      <c r="F241" s="1">
        <v>0.12180000000000001</v>
      </c>
      <c r="G241" s="1">
        <v>5.2400000000000002E-2</v>
      </c>
      <c r="H241" s="1"/>
      <c r="I241" s="1">
        <f t="shared" si="142"/>
        <v>69.400000000000006</v>
      </c>
      <c r="J241" s="1">
        <f t="shared" si="145"/>
        <v>-0.80715785051259448</v>
      </c>
      <c r="K241" s="1">
        <f t="shared" si="143"/>
        <v>10.326825591944663</v>
      </c>
      <c r="L241" s="1">
        <f t="shared" si="144"/>
        <v>6.4596716292982688</v>
      </c>
      <c r="M241" s="1">
        <v>5</v>
      </c>
      <c r="N241" s="1">
        <f>1.28*G241</f>
        <v>6.7072000000000007E-2</v>
      </c>
      <c r="O241" s="1">
        <f>1.08*I241/1000</f>
        <v>7.4952000000000019E-2</v>
      </c>
      <c r="P241" s="1">
        <f>(K241/100)*L241*(M241-(N241+O241))</f>
        <v>3.2406538836915262</v>
      </c>
      <c r="Q241" s="1"/>
      <c r="R241" s="1" t="s">
        <v>12</v>
      </c>
      <c r="S241" s="1">
        <v>10</v>
      </c>
      <c r="T241" s="1">
        <f>LOG(I241)</f>
        <v>1.841359470454855</v>
      </c>
      <c r="U241" s="1">
        <f>LOG(P241)</f>
        <v>0.51063264891872251</v>
      </c>
    </row>
    <row r="242" spans="1:21">
      <c r="A242" s="6">
        <v>40697</v>
      </c>
      <c r="B242" s="1">
        <v>256</v>
      </c>
      <c r="C242" s="1">
        <v>9.5678151260504105</v>
      </c>
      <c r="D242" s="1" t="s">
        <v>33</v>
      </c>
      <c r="E242" s="1">
        <v>-0.80422810082329887</v>
      </c>
      <c r="F242" s="1"/>
      <c r="G242" s="1"/>
      <c r="H242" s="1"/>
      <c r="I242" s="1"/>
      <c r="J242" s="1">
        <f t="shared" si="145"/>
        <v>-0.80715785051259448</v>
      </c>
      <c r="K242" s="1"/>
      <c r="L242" s="1">
        <f t="shared" si="144"/>
        <v>6.4596716292982688</v>
      </c>
      <c r="M242" s="1">
        <v>5</v>
      </c>
      <c r="N242" s="1"/>
      <c r="O242" s="1"/>
      <c r="P242" s="1"/>
      <c r="Q242" s="1"/>
      <c r="R242" s="1" t="s">
        <v>12</v>
      </c>
      <c r="S242" s="1">
        <v>10</v>
      </c>
    </row>
    <row r="243" spans="1:21">
      <c r="A243" s="6">
        <v>40697</v>
      </c>
      <c r="B243" s="1">
        <v>256</v>
      </c>
      <c r="C243" s="1">
        <v>9.5678151260504105</v>
      </c>
      <c r="D243" s="1" t="s">
        <v>34</v>
      </c>
      <c r="E243" s="1">
        <v>-0.94884970535158486</v>
      </c>
      <c r="F243" s="1"/>
      <c r="G243" s="1"/>
      <c r="H243" s="1"/>
      <c r="I243" s="1"/>
      <c r="J243" s="1">
        <f t="shared" si="145"/>
        <v>-0.80715785051259448</v>
      </c>
      <c r="K243" s="1"/>
      <c r="L243" s="1">
        <f t="shared" si="144"/>
        <v>6.4596716292982688</v>
      </c>
      <c r="M243" s="1">
        <v>5</v>
      </c>
      <c r="N243" s="1"/>
      <c r="O243" s="1"/>
      <c r="P243" s="1"/>
      <c r="Q243" s="1"/>
      <c r="R243" s="1" t="s">
        <v>12</v>
      </c>
      <c r="S243" s="1">
        <v>10</v>
      </c>
    </row>
    <row r="244" spans="1:21">
      <c r="A244" s="6">
        <v>40697</v>
      </c>
      <c r="B244" s="1">
        <v>256</v>
      </c>
      <c r="C244" s="1">
        <v>9.5678151260504105</v>
      </c>
      <c r="D244" s="1" t="s">
        <v>35</v>
      </c>
      <c r="E244" s="1">
        <v>-0.81800120700683843</v>
      </c>
      <c r="F244" s="1"/>
      <c r="G244" s="1"/>
      <c r="H244" s="1"/>
      <c r="I244" s="1"/>
      <c r="J244" s="1">
        <f t="shared" si="145"/>
        <v>-0.80715785051259448</v>
      </c>
      <c r="K244" s="1"/>
      <c r="L244" s="1">
        <f t="shared" si="144"/>
        <v>6.4596716292982688</v>
      </c>
      <c r="M244" s="1">
        <v>5</v>
      </c>
      <c r="N244" s="1"/>
      <c r="O244" s="1"/>
      <c r="P244" s="1"/>
      <c r="Q244" s="1"/>
      <c r="R244" s="1" t="s">
        <v>12</v>
      </c>
      <c r="S244" s="1">
        <v>10</v>
      </c>
    </row>
    <row r="245" spans="1:21">
      <c r="A245" s="6">
        <v>40697</v>
      </c>
      <c r="B245" s="1">
        <v>256</v>
      </c>
      <c r="C245" s="1">
        <v>9.5678151260504105</v>
      </c>
      <c r="D245" s="1" t="s">
        <v>36</v>
      </c>
      <c r="E245" s="1">
        <v>-5.4178019735803824</v>
      </c>
      <c r="F245" s="1">
        <v>6.4699999999999994E-2</v>
      </c>
      <c r="G245" s="1">
        <v>4.6800000000000001E-2</v>
      </c>
      <c r="H245" s="1"/>
      <c r="I245" s="1">
        <f t="shared" si="142"/>
        <v>17.899999999999991</v>
      </c>
      <c r="J245" s="1">
        <f t="shared" si="145"/>
        <v>-0.80715785051259448</v>
      </c>
      <c r="K245" s="1">
        <f t="shared" si="143"/>
        <v>4.6106441230677877</v>
      </c>
      <c r="L245" s="1">
        <f t="shared" si="144"/>
        <v>6.4596716292982688</v>
      </c>
      <c r="M245" s="1">
        <v>5</v>
      </c>
      <c r="N245" s="1">
        <f>1.28*G245</f>
        <v>5.9904000000000006E-2</v>
      </c>
      <c r="O245" s="1">
        <f>1.08*I245/1000</f>
        <v>1.9331999999999995E-2</v>
      </c>
      <c r="P245" s="1">
        <f>(K245/100)*L245*(M245-(N245+O245))</f>
        <v>1.465563298108276</v>
      </c>
      <c r="Q245" s="1"/>
      <c r="R245" s="1" t="s">
        <v>12</v>
      </c>
      <c r="S245" s="1">
        <v>10</v>
      </c>
      <c r="T245" s="1">
        <f>LOG(I245)</f>
        <v>1.2528530309798929</v>
      </c>
      <c r="U245" s="1">
        <f>LOG(P245)</f>
        <v>0.16600458048546055</v>
      </c>
    </row>
    <row r="246" spans="1:21">
      <c r="A246" s="6">
        <v>40697</v>
      </c>
      <c r="B246" s="1">
        <v>256</v>
      </c>
      <c r="C246" s="1">
        <v>9.5678151260504105</v>
      </c>
      <c r="D246" s="1" t="s">
        <v>37</v>
      </c>
      <c r="E246" s="1">
        <v>-12.326763676159278</v>
      </c>
      <c r="F246" s="1">
        <v>0.1263</v>
      </c>
      <c r="G246" s="1">
        <v>4.19E-2</v>
      </c>
      <c r="H246" s="1"/>
      <c r="I246" s="1">
        <f t="shared" si="142"/>
        <v>84.4</v>
      </c>
      <c r="J246" s="1">
        <f t="shared" si="145"/>
        <v>-0.80715785051259448</v>
      </c>
      <c r="K246" s="1">
        <f t="shared" si="143"/>
        <v>11.519605825646684</v>
      </c>
      <c r="L246" s="1">
        <f t="shared" si="144"/>
        <v>6.4596716292982688</v>
      </c>
      <c r="M246" s="1">
        <v>5</v>
      </c>
      <c r="N246" s="1">
        <f>1.28*G246</f>
        <v>5.3631999999999999E-2</v>
      </c>
      <c r="O246" s="1">
        <f>1.08*I246/1000</f>
        <v>9.1152000000000011E-2</v>
      </c>
      <c r="P246" s="1">
        <f>(K246/100)*L246*(M246-(N246+O246))</f>
        <v>3.6129056155803498</v>
      </c>
      <c r="Q246" s="1"/>
      <c r="R246" s="1" t="s">
        <v>12</v>
      </c>
      <c r="S246" s="1">
        <v>10</v>
      </c>
      <c r="T246" s="1">
        <f>LOG(I246)</f>
        <v>1.9263424466256551</v>
      </c>
      <c r="U246" s="1">
        <f>LOG(P246)</f>
        <v>0.55785661610219006</v>
      </c>
    </row>
    <row r="247" spans="1:21">
      <c r="A247" s="6">
        <v>40697</v>
      </c>
      <c r="B247" s="1">
        <v>256</v>
      </c>
      <c r="C247" s="1">
        <v>9.5678151260504105</v>
      </c>
      <c r="D247" s="1" t="s">
        <v>38</v>
      </c>
      <c r="E247" s="1">
        <v>-0.69253045316307626</v>
      </c>
      <c r="F247" s="1"/>
      <c r="G247" s="1"/>
      <c r="H247" s="1"/>
      <c r="I247" s="1"/>
      <c r="J247" s="1">
        <f t="shared" si="145"/>
        <v>-0.80715785051259448</v>
      </c>
      <c r="K247" s="1"/>
      <c r="L247" s="1">
        <f t="shared" si="144"/>
        <v>6.4596716292982688</v>
      </c>
      <c r="M247" s="1">
        <v>5</v>
      </c>
      <c r="N247" s="1"/>
      <c r="O247" s="1"/>
      <c r="P247" s="1"/>
      <c r="Q247" s="1"/>
      <c r="R247" s="1" t="s">
        <v>12</v>
      </c>
      <c r="S247" s="1">
        <v>10</v>
      </c>
    </row>
    <row r="248" spans="1:21">
      <c r="A248" s="6">
        <v>40697</v>
      </c>
      <c r="B248" s="1">
        <v>256</v>
      </c>
      <c r="C248" s="1">
        <v>9.5678151260504105</v>
      </c>
      <c r="D248" s="1" t="s">
        <v>39</v>
      </c>
      <c r="E248" s="1">
        <v>-14.368327333695175</v>
      </c>
      <c r="F248" s="1">
        <v>0.17730000000000001</v>
      </c>
      <c r="G248" s="1">
        <v>7.3400000000000007E-2</v>
      </c>
      <c r="H248" s="1"/>
      <c r="I248" s="1">
        <f t="shared" si="142"/>
        <v>103.9</v>
      </c>
      <c r="J248" s="1">
        <f t="shared" si="145"/>
        <v>-0.80715785051259448</v>
      </c>
      <c r="K248" s="1">
        <f t="shared" si="143"/>
        <v>13.561169483182582</v>
      </c>
      <c r="L248" s="1">
        <f t="shared" si="144"/>
        <v>6.4596716292982688</v>
      </c>
      <c r="M248" s="1">
        <v>5</v>
      </c>
      <c r="N248" s="1">
        <f>1.28*G248</f>
        <v>9.3952000000000008E-2</v>
      </c>
      <c r="O248" s="1">
        <f>1.08*I248/1000</f>
        <v>0.11221200000000002</v>
      </c>
      <c r="P248" s="1">
        <f>(K248/100)*L248*(M248-(N248+O248))</f>
        <v>4.1994339777326175</v>
      </c>
      <c r="Q248" s="1"/>
      <c r="R248" s="1" t="s">
        <v>12</v>
      </c>
      <c r="S248" s="1">
        <v>10</v>
      </c>
      <c r="T248" s="1">
        <f>LOG(I248)</f>
        <v>2.0166155475571776</v>
      </c>
      <c r="U248" s="1">
        <f>LOG(P248)</f>
        <v>0.62319075779954147</v>
      </c>
    </row>
    <row r="249" spans="1:21">
      <c r="A249" s="6">
        <v>40697</v>
      </c>
      <c r="B249" s="1">
        <v>256</v>
      </c>
      <c r="C249" s="1">
        <v>9.5678151260504105</v>
      </c>
      <c r="D249" s="1" t="s">
        <v>40</v>
      </c>
      <c r="E249" s="1">
        <v>0.2043374014214038</v>
      </c>
      <c r="F249" s="1"/>
      <c r="G249" s="1"/>
      <c r="H249" s="1"/>
      <c r="I249" s="1"/>
      <c r="J249" s="1">
        <f t="shared" si="145"/>
        <v>-0.80715785051259448</v>
      </c>
      <c r="K249" s="1"/>
      <c r="L249" s="1">
        <f t="shared" si="144"/>
        <v>6.4596716292982688</v>
      </c>
      <c r="M249" s="1">
        <v>5</v>
      </c>
      <c r="N249" s="1"/>
      <c r="O249" s="1"/>
      <c r="P249" s="1"/>
      <c r="Q249" s="1"/>
      <c r="R249" s="1" t="s">
        <v>12</v>
      </c>
      <c r="S249" s="1">
        <v>10</v>
      </c>
    </row>
    <row r="250" spans="1:21">
      <c r="A250" s="6">
        <v>40697</v>
      </c>
      <c r="B250" s="14">
        <v>256</v>
      </c>
      <c r="C250" s="14">
        <v>9.5678151260504105</v>
      </c>
      <c r="D250" s="14" t="s">
        <v>41</v>
      </c>
      <c r="E250" s="14">
        <v>-14.865027939806302</v>
      </c>
      <c r="F250" s="14">
        <v>5.0099999999999999E-2</v>
      </c>
      <c r="G250" s="14">
        <v>3.4000000000000002E-2</v>
      </c>
      <c r="H250" s="14"/>
      <c r="I250" s="14">
        <f t="shared" si="142"/>
        <v>16.099999999999998</v>
      </c>
      <c r="J250" s="1">
        <f t="shared" si="145"/>
        <v>-0.80715785051259448</v>
      </c>
      <c r="K250" s="14">
        <f t="shared" si="143"/>
        <v>14.057870089293708</v>
      </c>
      <c r="L250" s="1">
        <f t="shared" si="144"/>
        <v>6.4596716292982688</v>
      </c>
      <c r="M250" s="14">
        <v>5</v>
      </c>
      <c r="N250" s="14">
        <f>1.28*G250</f>
        <v>4.3520000000000003E-2</v>
      </c>
      <c r="O250" s="14">
        <f>1.08*I250/1000</f>
        <v>1.7387999999999997E-2</v>
      </c>
      <c r="P250" s="14">
        <f>(K250/100)*L250*(M250-(N250+O250))</f>
        <v>4.4851511466988372</v>
      </c>
      <c r="Q250" s="14"/>
      <c r="R250" s="14" t="s">
        <v>12</v>
      </c>
      <c r="S250" s="1">
        <v>10</v>
      </c>
    </row>
    <row r="251" spans="1:2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21">
      <c r="A252" s="6">
        <v>40697</v>
      </c>
      <c r="B252" s="1">
        <v>253</v>
      </c>
      <c r="C252" s="1">
        <v>25.269495798319326</v>
      </c>
      <c r="D252" s="1" t="s">
        <v>18</v>
      </c>
      <c r="E252" s="1"/>
      <c r="F252" s="1"/>
      <c r="G252" s="1"/>
      <c r="H252" s="1"/>
      <c r="I252" s="1"/>
      <c r="J252" s="1">
        <f>AVERAGE(E268,E275)</f>
        <v>-4.0274706863777698</v>
      </c>
      <c r="K252" s="1"/>
      <c r="L252" s="1">
        <f t="shared" ref="L252:L275" si="146" xml:space="preserve"> -0.0000239427557546*C252^3 + 0.0030595325652363*C252^2 - 0.194267551268354*C252 + 8.05927926866089</f>
        <v>4.7175579866551853</v>
      </c>
      <c r="M252" s="1">
        <v>25</v>
      </c>
      <c r="N252" s="1"/>
      <c r="O252" s="1"/>
      <c r="P252" s="1"/>
      <c r="Q252" s="1"/>
      <c r="R252" s="1" t="s">
        <v>12</v>
      </c>
      <c r="S252" s="1">
        <v>25</v>
      </c>
    </row>
    <row r="253" spans="1:21">
      <c r="A253" s="6">
        <v>40697</v>
      </c>
      <c r="B253" s="1">
        <v>253</v>
      </c>
      <c r="C253" s="1">
        <v>25.269495798319326</v>
      </c>
      <c r="D253" s="1" t="s">
        <v>19</v>
      </c>
      <c r="E253" s="1"/>
      <c r="F253" s="1"/>
      <c r="G253" s="1"/>
      <c r="H253" s="1"/>
      <c r="I253" s="1"/>
      <c r="J253" s="1">
        <f>J252</f>
        <v>-4.0274706863777698</v>
      </c>
      <c r="K253" s="1"/>
      <c r="L253" s="1">
        <f t="shared" si="146"/>
        <v>4.7175579866551853</v>
      </c>
      <c r="M253" s="1">
        <v>25</v>
      </c>
      <c r="N253" s="1"/>
      <c r="O253" s="1"/>
      <c r="P253" s="1"/>
      <c r="Q253" s="1"/>
      <c r="R253" s="1" t="s">
        <v>12</v>
      </c>
      <c r="S253" s="1">
        <v>25</v>
      </c>
    </row>
    <row r="254" spans="1:21">
      <c r="A254" s="6">
        <v>40697</v>
      </c>
      <c r="B254" s="1">
        <v>253</v>
      </c>
      <c r="C254" s="1">
        <v>25.269495798319326</v>
      </c>
      <c r="D254" s="1" t="s">
        <v>20</v>
      </c>
      <c r="E254" s="1"/>
      <c r="F254" s="1"/>
      <c r="G254" s="1"/>
      <c r="H254" s="1"/>
      <c r="I254" s="1"/>
      <c r="J254" s="1">
        <f t="shared" ref="J254:J275" si="147">J253</f>
        <v>-4.0274706863777698</v>
      </c>
      <c r="K254" s="1"/>
      <c r="L254" s="1">
        <f t="shared" si="146"/>
        <v>4.7175579866551853</v>
      </c>
      <c r="M254" s="1">
        <v>25</v>
      </c>
      <c r="N254" s="1"/>
      <c r="O254" s="1"/>
      <c r="P254" s="1"/>
      <c r="Q254" s="1"/>
      <c r="R254" s="1" t="s">
        <v>12</v>
      </c>
      <c r="S254" s="1">
        <v>25</v>
      </c>
    </row>
    <row r="255" spans="1:21">
      <c r="A255" s="6">
        <v>40697</v>
      </c>
      <c r="B255" s="1">
        <v>253</v>
      </c>
      <c r="C255" s="1">
        <v>25.269495798319326</v>
      </c>
      <c r="D255" s="1" t="s">
        <v>21</v>
      </c>
      <c r="E255" s="1"/>
      <c r="F255" s="1"/>
      <c r="G255" s="1"/>
      <c r="H255" s="1"/>
      <c r="I255" s="1"/>
      <c r="J255" s="1">
        <f t="shared" si="147"/>
        <v>-4.0274706863777698</v>
      </c>
      <c r="K255" s="1"/>
      <c r="L255" s="1">
        <f t="shared" si="146"/>
        <v>4.7175579866551853</v>
      </c>
      <c r="M255" s="1">
        <v>25</v>
      </c>
      <c r="N255" s="1"/>
      <c r="O255" s="1"/>
      <c r="P255" s="1"/>
      <c r="Q255" s="1"/>
      <c r="R255" s="1" t="s">
        <v>12</v>
      </c>
      <c r="S255" s="1">
        <v>25</v>
      </c>
    </row>
    <row r="256" spans="1:21">
      <c r="A256" s="6">
        <v>40697</v>
      </c>
      <c r="B256" s="1">
        <v>253</v>
      </c>
      <c r="C256" s="1">
        <v>25.269495798319326</v>
      </c>
      <c r="D256" s="1" t="s">
        <v>22</v>
      </c>
      <c r="E256" s="1">
        <v>-45.942286834667534</v>
      </c>
      <c r="F256" s="14">
        <f>3.6298*G256 - 0.0298</f>
        <v>0.9052364799999999</v>
      </c>
      <c r="G256" s="1">
        <v>0.2576</v>
      </c>
      <c r="H256" s="1"/>
      <c r="I256" s="1">
        <f t="shared" ref="I256" si="148">1000*(F256-G256)</f>
        <v>647.63647999999989</v>
      </c>
      <c r="J256" s="1">
        <f t="shared" si="147"/>
        <v>-4.0274706863777698</v>
      </c>
      <c r="K256" s="1">
        <f t="shared" ref="K256" si="149">-1*(E256-J256)</f>
        <v>41.914816148289766</v>
      </c>
      <c r="L256" s="1">
        <f t="shared" si="146"/>
        <v>4.7175579866551853</v>
      </c>
      <c r="M256" s="1">
        <v>25</v>
      </c>
      <c r="N256" s="1">
        <f>1.28*G256</f>
        <v>0.32972800000000002</v>
      </c>
      <c r="O256" s="1">
        <f>1.08*I256/1000</f>
        <v>0.69944739839999992</v>
      </c>
      <c r="P256" s="1">
        <f>(K256/100)*L256*(M256-(N256+O256))</f>
        <v>47.398848021108513</v>
      </c>
      <c r="Q256" s="1"/>
      <c r="R256" s="1" t="s">
        <v>12</v>
      </c>
      <c r="S256" s="1">
        <v>25</v>
      </c>
    </row>
    <row r="257" spans="1:21">
      <c r="A257" s="6">
        <v>40697</v>
      </c>
      <c r="B257" s="1">
        <v>253</v>
      </c>
      <c r="C257" s="1">
        <v>25.269495798319326</v>
      </c>
      <c r="D257" s="1" t="s">
        <v>23</v>
      </c>
      <c r="E257" s="1"/>
      <c r="F257" s="1"/>
      <c r="G257" s="1"/>
      <c r="H257" s="1"/>
      <c r="I257" s="1"/>
      <c r="J257" s="1">
        <f t="shared" si="147"/>
        <v>-4.0274706863777698</v>
      </c>
      <c r="K257" s="1"/>
      <c r="L257" s="1">
        <f t="shared" si="146"/>
        <v>4.7175579866551853</v>
      </c>
      <c r="M257" s="1">
        <v>25</v>
      </c>
      <c r="N257" s="1"/>
      <c r="O257" s="1"/>
      <c r="P257" s="1"/>
      <c r="Q257" s="1"/>
      <c r="R257" s="1" t="s">
        <v>12</v>
      </c>
      <c r="S257" s="1">
        <v>25</v>
      </c>
    </row>
    <row r="258" spans="1:21">
      <c r="A258" s="6">
        <v>40697</v>
      </c>
      <c r="B258" s="1">
        <v>253</v>
      </c>
      <c r="C258" s="1">
        <v>25.269495798319326</v>
      </c>
      <c r="D258" s="1" t="s">
        <v>24</v>
      </c>
      <c r="E258" s="1"/>
      <c r="F258" s="1"/>
      <c r="G258" s="1"/>
      <c r="H258" s="1"/>
      <c r="I258" s="1"/>
      <c r="J258" s="1">
        <f t="shared" si="147"/>
        <v>-4.0274706863777698</v>
      </c>
      <c r="K258" s="1"/>
      <c r="L258" s="1">
        <f t="shared" si="146"/>
        <v>4.7175579866551853</v>
      </c>
      <c r="M258" s="1">
        <v>25</v>
      </c>
      <c r="N258" s="1"/>
      <c r="O258" s="1"/>
      <c r="P258" s="1"/>
      <c r="Q258" s="1"/>
      <c r="R258" s="1" t="s">
        <v>12</v>
      </c>
      <c r="S258" s="1">
        <v>25</v>
      </c>
    </row>
    <row r="259" spans="1:21">
      <c r="A259" s="6">
        <v>40697</v>
      </c>
      <c r="B259" s="1">
        <v>253</v>
      </c>
      <c r="C259" s="1">
        <v>25.269495798319326</v>
      </c>
      <c r="D259" s="1" t="s">
        <v>25</v>
      </c>
      <c r="E259" s="1">
        <v>-21.630709645799353</v>
      </c>
      <c r="F259" s="1">
        <v>0.20899999999999999</v>
      </c>
      <c r="G259" s="1">
        <v>9.3899999999999997E-2</v>
      </c>
      <c r="H259" s="1"/>
      <c r="I259" s="1">
        <f t="shared" ref="I259" si="150">1000*(F259-G259)</f>
        <v>115.1</v>
      </c>
      <c r="J259" s="1">
        <f t="shared" si="147"/>
        <v>-4.0274706863777698</v>
      </c>
      <c r="K259" s="1">
        <f t="shared" ref="K259" si="151">-1*(E259-J259)</f>
        <v>17.603238959421581</v>
      </c>
      <c r="L259" s="1">
        <f t="shared" si="146"/>
        <v>4.7175579866551853</v>
      </c>
      <c r="M259" s="1">
        <v>25</v>
      </c>
      <c r="N259" s="1">
        <f>1.28*G259</f>
        <v>0.12019199999999999</v>
      </c>
      <c r="O259" s="1">
        <f>1.08*I259/1000</f>
        <v>0.124308</v>
      </c>
      <c r="P259" s="1">
        <f>(K259/100)*L259*(M259-(N259+O259))</f>
        <v>20.558031821174623</v>
      </c>
      <c r="Q259" s="1"/>
      <c r="R259" s="1" t="s">
        <v>12</v>
      </c>
      <c r="S259" s="1">
        <v>25</v>
      </c>
      <c r="T259" s="1">
        <f>LOG(I259)</f>
        <v>2.0610753236297916</v>
      </c>
      <c r="U259" s="1">
        <f>LOG(P259)</f>
        <v>1.3129815339555935</v>
      </c>
    </row>
    <row r="260" spans="1:21">
      <c r="A260" s="6">
        <v>40697</v>
      </c>
      <c r="B260" s="1">
        <v>253</v>
      </c>
      <c r="C260" s="1">
        <v>25.269495798319326</v>
      </c>
      <c r="D260" s="1" t="s">
        <v>26</v>
      </c>
      <c r="E260" s="1"/>
      <c r="F260" s="1"/>
      <c r="G260" s="1"/>
      <c r="H260" s="1"/>
      <c r="I260" s="1"/>
      <c r="J260" s="1">
        <f t="shared" si="147"/>
        <v>-4.0274706863777698</v>
      </c>
      <c r="K260" s="1"/>
      <c r="L260" s="1">
        <f t="shared" si="146"/>
        <v>4.7175579866551853</v>
      </c>
      <c r="M260" s="1">
        <v>25</v>
      </c>
      <c r="N260" s="1"/>
      <c r="O260" s="1"/>
      <c r="P260" s="1"/>
      <c r="Q260" s="1"/>
      <c r="R260" s="1" t="s">
        <v>12</v>
      </c>
      <c r="S260" s="1">
        <v>25</v>
      </c>
    </row>
    <row r="261" spans="1:21">
      <c r="A261" s="6">
        <v>40697</v>
      </c>
      <c r="B261" s="1">
        <v>253</v>
      </c>
      <c r="C261" s="1">
        <v>25.269495798319326</v>
      </c>
      <c r="D261" s="1" t="s">
        <v>27</v>
      </c>
      <c r="E261" s="1">
        <v>-3.7581418210650397</v>
      </c>
      <c r="F261" s="1">
        <v>0.1694</v>
      </c>
      <c r="G261" s="1">
        <v>0.11020000000000001</v>
      </c>
      <c r="H261" s="1"/>
      <c r="I261" s="1">
        <f t="shared" ref="I261" si="152">1000*(F261-G261)</f>
        <v>59.199999999999989</v>
      </c>
      <c r="J261" s="1">
        <f t="shared" si="147"/>
        <v>-4.0274706863777698</v>
      </c>
      <c r="K261" s="1">
        <f t="shared" ref="K261" si="153">-1*(E261-J261)</f>
        <v>-0.26932886531273015</v>
      </c>
      <c r="L261" s="1">
        <f t="shared" si="146"/>
        <v>4.7175579866551853</v>
      </c>
      <c r="M261" s="1">
        <v>25</v>
      </c>
      <c r="N261" s="1">
        <f>1.28*G261</f>
        <v>0.14105600000000001</v>
      </c>
      <c r="O261" s="1">
        <f>1.08*I261/1000</f>
        <v>6.3935999999999993E-2</v>
      </c>
      <c r="P261" s="1">
        <f>(K261/100)*L261*(M261-(N261+O261))</f>
        <v>-0.31503905873801002</v>
      </c>
      <c r="Q261" s="1"/>
      <c r="R261" s="1" t="s">
        <v>12</v>
      </c>
      <c r="S261" s="1">
        <v>25</v>
      </c>
    </row>
    <row r="262" spans="1:21">
      <c r="A262" s="6">
        <v>40697</v>
      </c>
      <c r="B262" s="1">
        <v>253</v>
      </c>
      <c r="C262" s="1">
        <v>25.269495798319326</v>
      </c>
      <c r="D262" s="1" t="s">
        <v>28</v>
      </c>
      <c r="E262" s="1"/>
      <c r="F262" s="1"/>
      <c r="G262" s="1"/>
      <c r="H262" s="1"/>
      <c r="I262" s="1"/>
      <c r="J262" s="1">
        <f t="shared" si="147"/>
        <v>-4.0274706863777698</v>
      </c>
      <c r="K262" s="1"/>
      <c r="L262" s="1">
        <f t="shared" si="146"/>
        <v>4.7175579866551853</v>
      </c>
      <c r="M262" s="1">
        <v>25</v>
      </c>
      <c r="N262" s="1"/>
      <c r="O262" s="1"/>
      <c r="P262" s="1"/>
      <c r="Q262" s="1"/>
      <c r="R262" s="1" t="s">
        <v>12</v>
      </c>
      <c r="S262" s="1">
        <v>25</v>
      </c>
    </row>
    <row r="263" spans="1:21">
      <c r="A263" s="6">
        <v>40697</v>
      </c>
      <c r="B263" s="1">
        <v>253</v>
      </c>
      <c r="C263" s="1">
        <v>25.269495798319326</v>
      </c>
      <c r="D263" s="1" t="s">
        <v>29</v>
      </c>
      <c r="E263" s="1">
        <v>-15.968005531762145</v>
      </c>
      <c r="F263" s="1">
        <v>5.0500000000000003E-2</v>
      </c>
      <c r="G263" s="1">
        <v>3.2000000000000001E-2</v>
      </c>
      <c r="H263" s="1"/>
      <c r="I263" s="1">
        <f t="shared" ref="I263" si="154">1000*(F263-G263)</f>
        <v>18.500000000000004</v>
      </c>
      <c r="J263" s="1">
        <f t="shared" si="147"/>
        <v>-4.0274706863777698</v>
      </c>
      <c r="K263" s="1">
        <f t="shared" ref="K263" si="155">-1*(E263-J263)</f>
        <v>11.940534845384375</v>
      </c>
      <c r="L263" s="1">
        <f t="shared" si="146"/>
        <v>4.7175579866551853</v>
      </c>
      <c r="M263" s="1">
        <v>25</v>
      </c>
      <c r="N263" s="1">
        <f>1.28*G263</f>
        <v>4.0960000000000003E-2</v>
      </c>
      <c r="O263" s="1">
        <f>1.08*I263/1000</f>
        <v>1.9980000000000005E-2</v>
      </c>
      <c r="P263" s="1">
        <f>(K263/100)*L263*(M263-(N263+O263))</f>
        <v>14.048213778323602</v>
      </c>
      <c r="Q263" s="1"/>
      <c r="R263" s="1" t="s">
        <v>12</v>
      </c>
      <c r="S263" s="1">
        <v>25</v>
      </c>
      <c r="T263" s="1">
        <f>LOG(I263)</f>
        <v>1.267171728403014</v>
      </c>
      <c r="U263" s="1">
        <f>LOG(P263)</f>
        <v>1.1476211074771663</v>
      </c>
    </row>
    <row r="264" spans="1:21">
      <c r="A264" s="6">
        <v>40697</v>
      </c>
      <c r="B264" s="1">
        <v>253</v>
      </c>
      <c r="C264" s="1">
        <v>25.269495798319326</v>
      </c>
      <c r="D264" s="1" t="s">
        <v>30</v>
      </c>
      <c r="E264" s="1"/>
      <c r="F264" s="1"/>
      <c r="G264" s="1"/>
      <c r="H264" s="1"/>
      <c r="I264" s="1"/>
      <c r="J264" s="1">
        <f t="shared" si="147"/>
        <v>-4.0274706863777698</v>
      </c>
      <c r="K264" s="1"/>
      <c r="L264" s="1">
        <f t="shared" si="146"/>
        <v>4.7175579866551853</v>
      </c>
      <c r="M264" s="1">
        <v>25</v>
      </c>
      <c r="N264" s="1"/>
      <c r="O264" s="1"/>
      <c r="P264" s="1"/>
      <c r="Q264" s="1"/>
      <c r="R264" s="1" t="s">
        <v>12</v>
      </c>
      <c r="S264" s="1">
        <v>25</v>
      </c>
    </row>
    <row r="265" spans="1:21">
      <c r="A265" s="6">
        <v>40697</v>
      </c>
      <c r="B265" s="1">
        <v>253</v>
      </c>
      <c r="C265" s="1">
        <v>25.269495798319326</v>
      </c>
      <c r="D265" s="1" t="s">
        <v>31</v>
      </c>
      <c r="E265" s="1"/>
      <c r="F265" s="1"/>
      <c r="G265" s="1"/>
      <c r="H265" s="1"/>
      <c r="I265" s="1"/>
      <c r="J265" s="1">
        <f t="shared" si="147"/>
        <v>-4.0274706863777698</v>
      </c>
      <c r="K265" s="1"/>
      <c r="L265" s="1">
        <f t="shared" si="146"/>
        <v>4.7175579866551853</v>
      </c>
      <c r="M265" s="1">
        <v>25</v>
      </c>
      <c r="N265" s="1"/>
      <c r="O265" s="1"/>
      <c r="P265" s="1"/>
      <c r="Q265" s="1"/>
      <c r="R265" s="1" t="s">
        <v>12</v>
      </c>
      <c r="S265" s="1">
        <v>25</v>
      </c>
    </row>
    <row r="266" spans="1:21">
      <c r="A266" s="6">
        <v>40697</v>
      </c>
      <c r="B266" s="1">
        <v>253</v>
      </c>
      <c r="C266" s="1">
        <v>25.269495798319326</v>
      </c>
      <c r="D266" s="1" t="s">
        <v>32</v>
      </c>
      <c r="E266" s="1">
        <v>-24.768781656577762</v>
      </c>
      <c r="F266" s="14">
        <f>3.6298*G266 - 0.0298</f>
        <v>0.80904677999999997</v>
      </c>
      <c r="G266" s="1">
        <v>0.2311</v>
      </c>
      <c r="H266" s="1"/>
      <c r="I266" s="1">
        <f t="shared" ref="I266" si="156">1000*(F266-G266)</f>
        <v>577.94677999999999</v>
      </c>
      <c r="J266" s="1">
        <f t="shared" si="147"/>
        <v>-4.0274706863777698</v>
      </c>
      <c r="K266" s="1">
        <f t="shared" ref="K266" si="157">-1*(E266-J266)</f>
        <v>20.74131097019999</v>
      </c>
      <c r="L266" s="1">
        <f t="shared" si="146"/>
        <v>4.7175579866551853</v>
      </c>
      <c r="M266" s="1">
        <v>25</v>
      </c>
      <c r="N266" s="1">
        <f>1.28*G266</f>
        <v>0.29580800000000002</v>
      </c>
      <c r="O266" s="1">
        <f>1.08*I266/1000</f>
        <v>0.62418252240000005</v>
      </c>
      <c r="P266" s="1">
        <f>(K266/100)*L266*(M266-(N266+O266))</f>
        <v>23.561888876530727</v>
      </c>
      <c r="Q266" s="1"/>
      <c r="R266" s="1" t="s">
        <v>12</v>
      </c>
      <c r="S266" s="1">
        <v>25</v>
      </c>
    </row>
    <row r="267" spans="1:21">
      <c r="A267" s="6">
        <v>40697</v>
      </c>
      <c r="B267" s="1">
        <v>253</v>
      </c>
      <c r="C267" s="1">
        <v>25.269495798319326</v>
      </c>
      <c r="D267" s="1" t="s">
        <v>33</v>
      </c>
      <c r="E267" s="1"/>
      <c r="F267" s="1"/>
      <c r="G267" s="1"/>
      <c r="H267" s="1"/>
      <c r="I267" s="1"/>
      <c r="J267" s="1">
        <f t="shared" si="147"/>
        <v>-4.0274706863777698</v>
      </c>
      <c r="K267" s="1"/>
      <c r="L267" s="1">
        <f t="shared" si="146"/>
        <v>4.7175579866551853</v>
      </c>
      <c r="M267" s="1">
        <v>25</v>
      </c>
      <c r="N267" s="1"/>
      <c r="O267" s="1"/>
      <c r="P267" s="1"/>
      <c r="Q267" s="1"/>
      <c r="R267" s="1" t="s">
        <v>12</v>
      </c>
      <c r="S267" s="1">
        <v>25</v>
      </c>
    </row>
    <row r="268" spans="1:21">
      <c r="A268" s="6">
        <v>40697</v>
      </c>
      <c r="B268" s="1">
        <v>253</v>
      </c>
      <c r="C268" s="1">
        <v>25.269495798319326</v>
      </c>
      <c r="D268" s="1" t="s">
        <v>34</v>
      </c>
      <c r="E268" s="1">
        <v>-15.822311802686439</v>
      </c>
      <c r="F268" s="1" t="s">
        <v>72</v>
      </c>
      <c r="G268" s="1">
        <v>6.1499999999999999E-2</v>
      </c>
      <c r="H268" s="1"/>
      <c r="I268" s="1"/>
      <c r="J268" s="1">
        <f t="shared" si="147"/>
        <v>-4.0274706863777698</v>
      </c>
      <c r="K268" s="1"/>
      <c r="L268" s="1">
        <f t="shared" si="146"/>
        <v>4.7175579866551853</v>
      </c>
      <c r="M268" s="1">
        <v>25</v>
      </c>
      <c r="N268" s="1"/>
      <c r="O268" s="1"/>
      <c r="P268" s="1"/>
      <c r="Q268" s="1"/>
      <c r="R268" s="1" t="s">
        <v>12</v>
      </c>
      <c r="S268" s="1">
        <v>25</v>
      </c>
    </row>
    <row r="269" spans="1:21">
      <c r="A269" s="6">
        <v>40697</v>
      </c>
      <c r="B269" s="1">
        <v>253</v>
      </c>
      <c r="C269" s="1">
        <v>25.269495798319326</v>
      </c>
      <c r="D269" s="1" t="s">
        <v>35</v>
      </c>
      <c r="E269" s="1"/>
      <c r="F269" s="1"/>
      <c r="G269" s="1"/>
      <c r="H269" s="1"/>
      <c r="I269" s="1"/>
      <c r="J269" s="1">
        <f t="shared" si="147"/>
        <v>-4.0274706863777698</v>
      </c>
      <c r="K269" s="1"/>
      <c r="L269" s="1">
        <f t="shared" si="146"/>
        <v>4.7175579866551853</v>
      </c>
      <c r="M269" s="1">
        <v>25</v>
      </c>
      <c r="N269" s="1"/>
      <c r="O269" s="1"/>
      <c r="P269" s="1"/>
      <c r="Q269" s="1"/>
      <c r="R269" s="1" t="s">
        <v>12</v>
      </c>
      <c r="S269" s="1">
        <v>25</v>
      </c>
    </row>
    <row r="270" spans="1:21">
      <c r="A270" s="6">
        <v>40697</v>
      </c>
      <c r="B270" s="1">
        <v>253</v>
      </c>
      <c r="C270" s="1">
        <v>25.269495798319326</v>
      </c>
      <c r="D270" s="1" t="s">
        <v>36</v>
      </c>
      <c r="E270" s="1"/>
      <c r="F270" s="1"/>
      <c r="G270" s="1"/>
      <c r="H270" s="1"/>
      <c r="I270" s="1"/>
      <c r="J270" s="1">
        <f t="shared" si="147"/>
        <v>-4.0274706863777698</v>
      </c>
      <c r="K270" s="1"/>
      <c r="L270" s="1">
        <f t="shared" si="146"/>
        <v>4.7175579866551853</v>
      </c>
      <c r="M270" s="1">
        <v>25</v>
      </c>
      <c r="N270" s="1"/>
      <c r="O270" s="1"/>
      <c r="P270" s="1"/>
      <c r="Q270" s="1"/>
      <c r="R270" s="1" t="s">
        <v>12</v>
      </c>
      <c r="S270" s="1">
        <v>25</v>
      </c>
    </row>
    <row r="271" spans="1:21">
      <c r="A271" s="6">
        <v>40697</v>
      </c>
      <c r="B271" s="1">
        <v>253</v>
      </c>
      <c r="C271" s="1">
        <v>25.269495798319326</v>
      </c>
      <c r="D271" s="1" t="s">
        <v>37</v>
      </c>
      <c r="E271" s="1">
        <v>-42.67449999315167</v>
      </c>
      <c r="F271" s="14">
        <f>3.6298*G271 - 0.0298</f>
        <v>0.37165587999999999</v>
      </c>
      <c r="G271" s="1">
        <v>0.1106</v>
      </c>
      <c r="H271" s="1"/>
      <c r="I271" s="1">
        <f t="shared" ref="I271" si="158">1000*(F271-G271)</f>
        <v>261.05588</v>
      </c>
      <c r="J271" s="1">
        <f t="shared" si="147"/>
        <v>-4.0274706863777698</v>
      </c>
      <c r="K271" s="1">
        <f t="shared" ref="K271" si="159">-1*(E271-J271)</f>
        <v>38.647029306773902</v>
      </c>
      <c r="L271" s="1">
        <f t="shared" si="146"/>
        <v>4.7175579866551853</v>
      </c>
      <c r="M271" s="1">
        <v>25</v>
      </c>
      <c r="N271" s="1">
        <f>1.28*G271</f>
        <v>0.141568</v>
      </c>
      <c r="O271" s="1">
        <f>1.08*I271/1000</f>
        <v>0.28194035039999998</v>
      </c>
      <c r="P271" s="1">
        <f>(K271/100)*L271*(M271-(N271+O271))</f>
        <v>44.807761703769188</v>
      </c>
      <c r="Q271" s="1"/>
      <c r="R271" s="1" t="s">
        <v>12</v>
      </c>
      <c r="S271" s="1">
        <v>25</v>
      </c>
    </row>
    <row r="272" spans="1:21">
      <c r="A272" s="6">
        <v>40697</v>
      </c>
      <c r="B272" s="1">
        <v>253</v>
      </c>
      <c r="C272" s="1">
        <v>25.269495798319326</v>
      </c>
      <c r="D272" s="1" t="s">
        <v>38</v>
      </c>
      <c r="E272" s="1"/>
      <c r="F272" s="1"/>
      <c r="G272" s="1"/>
      <c r="H272" s="1"/>
      <c r="I272" s="1"/>
      <c r="J272" s="1">
        <f t="shared" si="147"/>
        <v>-4.0274706863777698</v>
      </c>
      <c r="K272" s="1"/>
      <c r="L272" s="1">
        <f t="shared" si="146"/>
        <v>4.7175579866551853</v>
      </c>
      <c r="M272" s="1">
        <v>25</v>
      </c>
      <c r="N272" s="1"/>
      <c r="O272" s="1"/>
      <c r="P272" s="1"/>
      <c r="Q272" s="1"/>
      <c r="R272" s="1" t="s">
        <v>12</v>
      </c>
      <c r="S272" s="1">
        <v>25</v>
      </c>
    </row>
    <row r="273" spans="1:21">
      <c r="A273" s="6">
        <v>40697</v>
      </c>
      <c r="B273" s="1">
        <v>253</v>
      </c>
      <c r="C273" s="1">
        <v>25.269495798319326</v>
      </c>
      <c r="D273" s="1" t="s">
        <v>39</v>
      </c>
      <c r="E273" s="1">
        <v>-21.507161986402359</v>
      </c>
      <c r="F273" s="1">
        <v>0.5897</v>
      </c>
      <c r="G273" s="1">
        <v>0.23</v>
      </c>
      <c r="H273" s="1"/>
      <c r="I273" s="1">
        <f t="shared" ref="I273" si="160">1000*(F273-G273)</f>
        <v>359.70000000000005</v>
      </c>
      <c r="J273" s="1">
        <f t="shared" si="147"/>
        <v>-4.0274706863777698</v>
      </c>
      <c r="K273" s="1">
        <f t="shared" ref="K273" si="161">-1*(E273-J273)</f>
        <v>17.479691300024591</v>
      </c>
      <c r="L273" s="1">
        <f t="shared" si="146"/>
        <v>4.7175579866551853</v>
      </c>
      <c r="M273" s="1">
        <v>25</v>
      </c>
      <c r="N273" s="1">
        <f>1.28*G273</f>
        <v>0.2944</v>
      </c>
      <c r="O273" s="1">
        <f>1.08*I273/1000</f>
        <v>0.38847600000000004</v>
      </c>
      <c r="P273" s="1">
        <f>(K273/100)*L273*(M273-(N273+O273))</f>
        <v>20.052254823045143</v>
      </c>
      <c r="Q273" s="1"/>
      <c r="R273" s="1" t="s">
        <v>12</v>
      </c>
      <c r="S273" s="1">
        <v>25</v>
      </c>
      <c r="T273" s="1">
        <f>LOG(I273)</f>
        <v>2.5559404378185113</v>
      </c>
      <c r="U273" s="1">
        <f>LOG(P273)</f>
        <v>1.3021632149685038</v>
      </c>
    </row>
    <row r="274" spans="1:21">
      <c r="A274" s="6">
        <v>40697</v>
      </c>
      <c r="B274" s="1">
        <v>253</v>
      </c>
      <c r="C274" s="1">
        <v>25.269495798319326</v>
      </c>
      <c r="D274" s="1" t="s">
        <v>40</v>
      </c>
      <c r="E274" s="1"/>
      <c r="F274" s="1"/>
      <c r="G274" s="1"/>
      <c r="H274" s="1"/>
      <c r="I274" s="1"/>
      <c r="J274" s="1">
        <f t="shared" si="147"/>
        <v>-4.0274706863777698</v>
      </c>
      <c r="K274" s="1"/>
      <c r="L274" s="1">
        <f t="shared" si="146"/>
        <v>4.7175579866551853</v>
      </c>
      <c r="M274" s="1">
        <v>25</v>
      </c>
      <c r="N274" s="1"/>
      <c r="O274" s="1"/>
      <c r="P274" s="1"/>
      <c r="Q274" s="1"/>
      <c r="R274" s="1" t="s">
        <v>12</v>
      </c>
      <c r="S274" s="1">
        <v>25</v>
      </c>
    </row>
    <row r="275" spans="1:21">
      <c r="A275" s="6">
        <v>40697</v>
      </c>
      <c r="B275" s="1">
        <v>253</v>
      </c>
      <c r="C275" s="1">
        <v>25.269495798319326</v>
      </c>
      <c r="D275" s="1" t="s">
        <v>41</v>
      </c>
      <c r="E275" s="1">
        <v>7.7673704299308985</v>
      </c>
      <c r="F275" s="1" t="s">
        <v>72</v>
      </c>
      <c r="G275" s="1"/>
      <c r="H275" s="1"/>
      <c r="I275" s="1"/>
      <c r="J275" s="1">
        <f t="shared" si="147"/>
        <v>-4.0274706863777698</v>
      </c>
      <c r="K275" s="1"/>
      <c r="L275" s="1">
        <f t="shared" si="146"/>
        <v>4.7175579866551853</v>
      </c>
      <c r="M275" s="1">
        <v>25</v>
      </c>
      <c r="N275" s="1"/>
      <c r="O275" s="1"/>
      <c r="P275" s="1"/>
      <c r="Q275" s="1"/>
      <c r="R275" s="1" t="s">
        <v>12</v>
      </c>
      <c r="S275" s="1">
        <v>25</v>
      </c>
    </row>
    <row r="276" spans="1:21">
      <c r="A276" s="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21">
      <c r="A277" s="6">
        <v>40697</v>
      </c>
      <c r="B277" s="1">
        <v>264</v>
      </c>
      <c r="C277" s="1">
        <v>9.5592436974789781</v>
      </c>
      <c r="D277" s="1" t="s">
        <v>18</v>
      </c>
      <c r="E277" s="1"/>
      <c r="F277" s="1"/>
      <c r="G277" s="1"/>
      <c r="H277" s="1"/>
      <c r="I277" s="1"/>
      <c r="J277" s="1">
        <f>AVERAGE(E278,E290,E299)</f>
        <v>-0.84432688586958671</v>
      </c>
      <c r="K277" s="1"/>
      <c r="L277" s="1">
        <f t="shared" ref="L277:L300" si="162" xml:space="preserve"> -0.0000239427557546*C277^3 + 0.0030595325652363*C277^2 - 0.194267551268354*C277 + 8.05927926866089</f>
        <v>6.4608914908781765</v>
      </c>
      <c r="M277" s="1">
        <v>25</v>
      </c>
      <c r="N277" s="1"/>
      <c r="O277" s="1"/>
      <c r="P277" s="1"/>
      <c r="Q277" s="1"/>
      <c r="R277" s="1" t="s">
        <v>12</v>
      </c>
      <c r="S277" s="1">
        <v>10</v>
      </c>
    </row>
    <row r="278" spans="1:21">
      <c r="A278" s="6">
        <v>40697</v>
      </c>
      <c r="B278" s="1">
        <v>264</v>
      </c>
      <c r="C278" s="1">
        <v>9.5592436974789781</v>
      </c>
      <c r="D278" s="1" t="s">
        <v>19</v>
      </c>
      <c r="E278" s="1">
        <v>-2.8705510861250096</v>
      </c>
      <c r="F278" s="1" t="s">
        <v>72</v>
      </c>
      <c r="G278" s="1"/>
      <c r="H278" s="1"/>
      <c r="I278" s="1"/>
      <c r="J278" s="1">
        <f>J277</f>
        <v>-0.84432688586958671</v>
      </c>
      <c r="K278" s="1"/>
      <c r="L278" s="1">
        <f t="shared" si="162"/>
        <v>6.4608914908781765</v>
      </c>
      <c r="M278" s="1">
        <v>25</v>
      </c>
      <c r="N278" s="1"/>
      <c r="O278" s="1"/>
      <c r="P278" s="1"/>
      <c r="Q278" s="1"/>
      <c r="R278" s="1" t="s">
        <v>12</v>
      </c>
      <c r="S278" s="1">
        <v>10</v>
      </c>
    </row>
    <row r="279" spans="1:21">
      <c r="A279" s="6">
        <v>40697</v>
      </c>
      <c r="B279" s="1">
        <v>264</v>
      </c>
      <c r="C279" s="1">
        <v>9.5592436974789781</v>
      </c>
      <c r="D279" s="1" t="s">
        <v>20</v>
      </c>
      <c r="E279" s="1"/>
      <c r="F279" s="1"/>
      <c r="G279" s="1"/>
      <c r="H279" s="1"/>
      <c r="I279" s="1"/>
      <c r="J279" s="1">
        <f t="shared" ref="J279:J300" si="163">J278</f>
        <v>-0.84432688586958671</v>
      </c>
      <c r="K279" s="1"/>
      <c r="L279" s="1">
        <f t="shared" si="162"/>
        <v>6.4608914908781765</v>
      </c>
      <c r="M279" s="1">
        <v>25</v>
      </c>
      <c r="N279" s="1"/>
      <c r="O279" s="1"/>
      <c r="P279" s="1"/>
      <c r="Q279" s="1"/>
      <c r="R279" s="1" t="s">
        <v>12</v>
      </c>
      <c r="S279" s="1">
        <v>10</v>
      </c>
    </row>
    <row r="280" spans="1:21">
      <c r="A280" s="6">
        <v>40697</v>
      </c>
      <c r="B280" s="1">
        <v>264</v>
      </c>
      <c r="C280" s="1">
        <v>9.5592436974789781</v>
      </c>
      <c r="D280" s="1" t="s">
        <v>21</v>
      </c>
      <c r="E280" s="1">
        <v>-0.24033589641817907</v>
      </c>
      <c r="F280" s="1">
        <v>1.1731</v>
      </c>
      <c r="G280" s="1">
        <v>0.77910000000000001</v>
      </c>
      <c r="H280" s="1"/>
      <c r="I280" s="1">
        <f t="shared" ref="I280" si="164">1000*(F280-G280)</f>
        <v>394</v>
      </c>
      <c r="J280" s="1">
        <f t="shared" si="163"/>
        <v>-0.84432688586958671</v>
      </c>
      <c r="K280" s="1">
        <f t="shared" ref="K280" si="165">-1*(E280-J280)</f>
        <v>-0.60399098945140761</v>
      </c>
      <c r="L280" s="1">
        <f t="shared" si="162"/>
        <v>6.4608914908781765</v>
      </c>
      <c r="M280" s="1">
        <v>25</v>
      </c>
      <c r="N280" s="1">
        <f>1.28*G280</f>
        <v>0.99724800000000002</v>
      </c>
      <c r="O280" s="1">
        <f>1.08*I280/1000</f>
        <v>0.42552000000000006</v>
      </c>
      <c r="P280" s="1">
        <f>(K280/100)*L280*(M280-(N280+O280))</f>
        <v>-0.92005909738480551</v>
      </c>
      <c r="Q280" s="1"/>
      <c r="R280" s="1" t="s">
        <v>12</v>
      </c>
      <c r="S280" s="1">
        <v>10</v>
      </c>
    </row>
    <row r="281" spans="1:21">
      <c r="A281" s="6">
        <v>40697</v>
      </c>
      <c r="B281" s="1">
        <v>264</v>
      </c>
      <c r="C281" s="1">
        <v>9.5592436974789781</v>
      </c>
      <c r="D281" s="1" t="s">
        <v>22</v>
      </c>
      <c r="E281" s="1"/>
      <c r="F281" s="1"/>
      <c r="G281" s="1"/>
      <c r="H281" s="1"/>
      <c r="I281" s="1"/>
      <c r="J281" s="1">
        <f t="shared" si="163"/>
        <v>-0.84432688586958671</v>
      </c>
      <c r="K281" s="1"/>
      <c r="L281" s="1">
        <f t="shared" si="162"/>
        <v>6.4608914908781765</v>
      </c>
      <c r="M281" s="1">
        <v>25</v>
      </c>
      <c r="N281" s="1"/>
      <c r="O281" s="1"/>
      <c r="P281" s="1"/>
      <c r="Q281" s="1"/>
      <c r="R281" s="1" t="s">
        <v>12</v>
      </c>
      <c r="S281" s="1">
        <v>10</v>
      </c>
    </row>
    <row r="282" spans="1:21">
      <c r="A282" s="6">
        <v>40697</v>
      </c>
      <c r="B282" s="1">
        <v>264</v>
      </c>
      <c r="C282" s="1">
        <v>9.5592436974789781</v>
      </c>
      <c r="D282" s="1" t="s">
        <v>23</v>
      </c>
      <c r="E282" s="1">
        <v>-0.77438391293452602</v>
      </c>
      <c r="F282" s="1">
        <v>0.11409999999999999</v>
      </c>
      <c r="G282" s="1">
        <v>7.1199999999999999E-2</v>
      </c>
      <c r="H282" s="1"/>
      <c r="I282" s="1">
        <f t="shared" ref="I282:I283" si="166">1000*(F282-G282)</f>
        <v>42.899999999999991</v>
      </c>
      <c r="J282" s="1">
        <f t="shared" si="163"/>
        <v>-0.84432688586958671</v>
      </c>
      <c r="K282" s="1">
        <f t="shared" ref="K282:K283" si="167">-1*(E282-J282)</f>
        <v>-6.9942972935060688E-2</v>
      </c>
      <c r="L282" s="1">
        <f t="shared" si="162"/>
        <v>6.4608914908781765</v>
      </c>
      <c r="M282" s="1">
        <v>25</v>
      </c>
      <c r="N282" s="1">
        <f>1.28*G282</f>
        <v>9.1135999999999995E-2</v>
      </c>
      <c r="O282" s="1">
        <f>1.08*I282/1000</f>
        <v>4.6331999999999991E-2</v>
      </c>
      <c r="P282" s="1">
        <f>(K282/100)*L282*(M282-(N282+O282))</f>
        <v>-0.11235228008359191</v>
      </c>
      <c r="Q282" s="1"/>
      <c r="R282" s="1" t="s">
        <v>12</v>
      </c>
      <c r="S282" s="1">
        <v>10</v>
      </c>
    </row>
    <row r="283" spans="1:21">
      <c r="A283" s="6">
        <v>40697</v>
      </c>
      <c r="B283" s="1">
        <v>264</v>
      </c>
      <c r="C283" s="1">
        <v>9.5592436974789781</v>
      </c>
      <c r="D283" s="1" t="s">
        <v>24</v>
      </c>
      <c r="E283" s="1">
        <v>-2.7264558912758159</v>
      </c>
      <c r="F283" s="1">
        <v>0.25969999999999999</v>
      </c>
      <c r="G283" s="1">
        <v>6.9900000000000004E-2</v>
      </c>
      <c r="H283" s="1"/>
      <c r="I283" s="1">
        <f t="shared" si="166"/>
        <v>189.79999999999995</v>
      </c>
      <c r="J283" s="1">
        <f t="shared" si="163"/>
        <v>-0.84432688586958671</v>
      </c>
      <c r="K283" s="1">
        <f t="shared" si="167"/>
        <v>1.8821290054062292</v>
      </c>
      <c r="L283" s="1">
        <f t="shared" si="162"/>
        <v>6.4608914908781765</v>
      </c>
      <c r="M283" s="1">
        <v>25</v>
      </c>
      <c r="N283" s="1">
        <f>1.28*G283</f>
        <v>8.947200000000001E-2</v>
      </c>
      <c r="O283" s="1">
        <f>1.08*I283/1000</f>
        <v>0.20498399999999994</v>
      </c>
      <c r="P283" s="1">
        <f>(K283/100)*L283*(M283-(N283+O283))</f>
        <v>3.0042512883356638</v>
      </c>
      <c r="Q283" s="1"/>
      <c r="R283" s="1" t="s">
        <v>12</v>
      </c>
      <c r="S283" s="1">
        <v>10</v>
      </c>
      <c r="T283" s="1">
        <f>LOG(I283)</f>
        <v>2.2782962080912736</v>
      </c>
      <c r="U283" s="1">
        <f>LOG(P283)</f>
        <v>0.4777362560862049</v>
      </c>
    </row>
    <row r="284" spans="1:21">
      <c r="A284" s="6">
        <v>40697</v>
      </c>
      <c r="B284" s="1">
        <v>264</v>
      </c>
      <c r="C284" s="1">
        <v>9.5592436974789781</v>
      </c>
      <c r="D284" s="1" t="s">
        <v>25</v>
      </c>
      <c r="E284" s="1"/>
      <c r="F284" s="1"/>
      <c r="G284" s="1"/>
      <c r="H284" s="1"/>
      <c r="I284" s="1"/>
      <c r="J284" s="1">
        <f t="shared" si="163"/>
        <v>-0.84432688586958671</v>
      </c>
      <c r="K284" s="1"/>
      <c r="L284" s="1">
        <f t="shared" si="162"/>
        <v>6.4608914908781765</v>
      </c>
      <c r="M284" s="1">
        <v>25</v>
      </c>
      <c r="N284" s="1"/>
      <c r="O284" s="1"/>
      <c r="P284" s="1"/>
      <c r="Q284" s="1"/>
      <c r="R284" s="1" t="s">
        <v>12</v>
      </c>
      <c r="S284" s="1">
        <v>10</v>
      </c>
    </row>
    <row r="285" spans="1:21">
      <c r="A285" s="6">
        <v>40697</v>
      </c>
      <c r="B285" s="1">
        <v>264</v>
      </c>
      <c r="C285" s="1">
        <v>9.5592436974789781</v>
      </c>
      <c r="D285" s="1" t="s">
        <v>26</v>
      </c>
      <c r="E285" s="1">
        <v>-2.9684261216208245</v>
      </c>
      <c r="F285" s="1">
        <v>0.92959999999999998</v>
      </c>
      <c r="G285" s="1">
        <v>0.3004</v>
      </c>
      <c r="H285" s="1"/>
      <c r="I285" s="1">
        <f t="shared" ref="I285" si="168">1000*(F285-G285)</f>
        <v>629.19999999999993</v>
      </c>
      <c r="J285" s="1">
        <f t="shared" si="163"/>
        <v>-0.84432688586958671</v>
      </c>
      <c r="K285" s="1">
        <f t="shared" ref="K285" si="169">-1*(E285-J285)</f>
        <v>2.1240992357512378</v>
      </c>
      <c r="L285" s="1">
        <f t="shared" si="162"/>
        <v>6.4608914908781765</v>
      </c>
      <c r="M285" s="1">
        <v>25</v>
      </c>
      <c r="N285" s="1">
        <f>1.28*G285</f>
        <v>0.38451200000000002</v>
      </c>
      <c r="O285" s="1">
        <f>1.08*I285/1000</f>
        <v>0.67953599999999992</v>
      </c>
      <c r="P285" s="1">
        <f>(K285/100)*L285*(M285-(N285+O285))</f>
        <v>3.2848682476212478</v>
      </c>
      <c r="Q285" s="1"/>
      <c r="R285" s="1" t="s">
        <v>12</v>
      </c>
      <c r="S285" s="1">
        <v>10</v>
      </c>
    </row>
    <row r="286" spans="1:21">
      <c r="A286" s="6">
        <v>40697</v>
      </c>
      <c r="B286" s="1">
        <v>264</v>
      </c>
      <c r="C286" s="1">
        <v>9.5592436974789781</v>
      </c>
      <c r="D286" s="1" t="s">
        <v>27</v>
      </c>
      <c r="E286" s="1"/>
      <c r="F286" s="1"/>
      <c r="G286" s="1"/>
      <c r="H286" s="1"/>
      <c r="I286" s="1"/>
      <c r="J286" s="1">
        <f t="shared" si="163"/>
        <v>-0.84432688586958671</v>
      </c>
      <c r="K286" s="1"/>
      <c r="L286" s="1">
        <f t="shared" si="162"/>
        <v>6.4608914908781765</v>
      </c>
      <c r="M286" s="1">
        <v>25</v>
      </c>
      <c r="N286" s="1"/>
      <c r="O286" s="1"/>
      <c r="P286" s="1"/>
      <c r="Q286" s="1"/>
      <c r="R286" s="1" t="s">
        <v>12</v>
      </c>
      <c r="S286" s="1">
        <v>10</v>
      </c>
    </row>
    <row r="287" spans="1:21">
      <c r="A287" s="6">
        <v>40697</v>
      </c>
      <c r="B287" s="1">
        <v>264</v>
      </c>
      <c r="C287" s="1">
        <v>9.5592436974789781</v>
      </c>
      <c r="D287" s="1" t="s">
        <v>28</v>
      </c>
      <c r="E287" s="1">
        <v>-0.47087319954033507</v>
      </c>
      <c r="F287" s="1">
        <v>0.1095</v>
      </c>
      <c r="G287" s="1">
        <v>3.6499999999999998E-2</v>
      </c>
      <c r="H287" s="1"/>
      <c r="I287" s="1">
        <f t="shared" ref="I287" si="170">1000*(F287-G287)</f>
        <v>73.000000000000014</v>
      </c>
      <c r="J287" s="1">
        <f t="shared" si="163"/>
        <v>-0.84432688586958671</v>
      </c>
      <c r="K287" s="1">
        <f t="shared" ref="K287" si="171">-1*(E287-J287)</f>
        <v>-0.37345368632925163</v>
      </c>
      <c r="L287" s="1">
        <f t="shared" si="162"/>
        <v>6.4608914908781765</v>
      </c>
      <c r="M287" s="1">
        <v>25</v>
      </c>
      <c r="N287" s="1">
        <f>1.28*G287</f>
        <v>4.6719999999999998E-2</v>
      </c>
      <c r="O287" s="1">
        <f>1.08*I287/1000</f>
        <v>7.8840000000000021E-2</v>
      </c>
      <c r="P287" s="1">
        <f>(K287/100)*L287*(M287-(N287+O287))</f>
        <v>-0.60018136945516742</v>
      </c>
      <c r="Q287" s="1"/>
      <c r="R287" s="1" t="s">
        <v>12</v>
      </c>
      <c r="S287" s="1">
        <v>10</v>
      </c>
    </row>
    <row r="288" spans="1:21">
      <c r="A288" s="6">
        <v>40697</v>
      </c>
      <c r="B288" s="1">
        <v>264</v>
      </c>
      <c r="C288" s="1">
        <v>9.5592436974789781</v>
      </c>
      <c r="D288" s="1" t="s">
        <v>29</v>
      </c>
      <c r="E288" s="1"/>
      <c r="F288" s="1"/>
      <c r="G288" s="1"/>
      <c r="H288" s="1"/>
      <c r="I288" s="1"/>
      <c r="J288" s="1">
        <f t="shared" si="163"/>
        <v>-0.84432688586958671</v>
      </c>
      <c r="K288" s="1"/>
      <c r="L288" s="1">
        <f t="shared" si="162"/>
        <v>6.4608914908781765</v>
      </c>
      <c r="M288" s="1">
        <v>25</v>
      </c>
      <c r="N288" s="1"/>
      <c r="O288" s="1"/>
      <c r="P288" s="1"/>
      <c r="Q288" s="1"/>
      <c r="R288" s="1" t="s">
        <v>12</v>
      </c>
      <c r="S288" s="1">
        <v>10</v>
      </c>
    </row>
    <row r="289" spans="1:21">
      <c r="A289" s="6">
        <v>40697</v>
      </c>
      <c r="B289" s="1">
        <v>264</v>
      </c>
      <c r="C289" s="1">
        <v>9.5592436974789781</v>
      </c>
      <c r="D289" s="1" t="s">
        <v>30</v>
      </c>
      <c r="E289" s="1"/>
      <c r="F289" s="1"/>
      <c r="G289" s="1"/>
      <c r="H289" s="1"/>
      <c r="I289" s="1"/>
      <c r="J289" s="1">
        <f t="shared" si="163"/>
        <v>-0.84432688586958671</v>
      </c>
      <c r="K289" s="1"/>
      <c r="L289" s="1">
        <f t="shared" si="162"/>
        <v>6.4608914908781765</v>
      </c>
      <c r="M289" s="1">
        <v>25</v>
      </c>
      <c r="N289" s="1"/>
      <c r="O289" s="1"/>
      <c r="P289" s="1"/>
      <c r="Q289" s="1"/>
      <c r="R289" s="1" t="s">
        <v>12</v>
      </c>
      <c r="S289" s="1">
        <v>10</v>
      </c>
    </row>
    <row r="290" spans="1:21">
      <c r="A290" s="6">
        <v>40697</v>
      </c>
      <c r="B290" s="1">
        <v>264</v>
      </c>
      <c r="C290" s="1">
        <v>9.5592436974789781</v>
      </c>
      <c r="D290" s="1" t="s">
        <v>31</v>
      </c>
      <c r="E290" s="1">
        <v>9.7035708990211647E-2</v>
      </c>
      <c r="F290" s="1" t="s">
        <v>72</v>
      </c>
      <c r="G290" s="1"/>
      <c r="H290" s="1"/>
      <c r="I290" s="1"/>
      <c r="J290" s="1">
        <f t="shared" si="163"/>
        <v>-0.84432688586958671</v>
      </c>
      <c r="K290" s="1"/>
      <c r="L290" s="1">
        <f t="shared" si="162"/>
        <v>6.4608914908781765</v>
      </c>
      <c r="M290" s="1">
        <v>25</v>
      </c>
      <c r="N290" s="1"/>
      <c r="O290" s="1"/>
      <c r="P290" s="1"/>
      <c r="Q290" s="1"/>
      <c r="R290" s="1" t="s">
        <v>12</v>
      </c>
      <c r="S290" s="1">
        <v>10</v>
      </c>
    </row>
    <row r="291" spans="1:21">
      <c r="A291" s="6">
        <v>40697</v>
      </c>
      <c r="B291" s="1">
        <v>264</v>
      </c>
      <c r="C291" s="1">
        <v>9.5592436974789781</v>
      </c>
      <c r="D291" s="1" t="s">
        <v>32</v>
      </c>
      <c r="E291" s="1"/>
      <c r="F291" s="1"/>
      <c r="G291" s="1"/>
      <c r="H291" s="1"/>
      <c r="I291" s="1"/>
      <c r="J291" s="1">
        <f t="shared" si="163"/>
        <v>-0.84432688586958671</v>
      </c>
      <c r="K291" s="1"/>
      <c r="L291" s="1">
        <f t="shared" si="162"/>
        <v>6.4608914908781765</v>
      </c>
      <c r="M291" s="1">
        <v>25</v>
      </c>
      <c r="N291" s="1"/>
      <c r="O291" s="1"/>
      <c r="P291" s="1"/>
      <c r="Q291" s="1"/>
      <c r="R291" s="1" t="s">
        <v>12</v>
      </c>
      <c r="S291" s="1">
        <v>10</v>
      </c>
    </row>
    <row r="292" spans="1:21">
      <c r="A292" s="6">
        <v>40697</v>
      </c>
      <c r="B292" s="1">
        <v>264</v>
      </c>
      <c r="C292" s="1">
        <v>9.5592436974789781</v>
      </c>
      <c r="D292" s="1" t="s">
        <v>33</v>
      </c>
      <c r="E292" s="1">
        <v>-1.3895633573689976</v>
      </c>
      <c r="F292" s="1">
        <v>0.78249999999999997</v>
      </c>
      <c r="G292" s="1">
        <v>0.2225</v>
      </c>
      <c r="H292" s="1"/>
      <c r="I292" s="1">
        <f t="shared" ref="I292" si="172">1000*(F292-G292)</f>
        <v>559.99999999999989</v>
      </c>
      <c r="J292" s="1">
        <f t="shared" si="163"/>
        <v>-0.84432688586958671</v>
      </c>
      <c r="K292" s="1">
        <f t="shared" ref="K292" si="173">-1*(E292-J292)</f>
        <v>0.5452364714994109</v>
      </c>
      <c r="L292" s="1">
        <f t="shared" si="162"/>
        <v>6.4608914908781765</v>
      </c>
      <c r="M292" s="1">
        <v>25</v>
      </c>
      <c r="N292" s="1">
        <f>1.28*G292</f>
        <v>0.2848</v>
      </c>
      <c r="O292" s="1">
        <f>1.08*I292/1000</f>
        <v>0.6048</v>
      </c>
      <c r="P292" s="1">
        <f>(K292/100)*L292*(M292-(N292+O292))</f>
        <v>0.84934035891634296</v>
      </c>
      <c r="Q292" s="1"/>
      <c r="R292" s="1" t="s">
        <v>12</v>
      </c>
      <c r="S292" s="1">
        <v>10</v>
      </c>
    </row>
    <row r="293" spans="1:21">
      <c r="A293" s="6">
        <v>40697</v>
      </c>
      <c r="B293" s="1">
        <v>264</v>
      </c>
      <c r="C293" s="1">
        <v>9.5592436974789781</v>
      </c>
      <c r="D293" s="1" t="s">
        <v>34</v>
      </c>
      <c r="E293" s="1"/>
      <c r="F293" s="1"/>
      <c r="G293" s="1"/>
      <c r="H293" s="1"/>
      <c r="I293" s="1"/>
      <c r="J293" s="1">
        <f t="shared" si="163"/>
        <v>-0.84432688586958671</v>
      </c>
      <c r="K293" s="1"/>
      <c r="L293" s="1">
        <f t="shared" si="162"/>
        <v>6.4608914908781765</v>
      </c>
      <c r="M293" s="1">
        <v>25</v>
      </c>
      <c r="N293" s="1"/>
      <c r="O293" s="1"/>
      <c r="P293" s="1"/>
      <c r="Q293" s="1"/>
      <c r="R293" s="1" t="s">
        <v>12</v>
      </c>
      <c r="S293" s="1">
        <v>10</v>
      </c>
    </row>
    <row r="294" spans="1:21">
      <c r="A294" s="6">
        <v>40697</v>
      </c>
      <c r="B294" s="1">
        <v>264</v>
      </c>
      <c r="C294" s="1">
        <v>9.5592436974789781</v>
      </c>
      <c r="D294" s="1" t="s">
        <v>35</v>
      </c>
      <c r="E294" s="1">
        <v>-0.78762577132599387</v>
      </c>
      <c r="F294" s="1">
        <v>0.1696</v>
      </c>
      <c r="G294" s="1">
        <v>5.2200000000000003E-2</v>
      </c>
      <c r="H294" s="1"/>
      <c r="I294" s="1">
        <f t="shared" ref="I294" si="174">1000*(F294-G294)</f>
        <v>117.4</v>
      </c>
      <c r="J294" s="1">
        <f t="shared" si="163"/>
        <v>-0.84432688586958671</v>
      </c>
      <c r="K294" s="1">
        <f t="shared" ref="K294" si="175">-1*(E294-J294)</f>
        <v>-5.6701114543592834E-2</v>
      </c>
      <c r="L294" s="1">
        <f t="shared" si="162"/>
        <v>6.4608914908781765</v>
      </c>
      <c r="M294" s="1">
        <v>25</v>
      </c>
      <c r="N294" s="1">
        <f>1.28*G294</f>
        <v>6.6816E-2</v>
      </c>
      <c r="O294" s="1">
        <f>1.08*I294/1000</f>
        <v>0.12679200000000002</v>
      </c>
      <c r="P294" s="1">
        <f>(K294/100)*L294*(M294-(N294+O294))</f>
        <v>-9.0875674059268635E-2</v>
      </c>
      <c r="Q294" s="1"/>
      <c r="R294" s="1" t="s">
        <v>12</v>
      </c>
      <c r="S294" s="1">
        <v>10</v>
      </c>
    </row>
    <row r="295" spans="1:21">
      <c r="A295" s="6">
        <v>40697</v>
      </c>
      <c r="B295" s="1">
        <v>264</v>
      </c>
      <c r="C295" s="1">
        <v>9.5592436974789781</v>
      </c>
      <c r="D295" s="1" t="s">
        <v>36</v>
      </c>
      <c r="E295" s="1">
        <v>0.12000411010193211</v>
      </c>
      <c r="F295" s="1" t="s">
        <v>72</v>
      </c>
      <c r="G295" s="1"/>
      <c r="H295" s="1"/>
      <c r="I295" s="1"/>
      <c r="J295" s="1">
        <f t="shared" si="163"/>
        <v>-0.84432688586958671</v>
      </c>
      <c r="K295" s="1"/>
      <c r="L295" s="1">
        <f t="shared" si="162"/>
        <v>6.4608914908781765</v>
      </c>
      <c r="M295" s="1">
        <v>25</v>
      </c>
      <c r="N295" s="1"/>
      <c r="O295" s="1"/>
      <c r="P295" s="1"/>
      <c r="Q295" s="1"/>
      <c r="R295" s="1" t="s">
        <v>12</v>
      </c>
      <c r="S295" s="1">
        <v>10</v>
      </c>
    </row>
    <row r="296" spans="1:21">
      <c r="A296" s="6">
        <v>40697</v>
      </c>
      <c r="B296" s="1">
        <v>264</v>
      </c>
      <c r="C296" s="1">
        <v>9.5592436974789781</v>
      </c>
      <c r="D296" s="1" t="s">
        <v>37</v>
      </c>
      <c r="E296" s="1"/>
      <c r="F296" s="1"/>
      <c r="G296" s="1"/>
      <c r="H296" s="1"/>
      <c r="I296" s="1"/>
      <c r="J296" s="1">
        <f t="shared" si="163"/>
        <v>-0.84432688586958671</v>
      </c>
      <c r="K296" s="1"/>
      <c r="L296" s="1">
        <f t="shared" si="162"/>
        <v>6.4608914908781765</v>
      </c>
      <c r="M296" s="1">
        <v>25</v>
      </c>
      <c r="N296" s="1"/>
      <c r="O296" s="1"/>
      <c r="P296" s="1"/>
      <c r="Q296" s="1"/>
      <c r="R296" s="1" t="s">
        <v>12</v>
      </c>
      <c r="S296" s="1">
        <v>10</v>
      </c>
    </row>
    <row r="297" spans="1:21">
      <c r="A297" s="6">
        <v>40697</v>
      </c>
      <c r="B297" s="1">
        <v>264</v>
      </c>
      <c r="C297" s="1">
        <v>9.5592436974789781</v>
      </c>
      <c r="D297" s="1" t="s">
        <v>38</v>
      </c>
      <c r="E297" s="1">
        <v>-2.8290465343528477</v>
      </c>
      <c r="F297" s="1">
        <v>0.25430000000000003</v>
      </c>
      <c r="G297" s="1">
        <v>0.1401</v>
      </c>
      <c r="H297" s="1"/>
      <c r="I297" s="1">
        <f t="shared" ref="I297" si="176">1000*(F297-G297)</f>
        <v>114.20000000000002</v>
      </c>
      <c r="J297" s="1">
        <f t="shared" si="163"/>
        <v>-0.84432688586958671</v>
      </c>
      <c r="K297" s="1">
        <f t="shared" ref="K297" si="177">-1*(E297-J297)</f>
        <v>1.984719648483261</v>
      </c>
      <c r="L297" s="1">
        <f t="shared" si="162"/>
        <v>6.4608914908781765</v>
      </c>
      <c r="M297" s="1">
        <v>25</v>
      </c>
      <c r="N297" s="1">
        <f>1.28*G297</f>
        <v>0.17932800000000002</v>
      </c>
      <c r="O297" s="1">
        <f>1.08*I297/1000</f>
        <v>0.12333600000000003</v>
      </c>
      <c r="P297" s="1">
        <f>(K297/100)*L297*(M297-(N297+O297))</f>
        <v>3.1669537910272538</v>
      </c>
      <c r="Q297" s="1"/>
      <c r="R297" s="1" t="s">
        <v>12</v>
      </c>
      <c r="S297" s="1">
        <v>10</v>
      </c>
      <c r="T297" s="1">
        <f>LOG(I297)</f>
        <v>2.0576661039098294</v>
      </c>
      <c r="U297" s="1">
        <f>LOG(P297)</f>
        <v>0.50064172663421525</v>
      </c>
    </row>
    <row r="298" spans="1:21">
      <c r="A298" s="6">
        <v>40697</v>
      </c>
      <c r="B298" s="1">
        <v>264</v>
      </c>
      <c r="C298" s="1">
        <v>9.5592436974789781</v>
      </c>
      <c r="D298" s="1" t="s">
        <v>39</v>
      </c>
      <c r="E298" s="1"/>
      <c r="F298" s="1"/>
      <c r="G298" s="1"/>
      <c r="H298" s="1"/>
      <c r="I298" s="1"/>
      <c r="J298" s="1">
        <f t="shared" si="163"/>
        <v>-0.84432688586958671</v>
      </c>
      <c r="K298" s="1"/>
      <c r="L298" s="1">
        <f t="shared" si="162"/>
        <v>6.4608914908781765</v>
      </c>
      <c r="M298" s="1">
        <v>25</v>
      </c>
      <c r="N298" s="1"/>
      <c r="O298" s="1"/>
      <c r="P298" s="1"/>
      <c r="Q298" s="1"/>
      <c r="R298" s="1" t="s">
        <v>12</v>
      </c>
      <c r="S298" s="1">
        <v>10</v>
      </c>
    </row>
    <row r="299" spans="1:21">
      <c r="A299" s="6">
        <v>40697</v>
      </c>
      <c r="B299" s="1">
        <v>264</v>
      </c>
      <c r="C299" s="1">
        <v>9.5592436974789781</v>
      </c>
      <c r="D299" s="1" t="s">
        <v>40</v>
      </c>
      <c r="E299" s="1">
        <v>0.24053471952603761</v>
      </c>
      <c r="F299" s="1" t="s">
        <v>72</v>
      </c>
      <c r="G299" s="1"/>
      <c r="H299" s="1"/>
      <c r="I299" s="1"/>
      <c r="J299" s="1">
        <f t="shared" si="163"/>
        <v>-0.84432688586958671</v>
      </c>
      <c r="K299" s="1"/>
      <c r="L299" s="1">
        <f t="shared" si="162"/>
        <v>6.4608914908781765</v>
      </c>
      <c r="M299" s="1">
        <v>25</v>
      </c>
      <c r="N299" s="1"/>
      <c r="O299" s="1"/>
      <c r="P299" s="1"/>
      <c r="Q299" s="1"/>
      <c r="R299" s="1" t="s">
        <v>12</v>
      </c>
      <c r="S299" s="1">
        <v>10</v>
      </c>
    </row>
    <row r="300" spans="1:21">
      <c r="A300" s="6">
        <v>40697</v>
      </c>
      <c r="B300" s="1">
        <v>264</v>
      </c>
      <c r="C300" s="1">
        <v>9.5592436974789781</v>
      </c>
      <c r="D300" s="1" t="s">
        <v>41</v>
      </c>
      <c r="E300" s="1"/>
      <c r="F300" s="1"/>
      <c r="G300" s="1"/>
      <c r="H300" s="1"/>
      <c r="I300" s="1"/>
      <c r="J300" s="1">
        <f t="shared" si="163"/>
        <v>-0.84432688586958671</v>
      </c>
      <c r="K300" s="1"/>
      <c r="L300" s="1">
        <f t="shared" si="162"/>
        <v>6.4608914908781765</v>
      </c>
      <c r="M300" s="1">
        <v>25</v>
      </c>
      <c r="N300" s="1"/>
      <c r="O300" s="1"/>
      <c r="P300" s="1"/>
      <c r="Q300" s="1"/>
      <c r="R300" s="1" t="s">
        <v>12</v>
      </c>
      <c r="S300" s="1">
        <v>10</v>
      </c>
    </row>
    <row r="302" spans="1:21">
      <c r="A302" s="12">
        <v>40716</v>
      </c>
      <c r="B302" s="1">
        <v>154</v>
      </c>
      <c r="C302" s="1">
        <v>8.9434426229508226</v>
      </c>
      <c r="D302" s="1" t="s">
        <v>18</v>
      </c>
      <c r="E302" s="1">
        <v>-0.70208754098366033</v>
      </c>
      <c r="G302" s="1"/>
      <c r="H302" s="1"/>
      <c r="I302" s="1"/>
      <c r="J302" s="1">
        <f>AVERAGE(E302,E311,E315,E325)</f>
        <v>-0.6578757826547118</v>
      </c>
      <c r="K302" s="1">
        <f t="shared" ref="K302:K325" si="178">-1*(E302-J302)</f>
        <v>4.4211758328948525E-2</v>
      </c>
      <c r="L302" s="1">
        <f t="shared" ref="L302:L325" si="179" xml:space="preserve"> -0.0000239427557546*C302^3 + 0.0030595325652363*C302^2 - 0.194267551268354*C302 + 8.05927926866089</f>
        <v>6.5494485137899252</v>
      </c>
      <c r="M302" s="1">
        <v>5</v>
      </c>
      <c r="N302" s="1">
        <f>1.28*G302</f>
        <v>0</v>
      </c>
      <c r="O302" s="1">
        <f>1.08*I302/1000</f>
        <v>0</v>
      </c>
      <c r="P302" s="1">
        <f>(K302/100)*L302*(M302-(N302+O302))</f>
        <v>1.4478131743978563E-2</v>
      </c>
      <c r="Q302" s="1"/>
      <c r="R302" s="1" t="s">
        <v>8</v>
      </c>
      <c r="S302" s="1">
        <v>10</v>
      </c>
    </row>
    <row r="303" spans="1:21">
      <c r="A303" s="12">
        <v>40716</v>
      </c>
      <c r="B303" s="1">
        <v>154</v>
      </c>
      <c r="C303" s="1">
        <v>8.9434426229508226</v>
      </c>
      <c r="D303" s="1" t="s">
        <v>19</v>
      </c>
      <c r="E303" s="1">
        <v>-5.0008678794288608</v>
      </c>
      <c r="F303" s="1">
        <v>2.7699999999999999E-2</v>
      </c>
      <c r="G303" s="1"/>
      <c r="H303" s="1"/>
      <c r="I303" s="1">
        <f t="shared" ref="I303:I350" si="180">1000*(F303-G303)</f>
        <v>27.7</v>
      </c>
      <c r="J303" s="1">
        <f>J302</f>
        <v>-0.6578757826547118</v>
      </c>
      <c r="K303" s="1">
        <f t="shared" si="178"/>
        <v>4.3429920967741493</v>
      </c>
      <c r="L303" s="1">
        <f t="shared" si="179"/>
        <v>6.5494485137899252</v>
      </c>
      <c r="M303" s="1">
        <v>5</v>
      </c>
      <c r="N303" s="1">
        <f t="shared" ref="N303:N325" si="181">1.28*G303</f>
        <v>0</v>
      </c>
      <c r="O303" s="1">
        <f t="shared" ref="O303:O325" si="182">1.08*I303/1000</f>
        <v>2.9916000000000002E-2</v>
      </c>
      <c r="P303" s="1">
        <f t="shared" ref="P303:P325" si="183">(K303/100)*L303*(M303-(N303+O303))</f>
        <v>1.4137007888714888</v>
      </c>
      <c r="Q303" s="1"/>
      <c r="R303" s="1" t="s">
        <v>8</v>
      </c>
      <c r="S303" s="1">
        <v>10</v>
      </c>
      <c r="T303" s="1">
        <f t="shared" ref="T303:T324" si="184">LOG(I303)</f>
        <v>1.4424797690644486</v>
      </c>
      <c r="U303" s="1">
        <f t="shared" ref="U303:U324" si="185">LOG(P303)</f>
        <v>0.15035750034303272</v>
      </c>
    </row>
    <row r="304" spans="1:21">
      <c r="A304" s="12">
        <v>40716</v>
      </c>
      <c r="B304" s="1">
        <v>154</v>
      </c>
      <c r="C304" s="1">
        <v>8.9434426229508226</v>
      </c>
      <c r="D304" s="1" t="s">
        <v>20</v>
      </c>
      <c r="E304" s="1">
        <v>-12.823578339502948</v>
      </c>
      <c r="F304" s="1">
        <v>6.8900000000000003E-2</v>
      </c>
      <c r="G304" s="1"/>
      <c r="H304" s="1"/>
      <c r="I304" s="1">
        <f t="shared" si="180"/>
        <v>68.900000000000006</v>
      </c>
      <c r="J304" s="1">
        <f t="shared" ref="J304:J325" si="186">J303</f>
        <v>-0.6578757826547118</v>
      </c>
      <c r="K304" s="1">
        <f t="shared" si="178"/>
        <v>12.165702556848236</v>
      </c>
      <c r="L304" s="1">
        <f t="shared" si="179"/>
        <v>6.5494485137899252</v>
      </c>
      <c r="M304" s="1">
        <v>5</v>
      </c>
      <c r="N304" s="1">
        <f t="shared" si="181"/>
        <v>0</v>
      </c>
      <c r="O304" s="1">
        <f t="shared" si="182"/>
        <v>7.4412000000000006E-2</v>
      </c>
      <c r="P304" s="1">
        <f t="shared" si="183"/>
        <v>3.9246416550284562</v>
      </c>
      <c r="Q304" s="1"/>
      <c r="R304" s="1" t="s">
        <v>8</v>
      </c>
      <c r="S304" s="1">
        <v>10</v>
      </c>
      <c r="T304" s="1">
        <f t="shared" si="184"/>
        <v>1.8382192219076259</v>
      </c>
      <c r="U304" s="1">
        <f t="shared" si="185"/>
        <v>0.59380000901797803</v>
      </c>
    </row>
    <row r="305" spans="1:21">
      <c r="A305" s="12">
        <v>40716</v>
      </c>
      <c r="B305" s="1">
        <v>154</v>
      </c>
      <c r="C305" s="1">
        <v>8.9434426229508226</v>
      </c>
      <c r="D305" s="1" t="s">
        <v>21</v>
      </c>
      <c r="E305" s="1">
        <v>-4.1185602009519062</v>
      </c>
      <c r="F305" s="1">
        <v>6.8199999999999997E-2</v>
      </c>
      <c r="G305" s="1"/>
      <c r="H305" s="1"/>
      <c r="I305" s="1">
        <f t="shared" si="180"/>
        <v>68.2</v>
      </c>
      <c r="J305" s="1">
        <f t="shared" si="186"/>
        <v>-0.6578757826547118</v>
      </c>
      <c r="K305" s="1">
        <f t="shared" si="178"/>
        <v>3.4606844182971943</v>
      </c>
      <c r="L305" s="1">
        <f t="shared" si="179"/>
        <v>6.5494485137899252</v>
      </c>
      <c r="M305" s="1">
        <v>5</v>
      </c>
      <c r="N305" s="1">
        <f t="shared" si="181"/>
        <v>0</v>
      </c>
      <c r="O305" s="1">
        <f t="shared" si="182"/>
        <v>7.3655999999999999E-2</v>
      </c>
      <c r="P305" s="1">
        <f t="shared" si="183"/>
        <v>1.1165841655107476</v>
      </c>
      <c r="Q305" s="1"/>
      <c r="R305" s="1" t="s">
        <v>8</v>
      </c>
      <c r="S305" s="1">
        <v>10</v>
      </c>
      <c r="T305" s="1">
        <f t="shared" si="184"/>
        <v>1.833784374656479</v>
      </c>
      <c r="U305" s="1">
        <f t="shared" si="185"/>
        <v>4.7891464746663309E-2</v>
      </c>
    </row>
    <row r="306" spans="1:21">
      <c r="A306" s="12">
        <v>40716</v>
      </c>
      <c r="B306" s="1">
        <v>154</v>
      </c>
      <c r="C306" s="1">
        <v>8.9434426229508226</v>
      </c>
      <c r="D306" s="1" t="s">
        <v>22</v>
      </c>
      <c r="E306" s="1">
        <v>0.62546988894765487</v>
      </c>
      <c r="F306" s="1">
        <v>7.6E-3</v>
      </c>
      <c r="G306" s="1"/>
      <c r="H306" s="1"/>
      <c r="I306" s="1">
        <f t="shared" si="180"/>
        <v>7.6</v>
      </c>
      <c r="J306" s="1">
        <f t="shared" si="186"/>
        <v>-0.6578757826547118</v>
      </c>
      <c r="K306" s="1">
        <f t="shared" si="178"/>
        <v>-1.2833456716023668</v>
      </c>
      <c r="L306" s="1">
        <f t="shared" si="179"/>
        <v>6.5494485137899252</v>
      </c>
      <c r="M306" s="1">
        <v>5</v>
      </c>
      <c r="N306" s="1">
        <f t="shared" si="181"/>
        <v>0</v>
      </c>
      <c r="O306" s="1">
        <f t="shared" si="182"/>
        <v>8.208E-3</v>
      </c>
      <c r="P306" s="1">
        <f t="shared" si="183"/>
        <v>-0.41957042073630313</v>
      </c>
      <c r="Q306" s="1"/>
      <c r="R306" s="1" t="s">
        <v>8</v>
      </c>
      <c r="S306" s="1">
        <v>10</v>
      </c>
    </row>
    <row r="307" spans="1:21">
      <c r="A307" s="12">
        <v>40716</v>
      </c>
      <c r="B307" s="1">
        <v>154</v>
      </c>
      <c r="C307" s="1">
        <v>8.9434426229508226</v>
      </c>
      <c r="D307" s="1" t="s">
        <v>23</v>
      </c>
      <c r="E307" s="1">
        <v>-18.612788852459005</v>
      </c>
      <c r="F307" s="1">
        <v>8.1799999999999998E-2</v>
      </c>
      <c r="G307" s="1"/>
      <c r="H307" s="1"/>
      <c r="I307" s="1">
        <f t="shared" si="180"/>
        <v>81.8</v>
      </c>
      <c r="J307" s="1">
        <f t="shared" si="186"/>
        <v>-0.6578757826547118</v>
      </c>
      <c r="K307" s="1">
        <f t="shared" si="178"/>
        <v>17.954913069804292</v>
      </c>
      <c r="L307" s="1">
        <f t="shared" si="179"/>
        <v>6.5494485137899252</v>
      </c>
      <c r="M307" s="1">
        <v>5</v>
      </c>
      <c r="N307" s="1">
        <f t="shared" si="181"/>
        <v>0</v>
      </c>
      <c r="O307" s="1">
        <f t="shared" si="182"/>
        <v>8.8344000000000006E-2</v>
      </c>
      <c r="P307" s="1">
        <f t="shared" si="183"/>
        <v>5.7758510047002263</v>
      </c>
      <c r="Q307" s="1"/>
      <c r="R307" s="1" t="s">
        <v>8</v>
      </c>
      <c r="S307" s="1">
        <v>10</v>
      </c>
      <c r="T307" s="1">
        <f t="shared" ref="T307:T316" si="187">LOG(I307)</f>
        <v>1.9127533036713229</v>
      </c>
      <c r="U307" s="1">
        <f t="shared" ref="U307:U316" si="188">LOG(P307)</f>
        <v>0.76161598153680365</v>
      </c>
    </row>
    <row r="308" spans="1:21">
      <c r="A308" s="12">
        <v>40716</v>
      </c>
      <c r="B308" s="1">
        <v>154</v>
      </c>
      <c r="C308" s="1">
        <v>8.9434426229508226</v>
      </c>
      <c r="D308" s="1" t="s">
        <v>24</v>
      </c>
      <c r="E308" s="1">
        <v>-5.7525882390269842</v>
      </c>
      <c r="F308" s="1">
        <v>0.1055</v>
      </c>
      <c r="G308" s="1"/>
      <c r="H308" s="1"/>
      <c r="I308" s="1">
        <f t="shared" si="180"/>
        <v>105.5</v>
      </c>
      <c r="J308" s="1">
        <f t="shared" si="186"/>
        <v>-0.6578757826547118</v>
      </c>
      <c r="K308" s="1">
        <f t="shared" si="178"/>
        <v>5.0947124563722728</v>
      </c>
      <c r="L308" s="1">
        <f t="shared" si="179"/>
        <v>6.5494485137899252</v>
      </c>
      <c r="M308" s="1">
        <v>5</v>
      </c>
      <c r="N308" s="1">
        <f t="shared" si="181"/>
        <v>0</v>
      </c>
      <c r="O308" s="1">
        <f t="shared" si="182"/>
        <v>0.11394000000000001</v>
      </c>
      <c r="P308" s="1">
        <f t="shared" si="183"/>
        <v>1.6303588519177203</v>
      </c>
      <c r="Q308" s="1"/>
      <c r="R308" s="1" t="s">
        <v>8</v>
      </c>
      <c r="S308" s="1">
        <v>10</v>
      </c>
      <c r="T308" s="1">
        <f t="shared" si="187"/>
        <v>2.0232524596337114</v>
      </c>
      <c r="U308" s="1">
        <f t="shared" si="188"/>
        <v>0.21228320578736012</v>
      </c>
    </row>
    <row r="309" spans="1:21">
      <c r="A309" s="12">
        <v>40716</v>
      </c>
      <c r="B309" s="1">
        <v>154</v>
      </c>
      <c r="C309" s="1">
        <v>8.9434426229508226</v>
      </c>
      <c r="D309" s="1" t="s">
        <v>25</v>
      </c>
      <c r="E309" s="1">
        <v>-2.4368268323638089</v>
      </c>
      <c r="F309" s="1">
        <v>4.1099999999999998E-2</v>
      </c>
      <c r="G309" s="1"/>
      <c r="H309" s="1"/>
      <c r="I309" s="1">
        <f t="shared" si="180"/>
        <v>41.099999999999994</v>
      </c>
      <c r="J309" s="1">
        <f t="shared" si="186"/>
        <v>-0.6578757826547118</v>
      </c>
      <c r="K309" s="1">
        <f t="shared" si="178"/>
        <v>1.778951049709097</v>
      </c>
      <c r="L309" s="1">
        <f t="shared" si="179"/>
        <v>6.5494485137899252</v>
      </c>
      <c r="M309" s="1">
        <v>5</v>
      </c>
      <c r="N309" s="1">
        <f t="shared" si="181"/>
        <v>0</v>
      </c>
      <c r="O309" s="1">
        <f t="shared" si="182"/>
        <v>4.4387999999999997E-2</v>
      </c>
      <c r="P309" s="1">
        <f t="shared" si="183"/>
        <v>0.57738570371988251</v>
      </c>
      <c r="Q309" s="1"/>
      <c r="R309" s="1" t="s">
        <v>8</v>
      </c>
      <c r="S309" s="1">
        <v>10</v>
      </c>
      <c r="T309" s="1">
        <f t="shared" si="187"/>
        <v>1.6138418218760691</v>
      </c>
      <c r="U309" s="1">
        <f t="shared" si="188"/>
        <v>-0.23853397361157153</v>
      </c>
    </row>
    <row r="310" spans="1:21">
      <c r="A310" s="12">
        <v>40716</v>
      </c>
      <c r="B310" s="1">
        <v>154</v>
      </c>
      <c r="C310" s="1">
        <v>8.9434426229508226</v>
      </c>
      <c r="D310" s="1" t="s">
        <v>26</v>
      </c>
      <c r="E310" s="1">
        <v>-10.204122009518798</v>
      </c>
      <c r="F310" s="1">
        <v>0.2868</v>
      </c>
      <c r="G310" s="1"/>
      <c r="H310" s="1"/>
      <c r="I310" s="1">
        <f t="shared" si="180"/>
        <v>286.8</v>
      </c>
      <c r="J310" s="1">
        <f t="shared" si="186"/>
        <v>-0.6578757826547118</v>
      </c>
      <c r="K310" s="1">
        <f t="shared" si="178"/>
        <v>9.5462462268640866</v>
      </c>
      <c r="L310" s="1">
        <f t="shared" si="179"/>
        <v>6.5494485137899252</v>
      </c>
      <c r="M310" s="1">
        <v>5</v>
      </c>
      <c r="N310" s="1">
        <f t="shared" si="181"/>
        <v>0</v>
      </c>
      <c r="O310" s="1">
        <f t="shared" si="182"/>
        <v>0.30974400000000002</v>
      </c>
      <c r="P310" s="1">
        <f t="shared" si="183"/>
        <v>2.932472256814977</v>
      </c>
      <c r="Q310" s="1"/>
      <c r="R310" s="1" t="s">
        <v>8</v>
      </c>
      <c r="S310" s="1">
        <v>10</v>
      </c>
      <c r="T310" s="1">
        <f t="shared" si="187"/>
        <v>2.4575791469957626</v>
      </c>
      <c r="U310" s="1">
        <f t="shared" si="188"/>
        <v>0.46723391208538095</v>
      </c>
    </row>
    <row r="311" spans="1:21">
      <c r="A311" s="12">
        <v>40716</v>
      </c>
      <c r="B311" s="1">
        <v>154</v>
      </c>
      <c r="C311" s="1">
        <v>8.9434426229508226</v>
      </c>
      <c r="D311" s="1" t="s">
        <v>27</v>
      </c>
      <c r="E311" s="1">
        <v>-0.38646136435753164</v>
      </c>
      <c r="F311" s="1"/>
      <c r="G311" s="1"/>
      <c r="H311" s="1"/>
      <c r="I311" s="1"/>
      <c r="J311" s="1">
        <f t="shared" si="186"/>
        <v>-0.6578757826547118</v>
      </c>
      <c r="K311" s="1">
        <f t="shared" si="178"/>
        <v>-0.27141441829718016</v>
      </c>
      <c r="L311" s="1">
        <f t="shared" si="179"/>
        <v>6.5494485137899252</v>
      </c>
      <c r="M311" s="1">
        <v>5</v>
      </c>
      <c r="N311" s="1">
        <f t="shared" si="181"/>
        <v>0</v>
      </c>
      <c r="O311" s="1">
        <f t="shared" si="182"/>
        <v>0</v>
      </c>
      <c r="P311" s="1">
        <f t="shared" si="183"/>
        <v>-8.8880737926881184E-2</v>
      </c>
      <c r="Q311" s="1"/>
      <c r="R311" s="1" t="s">
        <v>8</v>
      </c>
      <c r="S311" s="1">
        <v>10</v>
      </c>
    </row>
    <row r="312" spans="1:21">
      <c r="A312" s="12">
        <v>40716</v>
      </c>
      <c r="B312" s="1">
        <v>154</v>
      </c>
      <c r="C312" s="1">
        <v>8.9434426229508226</v>
      </c>
      <c r="D312" s="1" t="s">
        <v>28</v>
      </c>
      <c r="E312" s="1">
        <v>-5.5897154944473888</v>
      </c>
      <c r="F312" s="1">
        <v>9.1000000000000004E-3</v>
      </c>
      <c r="G312" s="1"/>
      <c r="H312" s="1" t="s">
        <v>66</v>
      </c>
      <c r="I312" s="1">
        <f t="shared" si="180"/>
        <v>9.1</v>
      </c>
      <c r="J312" s="1">
        <f t="shared" si="186"/>
        <v>-0.6578757826547118</v>
      </c>
      <c r="K312" s="1">
        <f t="shared" si="178"/>
        <v>4.9318397117926773</v>
      </c>
      <c r="L312" s="1">
        <f t="shared" si="179"/>
        <v>6.5494485137899252</v>
      </c>
      <c r="M312" s="1">
        <v>5</v>
      </c>
      <c r="N312" s="1">
        <f t="shared" si="181"/>
        <v>0</v>
      </c>
      <c r="O312" s="1">
        <f t="shared" si="182"/>
        <v>9.8279999999999999E-3</v>
      </c>
      <c r="P312" s="1">
        <f t="shared" si="183"/>
        <v>1.6118669879335346</v>
      </c>
      <c r="Q312" s="1"/>
      <c r="R312" s="1" t="s">
        <v>8</v>
      </c>
      <c r="S312" s="1">
        <v>10</v>
      </c>
      <c r="T312" s="1">
        <f t="shared" si="187"/>
        <v>0.95904139232109353</v>
      </c>
      <c r="U312" s="1">
        <f t="shared" si="188"/>
        <v>0.20732920075078198</v>
      </c>
    </row>
    <row r="313" spans="1:21">
      <c r="A313" s="12">
        <v>40716</v>
      </c>
      <c r="B313" s="1">
        <v>154</v>
      </c>
      <c r="C313" s="1">
        <v>8.9434426229508226</v>
      </c>
      <c r="D313" s="1" t="s">
        <v>29</v>
      </c>
      <c r="E313" s="1">
        <v>-13.698657937599139</v>
      </c>
      <c r="F313" s="1">
        <v>0.2293</v>
      </c>
      <c r="G313" s="1"/>
      <c r="H313" s="1"/>
      <c r="I313" s="1">
        <f t="shared" si="180"/>
        <v>229.3</v>
      </c>
      <c r="J313" s="1">
        <f t="shared" si="186"/>
        <v>-0.6578757826547118</v>
      </c>
      <c r="K313" s="1">
        <f t="shared" si="178"/>
        <v>13.040782154944427</v>
      </c>
      <c r="L313" s="1">
        <f t="shared" si="179"/>
        <v>6.5494485137899252</v>
      </c>
      <c r="M313" s="1">
        <v>5</v>
      </c>
      <c r="N313" s="1">
        <f t="shared" si="181"/>
        <v>0</v>
      </c>
      <c r="O313" s="1">
        <f t="shared" si="182"/>
        <v>0.24764400000000003</v>
      </c>
      <c r="P313" s="1">
        <f t="shared" si="183"/>
        <v>4.0589839948910571</v>
      </c>
      <c r="Q313" s="1"/>
      <c r="R313" s="1" t="s">
        <v>8</v>
      </c>
      <c r="S313" s="1">
        <v>10</v>
      </c>
      <c r="T313" s="1">
        <f t="shared" si="187"/>
        <v>2.3604040547299387</v>
      </c>
      <c r="U313" s="1">
        <f t="shared" si="188"/>
        <v>0.60841733884027127</v>
      </c>
    </row>
    <row r="314" spans="1:21">
      <c r="A314" s="12">
        <v>40716</v>
      </c>
      <c r="B314" s="1">
        <v>154</v>
      </c>
      <c r="C314" s="1">
        <v>8.9434426229508226</v>
      </c>
      <c r="D314" s="1" t="s">
        <v>30</v>
      </c>
      <c r="E314" s="1">
        <v>-1.2620228344791018</v>
      </c>
      <c r="F314" s="1">
        <v>2.7199999999999998E-2</v>
      </c>
      <c r="G314" s="1"/>
      <c r="H314" s="1"/>
      <c r="I314" s="1">
        <f t="shared" si="180"/>
        <v>27.2</v>
      </c>
      <c r="J314" s="1">
        <f t="shared" si="186"/>
        <v>-0.6578757826547118</v>
      </c>
      <c r="K314" s="1">
        <f t="shared" si="178"/>
        <v>0.60414705182438999</v>
      </c>
      <c r="L314" s="1">
        <f t="shared" si="179"/>
        <v>6.5494485137899252</v>
      </c>
      <c r="M314" s="1">
        <v>5</v>
      </c>
      <c r="N314" s="1">
        <f t="shared" si="181"/>
        <v>0</v>
      </c>
      <c r="O314" s="1">
        <f t="shared" si="182"/>
        <v>2.9376000000000003E-2</v>
      </c>
      <c r="P314" s="1">
        <f t="shared" si="183"/>
        <v>0.19667914215015289</v>
      </c>
      <c r="Q314" s="1"/>
      <c r="R314" s="1" t="s">
        <v>8</v>
      </c>
      <c r="S314" s="1">
        <v>10</v>
      </c>
      <c r="T314" s="1">
        <f t="shared" si="187"/>
        <v>1.4345689040341987</v>
      </c>
      <c r="U314" s="1">
        <f t="shared" si="188"/>
        <v>-0.70624169462769359</v>
      </c>
    </row>
    <row r="315" spans="1:21">
      <c r="A315" s="12">
        <v>40716</v>
      </c>
      <c r="B315" s="1">
        <v>154</v>
      </c>
      <c r="C315" s="1">
        <v>8.9434426229508226</v>
      </c>
      <c r="D315" s="1" t="s">
        <v>31</v>
      </c>
      <c r="E315" s="1">
        <v>-1.4576628767847892</v>
      </c>
      <c r="F315" s="1"/>
      <c r="G315" s="1"/>
      <c r="H315" s="1"/>
      <c r="I315" s="1"/>
      <c r="J315" s="1">
        <f t="shared" si="186"/>
        <v>-0.6578757826547118</v>
      </c>
      <c r="K315" s="1">
        <f t="shared" si="178"/>
        <v>0.79978709413007743</v>
      </c>
      <c r="L315" s="1">
        <f t="shared" si="179"/>
        <v>6.5494485137899252</v>
      </c>
      <c r="M315" s="1">
        <v>5</v>
      </c>
      <c r="N315" s="1">
        <f t="shared" si="181"/>
        <v>0</v>
      </c>
      <c r="O315" s="1">
        <f t="shared" si="182"/>
        <v>0</v>
      </c>
      <c r="P315" s="1">
        <f t="shared" si="183"/>
        <v>0.26190821974992995</v>
      </c>
      <c r="Q315" s="1"/>
      <c r="R315" s="1" t="s">
        <v>8</v>
      </c>
      <c r="S315" s="1">
        <v>10</v>
      </c>
    </row>
    <row r="316" spans="1:21">
      <c r="A316" s="12">
        <v>40716</v>
      </c>
      <c r="B316" s="1">
        <v>154</v>
      </c>
      <c r="C316" s="1">
        <v>8.9434426229508226</v>
      </c>
      <c r="D316" s="1" t="s">
        <v>32</v>
      </c>
      <c r="E316" s="1">
        <v>-1.1666121734532631</v>
      </c>
      <c r="F316" s="1">
        <v>4.65E-2</v>
      </c>
      <c r="G316" s="1"/>
      <c r="H316" s="1"/>
      <c r="I316" s="1">
        <f t="shared" si="180"/>
        <v>46.5</v>
      </c>
      <c r="J316" s="1">
        <f t="shared" si="186"/>
        <v>-0.6578757826547118</v>
      </c>
      <c r="K316" s="1">
        <f t="shared" si="178"/>
        <v>0.50873639079855126</v>
      </c>
      <c r="L316" s="1">
        <f t="shared" si="179"/>
        <v>6.5494485137899252</v>
      </c>
      <c r="M316" s="1">
        <v>5</v>
      </c>
      <c r="N316" s="1">
        <f t="shared" si="181"/>
        <v>0</v>
      </c>
      <c r="O316" s="1">
        <f t="shared" si="182"/>
        <v>5.0220000000000008E-2</v>
      </c>
      <c r="P316" s="1">
        <f t="shared" si="183"/>
        <v>0.1649238382578509</v>
      </c>
      <c r="Q316" s="1"/>
      <c r="R316" s="1" t="s">
        <v>8</v>
      </c>
      <c r="S316" s="1">
        <v>10</v>
      </c>
      <c r="T316" s="1">
        <f t="shared" si="187"/>
        <v>1.667452952889954</v>
      </c>
      <c r="U316" s="1">
        <f t="shared" si="188"/>
        <v>-0.78271656645613019</v>
      </c>
    </row>
    <row r="317" spans="1:21">
      <c r="A317" s="12">
        <v>40716</v>
      </c>
      <c r="B317" s="1">
        <v>154</v>
      </c>
      <c r="C317" s="1">
        <v>8.9434426229508226</v>
      </c>
      <c r="D317" s="1" t="s">
        <v>33</v>
      </c>
      <c r="E317" s="1">
        <v>-7.9518521628767793</v>
      </c>
      <c r="F317" s="1">
        <v>7.9000000000000001E-2</v>
      </c>
      <c r="G317" s="1"/>
      <c r="H317" s="1"/>
      <c r="I317" s="1">
        <f t="shared" si="180"/>
        <v>79</v>
      </c>
      <c r="J317" s="1">
        <f t="shared" si="186"/>
        <v>-0.6578757826547118</v>
      </c>
      <c r="K317" s="1">
        <f t="shared" si="178"/>
        <v>7.2939763802220678</v>
      </c>
      <c r="L317" s="1">
        <f t="shared" si="179"/>
        <v>6.5494485137899252</v>
      </c>
      <c r="M317" s="1">
        <v>5</v>
      </c>
      <c r="N317" s="1">
        <f t="shared" si="181"/>
        <v>0</v>
      </c>
      <c r="O317" s="1">
        <f t="shared" si="182"/>
        <v>8.5320000000000007E-2</v>
      </c>
      <c r="P317" s="1">
        <f t="shared" si="183"/>
        <v>2.3478174749317655</v>
      </c>
      <c r="Q317" s="1"/>
      <c r="R317" s="1" t="s">
        <v>8</v>
      </c>
      <c r="S317" s="1">
        <v>10</v>
      </c>
      <c r="T317" s="1">
        <f t="shared" si="184"/>
        <v>1.8976270912904414</v>
      </c>
      <c r="U317" s="1">
        <f t="shared" si="185"/>
        <v>0.37066433077354499</v>
      </c>
    </row>
    <row r="318" spans="1:21">
      <c r="A318" s="12">
        <v>40716</v>
      </c>
      <c r="B318" s="1">
        <v>154</v>
      </c>
      <c r="C318" s="1">
        <v>8.9434426229508226</v>
      </c>
      <c r="D318" s="1" t="s">
        <v>34</v>
      </c>
      <c r="E318" s="1">
        <v>-2.3881577578001294</v>
      </c>
      <c r="F318" s="1">
        <v>1.67E-2</v>
      </c>
      <c r="G318" s="1"/>
      <c r="H318" s="1"/>
      <c r="I318" s="1">
        <f t="shared" si="180"/>
        <v>16.7</v>
      </c>
      <c r="J318" s="1">
        <f t="shared" si="186"/>
        <v>-0.6578757826547118</v>
      </c>
      <c r="K318" s="1">
        <f t="shared" si="178"/>
        <v>1.7302819751454175</v>
      </c>
      <c r="L318" s="1">
        <f t="shared" si="179"/>
        <v>6.5494485137899252</v>
      </c>
      <c r="M318" s="1">
        <v>5</v>
      </c>
      <c r="N318" s="1">
        <f t="shared" si="181"/>
        <v>0</v>
      </c>
      <c r="O318" s="1">
        <f t="shared" si="182"/>
        <v>1.8036E-2</v>
      </c>
      <c r="P318" s="1">
        <f t="shared" si="183"/>
        <v>0.56457572517840704</v>
      </c>
      <c r="Q318" s="1"/>
      <c r="R318" s="1" t="s">
        <v>8</v>
      </c>
      <c r="S318" s="1">
        <v>10</v>
      </c>
      <c r="T318" s="1">
        <f t="shared" si="184"/>
        <v>1.2227164711475833</v>
      </c>
      <c r="U318" s="1">
        <f t="shared" si="185"/>
        <v>-0.2482777989622269</v>
      </c>
    </row>
    <row r="319" spans="1:21">
      <c r="A319" s="12">
        <v>40716</v>
      </c>
      <c r="B319" s="1">
        <v>154</v>
      </c>
      <c r="C319" s="1">
        <v>8.9434426229508226</v>
      </c>
      <c r="D319" s="1" t="s">
        <v>35</v>
      </c>
      <c r="E319" s="1">
        <v>-0.46066965626653994</v>
      </c>
      <c r="F319" s="1">
        <v>1.11E-2</v>
      </c>
      <c r="G319" s="1"/>
      <c r="H319" s="1"/>
      <c r="I319" s="1">
        <f t="shared" si="180"/>
        <v>11.1</v>
      </c>
      <c r="J319" s="1">
        <f t="shared" si="186"/>
        <v>-0.6578757826547118</v>
      </c>
      <c r="K319" s="1">
        <f t="shared" si="178"/>
        <v>-0.19720612638817187</v>
      </c>
      <c r="L319" s="1">
        <f t="shared" si="179"/>
        <v>6.5494485137899252</v>
      </c>
      <c r="M319" s="1">
        <v>5</v>
      </c>
      <c r="N319" s="1">
        <f t="shared" si="181"/>
        <v>0</v>
      </c>
      <c r="O319" s="1">
        <f t="shared" si="182"/>
        <v>1.1988E-2</v>
      </c>
      <c r="P319" s="1">
        <f t="shared" si="183"/>
        <v>-6.4424732595562598E-2</v>
      </c>
      <c r="Q319" s="1"/>
      <c r="R319" s="1" t="s">
        <v>8</v>
      </c>
      <c r="S319" s="1">
        <v>10</v>
      </c>
    </row>
    <row r="320" spans="1:21">
      <c r="A320" s="12">
        <v>40716</v>
      </c>
      <c r="B320" s="1">
        <v>154</v>
      </c>
      <c r="C320" s="1">
        <v>8.9434426229508226</v>
      </c>
      <c r="D320" s="1" t="s">
        <v>36</v>
      </c>
      <c r="E320" s="1">
        <v>-3.8805154204124799</v>
      </c>
      <c r="F320" s="1">
        <v>1.9400000000000001E-2</v>
      </c>
      <c r="G320" s="1"/>
      <c r="H320" s="1"/>
      <c r="I320" s="1">
        <f t="shared" si="180"/>
        <v>19.400000000000002</v>
      </c>
      <c r="J320" s="1">
        <f t="shared" si="186"/>
        <v>-0.6578757826547118</v>
      </c>
      <c r="K320" s="1">
        <f t="shared" si="178"/>
        <v>3.222639637757768</v>
      </c>
      <c r="L320" s="1">
        <f t="shared" si="179"/>
        <v>6.5494485137899252</v>
      </c>
      <c r="M320" s="1">
        <v>5</v>
      </c>
      <c r="N320" s="1">
        <f t="shared" si="181"/>
        <v>0</v>
      </c>
      <c r="O320" s="1">
        <f t="shared" si="182"/>
        <v>2.0952000000000005E-2</v>
      </c>
      <c r="P320" s="1">
        <f t="shared" si="183"/>
        <v>1.0509033828245424</v>
      </c>
      <c r="Q320" s="1"/>
      <c r="R320" s="1" t="s">
        <v>8</v>
      </c>
      <c r="S320" s="1">
        <v>10</v>
      </c>
      <c r="T320" s="1">
        <f t="shared" si="184"/>
        <v>1.287801729930226</v>
      </c>
      <c r="U320" s="1">
        <f t="shared" si="185"/>
        <v>2.1562790019719918E-2</v>
      </c>
    </row>
    <row r="321" spans="1:21">
      <c r="A321" s="12">
        <v>40716</v>
      </c>
      <c r="B321" s="1">
        <v>154</v>
      </c>
      <c r="C321" s="1">
        <v>8.9434426229508226</v>
      </c>
      <c r="D321" s="1" t="s">
        <v>37</v>
      </c>
      <c r="E321" s="1">
        <v>-6.8647488736118305</v>
      </c>
      <c r="F321" s="1">
        <v>1.26E-2</v>
      </c>
      <c r="G321" s="1"/>
      <c r="H321" s="1" t="s">
        <v>66</v>
      </c>
      <c r="I321" s="1">
        <f t="shared" si="180"/>
        <v>12.6</v>
      </c>
      <c r="J321" s="1">
        <f t="shared" si="186"/>
        <v>-0.6578757826547118</v>
      </c>
      <c r="K321" s="1">
        <f t="shared" si="178"/>
        <v>6.206873090957119</v>
      </c>
      <c r="L321" s="1">
        <f t="shared" si="179"/>
        <v>6.5494485137899252</v>
      </c>
      <c r="M321" s="1">
        <v>5</v>
      </c>
      <c r="N321" s="1">
        <f t="shared" si="181"/>
        <v>0</v>
      </c>
      <c r="O321" s="1">
        <f t="shared" si="182"/>
        <v>1.3608E-2</v>
      </c>
      <c r="P321" s="1">
        <f t="shared" si="183"/>
        <v>2.027047917894174</v>
      </c>
      <c r="Q321" s="1"/>
      <c r="R321" s="1" t="s">
        <v>8</v>
      </c>
      <c r="S321" s="1">
        <v>10</v>
      </c>
      <c r="T321" s="1">
        <f t="shared" si="184"/>
        <v>1.1003705451175629</v>
      </c>
      <c r="U321" s="1">
        <f t="shared" si="185"/>
        <v>0.30686401521054707</v>
      </c>
    </row>
    <row r="322" spans="1:21">
      <c r="A322" s="12">
        <v>40716</v>
      </c>
      <c r="B322" s="1">
        <v>154</v>
      </c>
      <c r="C322" s="1">
        <v>8.9434426229508226</v>
      </c>
      <c r="D322" s="1" t="s">
        <v>38</v>
      </c>
      <c r="E322" s="1">
        <v>-12.843335092543619</v>
      </c>
      <c r="F322" s="1">
        <v>3.9E-2</v>
      </c>
      <c r="G322" s="1"/>
      <c r="H322" s="1"/>
      <c r="I322" s="1">
        <f t="shared" si="180"/>
        <v>39</v>
      </c>
      <c r="J322" s="1">
        <f t="shared" si="186"/>
        <v>-0.6578757826547118</v>
      </c>
      <c r="K322" s="1">
        <f t="shared" si="178"/>
        <v>12.185459309888907</v>
      </c>
      <c r="L322" s="1">
        <f t="shared" si="179"/>
        <v>6.5494485137899252</v>
      </c>
      <c r="M322" s="1">
        <v>5</v>
      </c>
      <c r="N322" s="1">
        <f t="shared" si="181"/>
        <v>0</v>
      </c>
      <c r="O322" s="1">
        <f t="shared" si="182"/>
        <v>4.2120000000000005E-2</v>
      </c>
      <c r="P322" s="1">
        <f t="shared" si="183"/>
        <v>3.9567867725897958</v>
      </c>
      <c r="Q322" s="1"/>
      <c r="R322" s="1" t="s">
        <v>8</v>
      </c>
      <c r="S322" s="1">
        <v>10</v>
      </c>
      <c r="T322" s="1">
        <f t="shared" si="184"/>
        <v>1.5910646070264991</v>
      </c>
      <c r="U322" s="1">
        <f t="shared" si="185"/>
        <v>0.59734264718724239</v>
      </c>
    </row>
    <row r="323" spans="1:21">
      <c r="A323" s="12">
        <v>40716</v>
      </c>
      <c r="B323" s="1">
        <v>154</v>
      </c>
      <c r="C323" s="1">
        <v>8.9434426229508226</v>
      </c>
      <c r="D323" s="1" t="s">
        <v>39</v>
      </c>
      <c r="E323" s="1">
        <v>-1.5164512638816225</v>
      </c>
      <c r="F323" s="1">
        <v>3.2099999999999997E-2</v>
      </c>
      <c r="G323" s="1"/>
      <c r="H323" s="1"/>
      <c r="I323" s="1">
        <f t="shared" si="180"/>
        <v>32.099999999999994</v>
      </c>
      <c r="J323" s="1">
        <f t="shared" si="186"/>
        <v>-0.6578757826547118</v>
      </c>
      <c r="K323" s="1">
        <f t="shared" si="178"/>
        <v>0.85857548122691074</v>
      </c>
      <c r="L323" s="1">
        <f t="shared" si="179"/>
        <v>6.5494485137899252</v>
      </c>
      <c r="M323" s="1">
        <v>5</v>
      </c>
      <c r="N323" s="1">
        <f t="shared" si="181"/>
        <v>0</v>
      </c>
      <c r="O323" s="1">
        <f t="shared" si="182"/>
        <v>3.4667999999999997E-2</v>
      </c>
      <c r="P323" s="1">
        <f t="shared" si="183"/>
        <v>0.27921034591699823</v>
      </c>
      <c r="Q323" s="1"/>
      <c r="R323" s="1" t="s">
        <v>8</v>
      </c>
      <c r="S323" s="1">
        <v>10</v>
      </c>
      <c r="T323" s="1">
        <f t="shared" si="184"/>
        <v>1.5065050324048721</v>
      </c>
      <c r="U323" s="1">
        <f t="shared" si="185"/>
        <v>-0.55406849331457841</v>
      </c>
    </row>
    <row r="324" spans="1:21">
      <c r="A324" s="12">
        <v>40716</v>
      </c>
      <c r="B324" s="1">
        <v>154</v>
      </c>
      <c r="C324" s="1">
        <v>8.9434426229508226</v>
      </c>
      <c r="D324" s="1" t="s">
        <v>40</v>
      </c>
      <c r="E324" s="1">
        <v>-8.0371435113696172</v>
      </c>
      <c r="F324" s="1">
        <v>0.1731</v>
      </c>
      <c r="G324" s="1"/>
      <c r="H324" s="1"/>
      <c r="I324" s="1">
        <f t="shared" si="180"/>
        <v>173.1</v>
      </c>
      <c r="J324" s="1">
        <f t="shared" si="186"/>
        <v>-0.6578757826547118</v>
      </c>
      <c r="K324" s="1">
        <f t="shared" si="178"/>
        <v>7.3792677287149058</v>
      </c>
      <c r="L324" s="1">
        <f t="shared" si="179"/>
        <v>6.5494485137899252</v>
      </c>
      <c r="M324" s="1">
        <v>5</v>
      </c>
      <c r="N324" s="1">
        <f t="shared" si="181"/>
        <v>0</v>
      </c>
      <c r="O324" s="1">
        <f t="shared" si="182"/>
        <v>0.186948</v>
      </c>
      <c r="P324" s="1">
        <f t="shared" si="183"/>
        <v>2.3261544839144501</v>
      </c>
      <c r="Q324" s="1"/>
      <c r="R324" s="1" t="s">
        <v>8</v>
      </c>
      <c r="S324" s="1">
        <v>10</v>
      </c>
      <c r="T324" s="1">
        <f t="shared" si="184"/>
        <v>2.238297067875394</v>
      </c>
      <c r="U324" s="1">
        <f t="shared" si="185"/>
        <v>0.36663855359264796</v>
      </c>
    </row>
    <row r="325" spans="1:21">
      <c r="A325" s="12">
        <v>40716</v>
      </c>
      <c r="B325" s="1">
        <v>154</v>
      </c>
      <c r="C325" s="1">
        <v>8.9434426229508226</v>
      </c>
      <c r="D325" s="1" t="s">
        <v>41</v>
      </c>
      <c r="E325" s="1">
        <v>-8.5291348492865945E-2</v>
      </c>
      <c r="F325" s="1"/>
      <c r="G325" s="1"/>
      <c r="H325" s="1"/>
      <c r="I325" s="1"/>
      <c r="J325" s="1">
        <f t="shared" si="186"/>
        <v>-0.6578757826547118</v>
      </c>
      <c r="K325" s="1">
        <f t="shared" si="178"/>
        <v>-0.5725844341618459</v>
      </c>
      <c r="L325" s="1">
        <f t="shared" si="179"/>
        <v>6.5494485137899252</v>
      </c>
      <c r="M325" s="1">
        <v>5</v>
      </c>
      <c r="N325" s="1">
        <f t="shared" si="181"/>
        <v>0</v>
      </c>
      <c r="O325" s="1">
        <f t="shared" si="182"/>
        <v>0</v>
      </c>
      <c r="P325" s="1">
        <f t="shared" si="183"/>
        <v>-0.18750561356702736</v>
      </c>
      <c r="Q325" s="1"/>
      <c r="R325" s="1" t="s">
        <v>8</v>
      </c>
      <c r="S325" s="1">
        <v>10</v>
      </c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21">
      <c r="A327" s="12">
        <v>40716</v>
      </c>
      <c r="B327" s="1">
        <v>219</v>
      </c>
      <c r="C327" s="2">
        <v>9.558196721311468</v>
      </c>
      <c r="D327" s="1" t="s">
        <v>18</v>
      </c>
      <c r="E327" s="1">
        <v>-2.4671847699629526</v>
      </c>
      <c r="F327" s="1">
        <v>4.8800000000000003E-2</v>
      </c>
      <c r="G327" s="1"/>
      <c r="H327" s="1"/>
      <c r="I327" s="1">
        <f t="shared" si="180"/>
        <v>48.800000000000004</v>
      </c>
      <c r="J327" s="1">
        <f>AVERAGE(E334,E335,E342)</f>
        <v>-0.81982493918563915</v>
      </c>
      <c r="K327" s="1">
        <f t="shared" ref="K327:K350" si="189">-1*(E327-J327)</f>
        <v>1.6473598307773134</v>
      </c>
      <c r="L327" s="1">
        <f t="shared" ref="L327:L350" si="190" xml:space="preserve"> -0.0000239427557546*C327^3 + 0.0030595325652363*C327^2 - 0.194267551268354*C327 + 8.05927926866089</f>
        <v>6.4610405174723358</v>
      </c>
      <c r="M327" s="1">
        <v>5</v>
      </c>
      <c r="N327" s="1">
        <f t="shared" ref="N327:N350" si="191">1.28*G327</f>
        <v>0</v>
      </c>
      <c r="O327" s="1">
        <f t="shared" ref="O327:O350" si="192">1.08*I327/1000</f>
        <v>5.2704000000000008E-2</v>
      </c>
      <c r="P327" s="1">
        <f t="shared" ref="P327:P350" si="193">(K327/100)*L327*(M327-(N327+O327))</f>
        <v>0.52657329683976595</v>
      </c>
      <c r="Q327" s="1"/>
      <c r="R327" s="1" t="s">
        <v>8</v>
      </c>
      <c r="S327" s="1">
        <v>10</v>
      </c>
      <c r="T327" s="1">
        <f t="shared" ref="T327:T350" si="194">LOG(I327)</f>
        <v>1.6884198220027107</v>
      </c>
      <c r="U327" s="1">
        <f t="shared" ref="U327:U350" si="195">LOG(P327)</f>
        <v>-0.27854116826296205</v>
      </c>
    </row>
    <row r="328" spans="1:21">
      <c r="A328" s="12">
        <v>40716</v>
      </c>
      <c r="B328" s="1">
        <v>219</v>
      </c>
      <c r="C328" s="2">
        <v>9.558196721311468</v>
      </c>
      <c r="D328" s="2" t="s">
        <v>19</v>
      </c>
      <c r="E328" s="2">
        <v>-1.6036701004759606</v>
      </c>
      <c r="F328" s="2">
        <v>1.7000000000000001E-2</v>
      </c>
      <c r="G328" s="2"/>
      <c r="H328" s="2"/>
      <c r="I328" s="1">
        <f t="shared" si="180"/>
        <v>17</v>
      </c>
      <c r="J328" s="1">
        <f>J327</f>
        <v>-0.81982493918563915</v>
      </c>
      <c r="K328" s="1">
        <f t="shared" si="189"/>
        <v>0.78384516129032145</v>
      </c>
      <c r="L328" s="1">
        <f t="shared" si="190"/>
        <v>6.4610405174723358</v>
      </c>
      <c r="M328" s="1">
        <v>5</v>
      </c>
      <c r="N328" s="1">
        <f t="shared" si="191"/>
        <v>0</v>
      </c>
      <c r="O328" s="1">
        <f t="shared" si="192"/>
        <v>1.8359999999999998E-2</v>
      </c>
      <c r="P328" s="1">
        <f t="shared" si="193"/>
        <v>0.25229293332444891</v>
      </c>
      <c r="Q328" s="1"/>
      <c r="R328" s="1" t="s">
        <v>8</v>
      </c>
      <c r="S328" s="1">
        <v>10</v>
      </c>
      <c r="T328" s="1">
        <f t="shared" si="194"/>
        <v>1.2304489213782739</v>
      </c>
      <c r="U328" s="1">
        <f t="shared" si="195"/>
        <v>-0.59809491381527569</v>
      </c>
    </row>
    <row r="329" spans="1:21">
      <c r="A329" s="12">
        <v>40716</v>
      </c>
      <c r="B329" s="1">
        <v>219</v>
      </c>
      <c r="C329" s="2">
        <v>9.558196721311468</v>
      </c>
      <c r="D329" s="2" t="s">
        <v>20</v>
      </c>
      <c r="E329" s="2">
        <v>-1.7029357377049015</v>
      </c>
      <c r="F329" s="2">
        <v>4.6899999999999997E-2</v>
      </c>
      <c r="G329" s="2"/>
      <c r="H329" s="2"/>
      <c r="I329" s="1">
        <f t="shared" si="180"/>
        <v>46.9</v>
      </c>
      <c r="J329" s="1">
        <f t="shared" ref="J329:J350" si="196">J328</f>
        <v>-0.81982493918563915</v>
      </c>
      <c r="K329" s="1">
        <f t="shared" si="189"/>
        <v>0.88311079851926233</v>
      </c>
      <c r="L329" s="1">
        <f t="shared" si="190"/>
        <v>6.4610405174723358</v>
      </c>
      <c r="M329" s="1">
        <v>5</v>
      </c>
      <c r="N329" s="1">
        <f t="shared" si="191"/>
        <v>0</v>
      </c>
      <c r="O329" s="1">
        <f t="shared" si="192"/>
        <v>5.0652000000000003E-2</v>
      </c>
      <c r="P329" s="1">
        <f t="shared" si="193"/>
        <v>0.28240062329566773</v>
      </c>
      <c r="Q329" s="1"/>
      <c r="R329" s="1" t="s">
        <v>8</v>
      </c>
      <c r="S329" s="1">
        <v>10</v>
      </c>
      <c r="T329" s="1">
        <f t="shared" si="194"/>
        <v>1.6711728427150832</v>
      </c>
      <c r="U329" s="1">
        <f t="shared" si="195"/>
        <v>-0.54913434907359659</v>
      </c>
    </row>
    <row r="330" spans="1:21">
      <c r="A330" s="12">
        <v>40716</v>
      </c>
      <c r="B330" s="1">
        <v>219</v>
      </c>
      <c r="C330" s="2">
        <v>9.558196721311468</v>
      </c>
      <c r="D330" s="1" t="s">
        <v>21</v>
      </c>
      <c r="E330" s="1">
        <v>-2.162159777895293</v>
      </c>
      <c r="F330" s="1">
        <v>3.4500000000000003E-2</v>
      </c>
      <c r="G330" s="1"/>
      <c r="H330" s="1"/>
      <c r="I330" s="1">
        <f t="shared" si="180"/>
        <v>34.5</v>
      </c>
      <c r="J330" s="1">
        <f t="shared" si="196"/>
        <v>-0.81982493918563915</v>
      </c>
      <c r="K330" s="1">
        <f t="shared" si="189"/>
        <v>1.3423348387096539</v>
      </c>
      <c r="L330" s="1">
        <f t="shared" si="190"/>
        <v>6.4610405174723358</v>
      </c>
      <c r="M330" s="1">
        <v>5</v>
      </c>
      <c r="N330" s="1">
        <f t="shared" si="191"/>
        <v>0</v>
      </c>
      <c r="O330" s="1">
        <f t="shared" si="192"/>
        <v>3.7260000000000008E-2</v>
      </c>
      <c r="P330" s="1">
        <f t="shared" si="193"/>
        <v>0.43041247403951838</v>
      </c>
      <c r="Q330" s="1"/>
      <c r="R330" s="1" t="s">
        <v>8</v>
      </c>
      <c r="S330" s="1">
        <v>10</v>
      </c>
      <c r="T330" s="1">
        <f t="shared" si="194"/>
        <v>1.5378190950732742</v>
      </c>
      <c r="U330" s="1">
        <f t="shared" si="195"/>
        <v>-0.36611515061298094</v>
      </c>
    </row>
    <row r="331" spans="1:21">
      <c r="A331" s="12">
        <v>40716</v>
      </c>
      <c r="B331" s="1">
        <v>219</v>
      </c>
      <c r="C331" s="2">
        <v>9.558196721311468</v>
      </c>
      <c r="D331" s="1" t="s">
        <v>22</v>
      </c>
      <c r="E331" s="1">
        <v>-4.0303776203067567</v>
      </c>
      <c r="F331" s="1">
        <v>2.6499999999999999E-2</v>
      </c>
      <c r="G331" s="1"/>
      <c r="H331" s="1"/>
      <c r="I331" s="1">
        <f t="shared" si="180"/>
        <v>26.5</v>
      </c>
      <c r="J331" s="1">
        <f t="shared" si="196"/>
        <v>-0.81982493918563915</v>
      </c>
      <c r="K331" s="1">
        <f t="shared" si="189"/>
        <v>3.2105526811211176</v>
      </c>
      <c r="L331" s="1">
        <f t="shared" si="190"/>
        <v>6.4610405174723358</v>
      </c>
      <c r="M331" s="1">
        <v>5</v>
      </c>
      <c r="N331" s="1">
        <f t="shared" si="191"/>
        <v>0</v>
      </c>
      <c r="O331" s="1">
        <f t="shared" si="192"/>
        <v>2.862E-2</v>
      </c>
      <c r="P331" s="1">
        <f t="shared" si="193"/>
        <v>1.0312387549744837</v>
      </c>
      <c r="Q331" s="1"/>
      <c r="R331" s="1" t="s">
        <v>8</v>
      </c>
      <c r="S331" s="1">
        <v>10</v>
      </c>
      <c r="T331" s="1">
        <f t="shared" si="194"/>
        <v>1.4232458739368079</v>
      </c>
      <c r="U331" s="1">
        <f t="shared" si="195"/>
        <v>1.3359225869101878E-2</v>
      </c>
    </row>
    <row r="332" spans="1:21">
      <c r="A332" s="12">
        <v>40716</v>
      </c>
      <c r="B332" s="1">
        <v>219</v>
      </c>
      <c r="C332" s="2">
        <v>9.558196721311468</v>
      </c>
      <c r="D332" s="1" t="s">
        <v>23</v>
      </c>
      <c r="E332" s="1">
        <v>-0.55993529349549287</v>
      </c>
      <c r="F332" s="1">
        <v>5.2600000000000001E-2</v>
      </c>
      <c r="G332" s="1"/>
      <c r="H332" s="1"/>
      <c r="I332" s="1">
        <f t="shared" si="180"/>
        <v>52.6</v>
      </c>
      <c r="J332" s="1">
        <f t="shared" si="196"/>
        <v>-0.81982493918563915</v>
      </c>
      <c r="K332" s="1">
        <f t="shared" si="189"/>
        <v>-0.25988964569014628</v>
      </c>
      <c r="L332" s="1">
        <f t="shared" si="190"/>
        <v>6.4610405174723358</v>
      </c>
      <c r="M332" s="1">
        <v>5</v>
      </c>
      <c r="N332" s="1">
        <f t="shared" si="191"/>
        <v>0</v>
      </c>
      <c r="O332" s="1">
        <f t="shared" si="192"/>
        <v>5.6808000000000004E-2</v>
      </c>
      <c r="P332" s="1">
        <f t="shared" si="193"/>
        <v>-8.3003980733638433E-2</v>
      </c>
      <c r="Q332" s="1"/>
      <c r="R332" s="1" t="s">
        <v>8</v>
      </c>
      <c r="S332" s="1">
        <v>10</v>
      </c>
    </row>
    <row r="333" spans="1:21">
      <c r="A333" s="12">
        <v>40716</v>
      </c>
      <c r="B333" s="1">
        <v>219</v>
      </c>
      <c r="C333" s="2">
        <v>9.558196721311468</v>
      </c>
      <c r="D333" s="1" t="s">
        <v>24</v>
      </c>
      <c r="E333" s="1">
        <v>-3.7658298783712216</v>
      </c>
      <c r="F333" s="1">
        <v>6.4600000000000005E-2</v>
      </c>
      <c r="G333" s="1"/>
      <c r="H333" s="1"/>
      <c r="I333" s="1">
        <f t="shared" si="180"/>
        <v>64.600000000000009</v>
      </c>
      <c r="J333" s="1">
        <f t="shared" si="196"/>
        <v>-0.81982493918563915</v>
      </c>
      <c r="K333" s="1">
        <f t="shared" si="189"/>
        <v>2.9460049391855825</v>
      </c>
      <c r="L333" s="1">
        <f t="shared" si="190"/>
        <v>6.4610405174723358</v>
      </c>
      <c r="M333" s="1">
        <v>5</v>
      </c>
      <c r="N333" s="1">
        <f t="shared" si="191"/>
        <v>0</v>
      </c>
      <c r="O333" s="1">
        <f t="shared" si="192"/>
        <v>6.9768000000000011E-2</v>
      </c>
      <c r="P333" s="1">
        <f t="shared" si="193"/>
        <v>0.93843304322073962</v>
      </c>
      <c r="Q333" s="1"/>
      <c r="R333" s="1" t="s">
        <v>8</v>
      </c>
      <c r="S333" s="1">
        <v>10</v>
      </c>
      <c r="T333" s="1">
        <f t="shared" si="194"/>
        <v>1.8102325179950842</v>
      </c>
      <c r="U333" s="1">
        <f t="shared" si="195"/>
        <v>-2.7596708654909291E-2</v>
      </c>
    </row>
    <row r="334" spans="1:21">
      <c r="A334" s="12">
        <v>40716</v>
      </c>
      <c r="B334" s="1">
        <v>219</v>
      </c>
      <c r="C334" s="2">
        <v>9.558196721311468</v>
      </c>
      <c r="D334" s="1" t="s">
        <v>25</v>
      </c>
      <c r="E334" s="1">
        <v>-1.342977334743541</v>
      </c>
      <c r="F334" s="1"/>
      <c r="G334" s="1"/>
      <c r="H334" s="1"/>
      <c r="I334" s="1">
        <f t="shared" si="180"/>
        <v>0</v>
      </c>
      <c r="J334" s="1">
        <f t="shared" si="196"/>
        <v>-0.81982493918563915</v>
      </c>
      <c r="K334" s="1">
        <f t="shared" si="189"/>
        <v>0.52315239555790183</v>
      </c>
      <c r="L334" s="1">
        <f t="shared" si="190"/>
        <v>6.4610405174723358</v>
      </c>
      <c r="M334" s="1">
        <v>5</v>
      </c>
      <c r="N334" s="1">
        <f t="shared" si="191"/>
        <v>0</v>
      </c>
      <c r="O334" s="1">
        <f t="shared" si="192"/>
        <v>0</v>
      </c>
      <c r="P334" s="1">
        <f t="shared" si="193"/>
        <v>0.16900544122561589</v>
      </c>
      <c r="Q334" s="1"/>
      <c r="R334" s="1" t="s">
        <v>8</v>
      </c>
      <c r="S334" s="1">
        <v>10</v>
      </c>
    </row>
    <row r="335" spans="1:21">
      <c r="A335" s="12">
        <v>40716</v>
      </c>
      <c r="B335" s="1">
        <v>219</v>
      </c>
      <c r="C335" s="2">
        <v>9.558196721311468</v>
      </c>
      <c r="D335" s="1" t="s">
        <v>26</v>
      </c>
      <c r="E335" s="1">
        <v>-0.61101372818611543</v>
      </c>
      <c r="F335" s="1"/>
      <c r="G335" s="1"/>
      <c r="H335" s="1"/>
      <c r="I335" s="1">
        <f t="shared" si="180"/>
        <v>0</v>
      </c>
      <c r="J335" s="1">
        <f t="shared" si="196"/>
        <v>-0.81982493918563915</v>
      </c>
      <c r="K335" s="1">
        <f t="shared" si="189"/>
        <v>-0.20881121099952371</v>
      </c>
      <c r="L335" s="1">
        <f t="shared" si="190"/>
        <v>6.4610405174723358</v>
      </c>
      <c r="M335" s="1">
        <v>5</v>
      </c>
      <c r="N335" s="1">
        <f t="shared" si="191"/>
        <v>0</v>
      </c>
      <c r="O335" s="1">
        <f t="shared" si="192"/>
        <v>0</v>
      </c>
      <c r="P335" s="1">
        <f t="shared" si="193"/>
        <v>-6.7456884738519379E-2</v>
      </c>
      <c r="Q335" s="1"/>
      <c r="R335" s="1" t="s">
        <v>8</v>
      </c>
      <c r="S335" s="1">
        <v>10</v>
      </c>
    </row>
    <row r="336" spans="1:21">
      <c r="A336" s="12">
        <v>40716</v>
      </c>
      <c r="B336" s="1">
        <v>219</v>
      </c>
      <c r="C336" s="2">
        <v>9.558196721311468</v>
      </c>
      <c r="D336" s="1" t="s">
        <v>27</v>
      </c>
      <c r="E336" s="1">
        <v>-15.82034046536223</v>
      </c>
      <c r="F336" s="1">
        <v>5.7599999999999998E-2</v>
      </c>
      <c r="G336" s="1"/>
      <c r="H336" s="1"/>
      <c r="I336" s="1">
        <f t="shared" si="180"/>
        <v>57.6</v>
      </c>
      <c r="J336" s="1">
        <f t="shared" si="196"/>
        <v>-0.81982493918563915</v>
      </c>
      <c r="K336" s="1">
        <f t="shared" si="189"/>
        <v>15.000515526176592</v>
      </c>
      <c r="L336" s="1">
        <f t="shared" si="190"/>
        <v>6.4610405174723358</v>
      </c>
      <c r="M336" s="1">
        <v>5</v>
      </c>
      <c r="N336" s="1">
        <f t="shared" si="191"/>
        <v>0</v>
      </c>
      <c r="O336" s="1">
        <f t="shared" si="192"/>
        <v>6.2208000000000006E-2</v>
      </c>
      <c r="P336" s="1">
        <f t="shared" si="193"/>
        <v>4.7856555965571959</v>
      </c>
      <c r="Q336" s="1"/>
      <c r="R336" s="1" t="s">
        <v>8</v>
      </c>
      <c r="S336" s="1">
        <v>10</v>
      </c>
      <c r="T336" s="1">
        <f t="shared" si="194"/>
        <v>1.7604224834232121</v>
      </c>
      <c r="U336" s="1">
        <f t="shared" si="195"/>
        <v>0.67994144106039378</v>
      </c>
    </row>
    <row r="337" spans="1:21">
      <c r="A337" s="12">
        <v>40716</v>
      </c>
      <c r="B337" s="1">
        <v>219</v>
      </c>
      <c r="C337" s="2">
        <v>9.558196721311468</v>
      </c>
      <c r="D337" s="1" t="s">
        <v>28</v>
      </c>
      <c r="E337" s="1">
        <v>-1.2205818402961703</v>
      </c>
      <c r="F337" s="1">
        <v>8.6900000000000005E-2</v>
      </c>
      <c r="G337" s="1"/>
      <c r="H337" s="1"/>
      <c r="I337" s="1">
        <f t="shared" si="180"/>
        <v>86.9</v>
      </c>
      <c r="J337" s="1">
        <f t="shared" si="196"/>
        <v>-0.81982493918563915</v>
      </c>
      <c r="K337" s="1">
        <f t="shared" si="189"/>
        <v>0.40075690111053119</v>
      </c>
      <c r="L337" s="1">
        <f t="shared" si="190"/>
        <v>6.4610405174723358</v>
      </c>
      <c r="M337" s="1">
        <v>5</v>
      </c>
      <c r="N337" s="1">
        <f t="shared" si="191"/>
        <v>0</v>
      </c>
      <c r="O337" s="1">
        <f t="shared" si="192"/>
        <v>9.3852000000000019E-2</v>
      </c>
      <c r="P337" s="1">
        <f t="shared" si="193"/>
        <v>0.12703521277913399</v>
      </c>
      <c r="Q337" s="1"/>
      <c r="R337" s="1" t="s">
        <v>8</v>
      </c>
      <c r="S337" s="1">
        <v>10</v>
      </c>
      <c r="T337" s="1">
        <f t="shared" si="194"/>
        <v>1.9390197764486665</v>
      </c>
      <c r="U337" s="1">
        <f t="shared" si="195"/>
        <v>-0.89607588065044241</v>
      </c>
    </row>
    <row r="338" spans="1:21">
      <c r="A338" s="12">
        <v>40716</v>
      </c>
      <c r="B338" s="1">
        <v>219</v>
      </c>
      <c r="C338" s="2">
        <v>9.558196721311468</v>
      </c>
      <c r="D338" s="1" t="s">
        <v>29</v>
      </c>
      <c r="E338" s="1">
        <v>-5.9438914331041772</v>
      </c>
      <c r="F338" s="1">
        <v>3.9E-2</v>
      </c>
      <c r="G338" s="1"/>
      <c r="H338" s="1"/>
      <c r="I338" s="1">
        <f t="shared" si="180"/>
        <v>39</v>
      </c>
      <c r="J338" s="1">
        <f t="shared" si="196"/>
        <v>-0.81982493918563915</v>
      </c>
      <c r="K338" s="1">
        <f t="shared" si="189"/>
        <v>5.1240664939185381</v>
      </c>
      <c r="L338" s="1">
        <f t="shared" si="190"/>
        <v>6.4610405174723358</v>
      </c>
      <c r="M338" s="1">
        <v>5</v>
      </c>
      <c r="N338" s="1">
        <f t="shared" si="191"/>
        <v>0</v>
      </c>
      <c r="O338" s="1">
        <f t="shared" si="192"/>
        <v>4.2120000000000005E-2</v>
      </c>
      <c r="P338" s="1">
        <f t="shared" si="193"/>
        <v>1.6413954768928263</v>
      </c>
      <c r="Q338" s="1"/>
      <c r="R338" s="1" t="s">
        <v>8</v>
      </c>
      <c r="S338" s="1">
        <v>10</v>
      </c>
      <c r="T338" s="1">
        <f t="shared" si="194"/>
        <v>1.5910646070264991</v>
      </c>
      <c r="U338" s="1">
        <f t="shared" si="195"/>
        <v>0.21521323232641776</v>
      </c>
    </row>
    <row r="339" spans="1:21">
      <c r="A339" s="12">
        <v>40716</v>
      </c>
      <c r="B339" s="1">
        <v>219</v>
      </c>
      <c r="C339" s="2">
        <v>9.558196721311468</v>
      </c>
      <c r="D339" s="1" t="s">
        <v>30</v>
      </c>
      <c r="E339" s="1">
        <v>-0.66787462718134327</v>
      </c>
      <c r="F339" s="1">
        <v>1.5900000000000001E-2</v>
      </c>
      <c r="G339" s="1"/>
      <c r="H339" s="1"/>
      <c r="I339" s="1">
        <f t="shared" si="180"/>
        <v>15.9</v>
      </c>
      <c r="J339" s="1">
        <f t="shared" si="196"/>
        <v>-0.81982493918563915</v>
      </c>
      <c r="K339" s="1">
        <f t="shared" si="189"/>
        <v>-0.15195031200429587</v>
      </c>
      <c r="L339" s="1">
        <f t="shared" si="190"/>
        <v>6.4610405174723358</v>
      </c>
      <c r="M339" s="1">
        <v>5</v>
      </c>
      <c r="N339" s="1">
        <f t="shared" si="191"/>
        <v>0</v>
      </c>
      <c r="O339" s="1">
        <f t="shared" si="192"/>
        <v>1.7172E-2</v>
      </c>
      <c r="P339" s="1">
        <f t="shared" si="193"/>
        <v>-4.8919268792039838E-2</v>
      </c>
      <c r="Q339" s="1"/>
      <c r="R339" s="1" t="s">
        <v>8</v>
      </c>
      <c r="S339" s="1">
        <v>10</v>
      </c>
      <c r="T339" s="1">
        <f t="shared" si="194"/>
        <v>1.2013971243204515</v>
      </c>
    </row>
    <row r="340" spans="1:21">
      <c r="A340" s="12">
        <v>40716</v>
      </c>
      <c r="B340" s="1">
        <v>219</v>
      </c>
      <c r="C340" s="2">
        <v>9.558196721311468</v>
      </c>
      <c r="D340" s="1" t="s">
        <v>31</v>
      </c>
      <c r="E340" s="1">
        <v>-1.6658315917503843</v>
      </c>
      <c r="F340" s="1">
        <v>1.4500000000000001E-2</v>
      </c>
      <c r="G340" s="1"/>
      <c r="H340" s="1"/>
      <c r="I340" s="1">
        <f t="shared" si="180"/>
        <v>14.5</v>
      </c>
      <c r="J340" s="1">
        <f t="shared" si="196"/>
        <v>-0.81982493918563915</v>
      </c>
      <c r="K340" s="1">
        <f t="shared" si="189"/>
        <v>0.84600665256474517</v>
      </c>
      <c r="L340" s="1">
        <f t="shared" si="190"/>
        <v>6.4610405174723358</v>
      </c>
      <c r="M340" s="1">
        <v>5</v>
      </c>
      <c r="N340" s="1">
        <f t="shared" si="191"/>
        <v>0</v>
      </c>
      <c r="O340" s="1">
        <f t="shared" si="192"/>
        <v>1.566E-2</v>
      </c>
      <c r="P340" s="1">
        <f t="shared" si="193"/>
        <v>0.27244817437503943</v>
      </c>
      <c r="Q340" s="1"/>
      <c r="R340" s="1" t="s">
        <v>8</v>
      </c>
      <c r="S340" s="1">
        <v>10</v>
      </c>
      <c r="T340" s="1">
        <f t="shared" si="194"/>
        <v>1.1613680022349748</v>
      </c>
      <c r="U340" s="1">
        <f t="shared" si="195"/>
        <v>-0.56471609787733534</v>
      </c>
    </row>
    <row r="341" spans="1:21">
      <c r="A341" s="12">
        <v>40716</v>
      </c>
      <c r="B341" s="1">
        <v>219</v>
      </c>
      <c r="C341" s="2">
        <v>9.558196721311468</v>
      </c>
      <c r="D341" s="1" t="s">
        <v>32</v>
      </c>
      <c r="E341" s="1">
        <v>-1.8494248334214634</v>
      </c>
      <c r="F341" s="1">
        <v>9.5000000000000001E-2</v>
      </c>
      <c r="G341" s="1"/>
      <c r="H341" s="1"/>
      <c r="I341" s="1">
        <f t="shared" si="180"/>
        <v>95</v>
      </c>
      <c r="J341" s="1">
        <f t="shared" si="196"/>
        <v>-0.81982493918563915</v>
      </c>
      <c r="K341" s="1">
        <f t="shared" si="189"/>
        <v>1.0295998942358242</v>
      </c>
      <c r="L341" s="1">
        <f t="shared" si="190"/>
        <v>6.4610405174723358</v>
      </c>
      <c r="M341" s="1">
        <v>5</v>
      </c>
      <c r="N341" s="1">
        <f t="shared" si="191"/>
        <v>0</v>
      </c>
      <c r="O341" s="1">
        <f t="shared" si="192"/>
        <v>0.10260000000000001</v>
      </c>
      <c r="P341" s="1">
        <f t="shared" si="193"/>
        <v>0.32578908558623221</v>
      </c>
      <c r="Q341" s="1"/>
      <c r="R341" s="1" t="s">
        <v>8</v>
      </c>
      <c r="S341" s="1">
        <v>10</v>
      </c>
      <c r="T341" s="1">
        <f t="shared" si="194"/>
        <v>1.9777236052888478</v>
      </c>
      <c r="U341" s="1">
        <f t="shared" si="195"/>
        <v>-0.48706346928801075</v>
      </c>
    </row>
    <row r="342" spans="1:21">
      <c r="A342" s="12">
        <v>40716</v>
      </c>
      <c r="B342" s="1">
        <v>219</v>
      </c>
      <c r="C342" s="2">
        <v>9.558196721311468</v>
      </c>
      <c r="D342" s="1" t="s">
        <v>33</v>
      </c>
      <c r="E342" s="1">
        <v>-0.50548375462726114</v>
      </c>
      <c r="F342" s="1"/>
      <c r="G342" s="1"/>
      <c r="H342" s="1"/>
      <c r="I342" s="1">
        <f t="shared" si="180"/>
        <v>0</v>
      </c>
      <c r="J342" s="1">
        <f t="shared" si="196"/>
        <v>-0.81982493918563915</v>
      </c>
      <c r="K342" s="1">
        <f t="shared" si="189"/>
        <v>-0.31434118455837801</v>
      </c>
      <c r="L342" s="1">
        <f t="shared" si="190"/>
        <v>6.4610405174723358</v>
      </c>
      <c r="M342" s="1">
        <v>5</v>
      </c>
      <c r="N342" s="1">
        <f t="shared" si="191"/>
        <v>0</v>
      </c>
      <c r="O342" s="1">
        <f t="shared" si="192"/>
        <v>0</v>
      </c>
      <c r="P342" s="1">
        <f t="shared" si="193"/>
        <v>-0.10154855648709647</v>
      </c>
      <c r="Q342" s="1"/>
      <c r="R342" s="1" t="s">
        <v>8</v>
      </c>
      <c r="S342" s="1">
        <v>10</v>
      </c>
    </row>
    <row r="343" spans="1:21">
      <c r="A343" s="12">
        <v>40716</v>
      </c>
      <c r="B343" s="1">
        <v>219</v>
      </c>
      <c r="C343" s="2">
        <v>9.558196721311468</v>
      </c>
      <c r="D343" s="1" t="s">
        <v>34</v>
      </c>
      <c r="E343" s="1">
        <v>-3.6964403067160445</v>
      </c>
      <c r="F343" s="1">
        <v>1.5299999999999999E-2</v>
      </c>
      <c r="G343" s="1"/>
      <c r="H343" s="1"/>
      <c r="I343" s="1">
        <f t="shared" si="180"/>
        <v>15.299999999999999</v>
      </c>
      <c r="J343" s="1">
        <f t="shared" si="196"/>
        <v>-0.81982493918563915</v>
      </c>
      <c r="K343" s="1">
        <f t="shared" si="189"/>
        <v>2.8766153675304054</v>
      </c>
      <c r="L343" s="1">
        <f t="shared" si="190"/>
        <v>6.4610405174723358</v>
      </c>
      <c r="M343" s="1">
        <v>5</v>
      </c>
      <c r="N343" s="1">
        <f t="shared" si="191"/>
        <v>0</v>
      </c>
      <c r="O343" s="1">
        <f t="shared" si="192"/>
        <v>1.6524E-2</v>
      </c>
      <c r="P343" s="1">
        <f t="shared" si="193"/>
        <v>0.92622528332398835</v>
      </c>
      <c r="Q343" s="1"/>
      <c r="R343" s="1" t="s">
        <v>8</v>
      </c>
      <c r="S343" s="1">
        <v>10</v>
      </c>
      <c r="T343" s="1">
        <f t="shared" si="194"/>
        <v>1.1846914308175989</v>
      </c>
      <c r="U343" s="1">
        <f t="shared" si="195"/>
        <v>-3.3283368172373845E-2</v>
      </c>
    </row>
    <row r="344" spans="1:21">
      <c r="A344" s="12">
        <v>40716</v>
      </c>
      <c r="B344" s="1">
        <v>219</v>
      </c>
      <c r="C344" s="2">
        <v>9.558196721311468</v>
      </c>
      <c r="D344" s="1" t="s">
        <v>35</v>
      </c>
      <c r="E344" s="1">
        <v>-3.657408672659987</v>
      </c>
      <c r="F344" s="1">
        <v>6.4000000000000001E-2</v>
      </c>
      <c r="G344" s="1"/>
      <c r="H344" s="1"/>
      <c r="I344" s="1">
        <f t="shared" si="180"/>
        <v>64</v>
      </c>
      <c r="J344" s="1">
        <f t="shared" si="196"/>
        <v>-0.81982493918563915</v>
      </c>
      <c r="K344" s="1">
        <f t="shared" si="189"/>
        <v>2.8375837334743479</v>
      </c>
      <c r="L344" s="1">
        <f t="shared" si="190"/>
        <v>6.4610405174723358</v>
      </c>
      <c r="M344" s="1">
        <v>5</v>
      </c>
      <c r="N344" s="1">
        <f t="shared" si="191"/>
        <v>0</v>
      </c>
      <c r="O344" s="1">
        <f t="shared" si="192"/>
        <v>6.9120000000000001E-2</v>
      </c>
      <c r="P344" s="1">
        <f t="shared" si="193"/>
        <v>0.90401489019588899</v>
      </c>
      <c r="Q344" s="1"/>
      <c r="R344" s="1" t="s">
        <v>8</v>
      </c>
      <c r="S344" s="1">
        <v>10</v>
      </c>
      <c r="T344" s="1">
        <f t="shared" si="194"/>
        <v>1.8061799739838871</v>
      </c>
      <c r="U344" s="1">
        <f t="shared" si="195"/>
        <v>-4.3824416121261249E-2</v>
      </c>
    </row>
    <row r="345" spans="1:21">
      <c r="A345" s="12">
        <v>40716</v>
      </c>
      <c r="B345" s="1">
        <v>219</v>
      </c>
      <c r="C345" s="2">
        <v>9.558196721311468</v>
      </c>
      <c r="D345" s="1" t="s">
        <v>36</v>
      </c>
      <c r="E345" s="1">
        <v>-1.2822614595452557</v>
      </c>
      <c r="F345" s="1">
        <v>3.5000000000000001E-3</v>
      </c>
      <c r="G345" s="1"/>
      <c r="H345" s="1"/>
      <c r="I345" s="1">
        <f t="shared" si="180"/>
        <v>3.5</v>
      </c>
      <c r="J345" s="1">
        <f t="shared" si="196"/>
        <v>-0.81982493918563915</v>
      </c>
      <c r="K345" s="1">
        <f t="shared" si="189"/>
        <v>0.46243652035961658</v>
      </c>
      <c r="L345" s="1">
        <f t="shared" si="190"/>
        <v>6.4610405174723358</v>
      </c>
      <c r="M345" s="1">
        <v>5</v>
      </c>
      <c r="N345" s="1">
        <f t="shared" si="191"/>
        <v>0</v>
      </c>
      <c r="O345" s="1">
        <f t="shared" si="192"/>
        <v>3.7800000000000004E-3</v>
      </c>
      <c r="P345" s="1">
        <f t="shared" si="193"/>
        <v>0.14927811510273664</v>
      </c>
      <c r="Q345" s="1"/>
      <c r="R345" s="1" t="s">
        <v>8</v>
      </c>
      <c r="S345" s="1">
        <v>10</v>
      </c>
      <c r="T345" s="1">
        <f t="shared" si="194"/>
        <v>0.54406804435027567</v>
      </c>
      <c r="U345" s="1">
        <f t="shared" si="195"/>
        <v>-0.82600385729029058</v>
      </c>
    </row>
    <row r="346" spans="1:21">
      <c r="A346" s="12">
        <v>40716</v>
      </c>
      <c r="B346" s="1">
        <v>219</v>
      </c>
      <c r="C346" s="2">
        <v>9.558196721311468</v>
      </c>
      <c r="D346" s="1" t="s">
        <v>37</v>
      </c>
      <c r="E346" s="1">
        <v>-3.9460500158645897</v>
      </c>
      <c r="F346" s="1">
        <v>7.4700000000000003E-2</v>
      </c>
      <c r="G346" s="1"/>
      <c r="H346" s="1"/>
      <c r="I346" s="1">
        <f t="shared" si="180"/>
        <v>74.7</v>
      </c>
      <c r="J346" s="1">
        <f t="shared" si="196"/>
        <v>-0.81982493918563915</v>
      </c>
      <c r="K346" s="1">
        <f t="shared" si="189"/>
        <v>3.1262250766789506</v>
      </c>
      <c r="L346" s="1">
        <f t="shared" si="190"/>
        <v>6.4610405174723358</v>
      </c>
      <c r="M346" s="1">
        <v>5</v>
      </c>
      <c r="N346" s="1">
        <f t="shared" si="191"/>
        <v>0</v>
      </c>
      <c r="O346" s="1">
        <f t="shared" si="192"/>
        <v>8.0675999999999998E-2</v>
      </c>
      <c r="P346" s="1">
        <f t="shared" si="193"/>
        <v>0.99363786786015207</v>
      </c>
      <c r="Q346" s="1"/>
      <c r="R346" s="1" t="s">
        <v>8</v>
      </c>
      <c r="S346" s="1">
        <v>10</v>
      </c>
      <c r="T346" s="1">
        <f t="shared" si="194"/>
        <v>1.8733206018153987</v>
      </c>
      <c r="U346" s="1">
        <f t="shared" si="195"/>
        <v>-2.771865749093137E-3</v>
      </c>
    </row>
    <row r="347" spans="1:21">
      <c r="A347" s="12">
        <v>40716</v>
      </c>
      <c r="B347" s="1">
        <v>219</v>
      </c>
      <c r="C347" s="2">
        <v>9.558196721311468</v>
      </c>
      <c r="D347" s="1" t="s">
        <v>38</v>
      </c>
      <c r="E347" s="1">
        <v>-6.5308115600211556</v>
      </c>
      <c r="F347" s="1">
        <v>1.9900000000000001E-2</v>
      </c>
      <c r="G347" s="1"/>
      <c r="H347" s="1"/>
      <c r="I347" s="1">
        <f t="shared" si="180"/>
        <v>19.900000000000002</v>
      </c>
      <c r="J347" s="1">
        <f t="shared" si="196"/>
        <v>-0.81982493918563915</v>
      </c>
      <c r="K347" s="1">
        <f t="shared" si="189"/>
        <v>5.7109866208355164</v>
      </c>
      <c r="L347" s="1">
        <f t="shared" si="190"/>
        <v>6.4610405174723358</v>
      </c>
      <c r="M347" s="1">
        <v>5</v>
      </c>
      <c r="N347" s="1">
        <f t="shared" si="191"/>
        <v>0</v>
      </c>
      <c r="O347" s="1">
        <f t="shared" si="192"/>
        <v>2.1492000000000004E-2</v>
      </c>
      <c r="P347" s="1">
        <f t="shared" si="193"/>
        <v>1.8370154825816389</v>
      </c>
      <c r="Q347" s="1"/>
      <c r="R347" s="1" t="s">
        <v>8</v>
      </c>
      <c r="S347" s="1">
        <v>10</v>
      </c>
      <c r="T347" s="1">
        <f t="shared" si="194"/>
        <v>1.2988530764097066</v>
      </c>
      <c r="U347" s="1">
        <f t="shared" si="195"/>
        <v>0.26411281660599123</v>
      </c>
    </row>
    <row r="348" spans="1:21">
      <c r="A348" s="12">
        <v>40716</v>
      </c>
      <c r="B348" s="1">
        <v>219</v>
      </c>
      <c r="C348" s="2">
        <v>9.558196721311468</v>
      </c>
      <c r="D348" s="1" t="s">
        <v>39</v>
      </c>
      <c r="E348" s="1">
        <v>-2.0614485245902023</v>
      </c>
      <c r="F348" s="1">
        <v>3.1E-2</v>
      </c>
      <c r="G348" s="1"/>
      <c r="H348" s="1"/>
      <c r="I348" s="1">
        <f t="shared" si="180"/>
        <v>31</v>
      </c>
      <c r="J348" s="1">
        <f t="shared" si="196"/>
        <v>-0.81982493918563915</v>
      </c>
      <c r="K348" s="1">
        <f t="shared" si="189"/>
        <v>1.2416235854045632</v>
      </c>
      <c r="L348" s="1">
        <f t="shared" si="190"/>
        <v>6.4610405174723358</v>
      </c>
      <c r="M348" s="1">
        <v>5</v>
      </c>
      <c r="N348" s="1">
        <f t="shared" si="191"/>
        <v>0</v>
      </c>
      <c r="O348" s="1">
        <f t="shared" si="192"/>
        <v>3.3480000000000003E-2</v>
      </c>
      <c r="P348" s="1">
        <f t="shared" si="193"/>
        <v>0.39842318867539572</v>
      </c>
      <c r="Q348" s="1"/>
      <c r="R348" s="1" t="s">
        <v>8</v>
      </c>
      <c r="S348" s="1">
        <v>10</v>
      </c>
      <c r="T348" s="1">
        <f t="shared" si="194"/>
        <v>1.4913616938342726</v>
      </c>
      <c r="U348" s="1">
        <f t="shared" si="195"/>
        <v>-0.39965539308795256</v>
      </c>
    </row>
    <row r="349" spans="1:21">
      <c r="A349" s="12">
        <v>40716</v>
      </c>
      <c r="B349" s="1">
        <v>219</v>
      </c>
      <c r="C349" s="2">
        <v>9.558196721311468</v>
      </c>
      <c r="D349" s="1" t="s">
        <v>40</v>
      </c>
      <c r="E349" s="1">
        <v>-0.54403351665786537</v>
      </c>
      <c r="F349" s="1">
        <v>2.0199999999999999E-2</v>
      </c>
      <c r="G349" s="1"/>
      <c r="H349" s="1"/>
      <c r="I349" s="1">
        <f t="shared" si="180"/>
        <v>20.2</v>
      </c>
      <c r="J349" s="1">
        <f t="shared" si="196"/>
        <v>-0.81982493918563915</v>
      </c>
      <c r="K349" s="1">
        <f t="shared" si="189"/>
        <v>-0.27579142252777378</v>
      </c>
      <c r="L349" s="1">
        <f t="shared" si="190"/>
        <v>6.4610405174723358</v>
      </c>
      <c r="M349" s="1">
        <v>5</v>
      </c>
      <c r="N349" s="1">
        <f t="shared" si="191"/>
        <v>0</v>
      </c>
      <c r="O349" s="1">
        <f t="shared" si="192"/>
        <v>2.1815999999999999E-2</v>
      </c>
      <c r="P349" s="1">
        <f t="shared" si="193"/>
        <v>-8.8706238559174616E-2</v>
      </c>
      <c r="Q349" s="1"/>
      <c r="R349" s="1" t="s">
        <v>8</v>
      </c>
      <c r="S349" s="1">
        <v>10</v>
      </c>
    </row>
    <row r="350" spans="1:21">
      <c r="A350" s="12">
        <v>40716</v>
      </c>
      <c r="B350" s="1">
        <v>219</v>
      </c>
      <c r="C350" s="2">
        <v>9.558196721311468</v>
      </c>
      <c r="D350" s="1" t="s">
        <v>41</v>
      </c>
      <c r="E350" s="1">
        <v>-1.982903384452706</v>
      </c>
      <c r="F350" s="1">
        <v>2.93E-2</v>
      </c>
      <c r="G350" s="1"/>
      <c r="H350" s="1"/>
      <c r="I350" s="1">
        <f t="shared" si="180"/>
        <v>29.3</v>
      </c>
      <c r="J350" s="1">
        <f t="shared" si="196"/>
        <v>-0.81982493918563915</v>
      </c>
      <c r="K350" s="1">
        <f t="shared" si="189"/>
        <v>1.1630784452670668</v>
      </c>
      <c r="L350" s="1">
        <f t="shared" si="190"/>
        <v>6.4610405174723358</v>
      </c>
      <c r="M350" s="1">
        <v>5</v>
      </c>
      <c r="N350" s="1">
        <f t="shared" si="191"/>
        <v>0</v>
      </c>
      <c r="O350" s="1">
        <f t="shared" si="192"/>
        <v>3.1643999999999999E-2</v>
      </c>
      <c r="P350" s="1">
        <f t="shared" si="193"/>
        <v>0.37335689728748145</v>
      </c>
      <c r="Q350" s="1"/>
      <c r="R350" s="1" t="s">
        <v>8</v>
      </c>
      <c r="S350" s="1">
        <v>10</v>
      </c>
      <c r="T350" s="1">
        <f t="shared" si="194"/>
        <v>1.4668676203541096</v>
      </c>
      <c r="U350" s="1">
        <f t="shared" si="195"/>
        <v>-0.42787582123079837</v>
      </c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21">
      <c r="A352" s="12">
        <v>40716</v>
      </c>
      <c r="B352" s="1">
        <v>253</v>
      </c>
      <c r="C352" s="1">
        <v>24.658000000000001</v>
      </c>
      <c r="D352" s="1" t="s">
        <v>18</v>
      </c>
      <c r="E352" s="1">
        <v>-41.544118531701841</v>
      </c>
      <c r="F352" s="1">
        <v>0.16869999999999999</v>
      </c>
      <c r="G352" s="1"/>
      <c r="H352" s="1"/>
      <c r="I352" s="1">
        <f t="shared" ref="I352:I375" si="197">1000*(F352-G352)</f>
        <v>168.7</v>
      </c>
      <c r="J352" s="1">
        <f>AVERAGE(E366,E369,E371,E373)</f>
        <v>3.4747685873191765</v>
      </c>
      <c r="K352" s="1">
        <f>-1*(E352-J352)</f>
        <v>45.018887119021016</v>
      </c>
      <c r="L352" s="1">
        <f t="shared" ref="L352:L415" si="198" xml:space="preserve"> -0.0000239427557546*C352^3 + 0.0030595325652363*C352^2 - 0.194267551268354*C352 + 8.05927926866089</f>
        <v>4.7703163492362748</v>
      </c>
      <c r="M352" s="1">
        <v>5</v>
      </c>
      <c r="N352" s="1">
        <f>1.28*G352</f>
        <v>0</v>
      </c>
      <c r="O352" s="1">
        <f>1.08*I352/1000</f>
        <v>0.182196</v>
      </c>
      <c r="P352" s="1">
        <f>(K352/100)*L352*(M352-(N352+O352))</f>
        <v>10.346442857409363</v>
      </c>
      <c r="Q352" s="1"/>
      <c r="R352" s="1" t="s">
        <v>8</v>
      </c>
      <c r="S352" s="1">
        <v>25</v>
      </c>
      <c r="T352" s="1">
        <f>LOG(I352)</f>
        <v>2.2271150825891253</v>
      </c>
      <c r="U352" s="1">
        <f>LOG(P352)</f>
        <v>1.0147910635195114</v>
      </c>
    </row>
    <row r="353" spans="1:21">
      <c r="A353" s="12">
        <v>40716</v>
      </c>
      <c r="B353" s="1">
        <v>253</v>
      </c>
      <c r="C353" s="1">
        <v>24.658000000000001</v>
      </c>
      <c r="D353" s="1" t="s">
        <v>19</v>
      </c>
      <c r="E353" s="1">
        <v>-2.5042267408232504</v>
      </c>
      <c r="F353" s="1">
        <v>7.3000000000000001E-3</v>
      </c>
      <c r="G353" s="1"/>
      <c r="H353" s="1"/>
      <c r="I353" s="1">
        <f t="shared" si="197"/>
        <v>7.3</v>
      </c>
      <c r="J353" s="1">
        <f>J352</f>
        <v>3.4747685873191765</v>
      </c>
      <c r="K353" s="1">
        <f t="shared" ref="K353:K375" si="199">-1*(E353-J353)</f>
        <v>5.9789953281424264</v>
      </c>
      <c r="L353" s="1">
        <f t="shared" si="198"/>
        <v>4.7703163492362748</v>
      </c>
      <c r="M353" s="1">
        <v>5</v>
      </c>
      <c r="N353" s="1">
        <f t="shared" ref="N353:N375" si="200">1.28*G353</f>
        <v>0</v>
      </c>
      <c r="O353" s="1">
        <f t="shared" ref="O353:O375" si="201">1.08*I353/1000</f>
        <v>7.8840000000000004E-3</v>
      </c>
      <c r="P353" s="1">
        <f t="shared" ref="P353:P375" si="202">(K353/100)*L353*(M353-(N353+O353))</f>
        <v>1.4238363075300209</v>
      </c>
      <c r="Q353" s="1"/>
      <c r="R353" s="1" t="s">
        <v>8</v>
      </c>
      <c r="S353" s="1">
        <v>25</v>
      </c>
      <c r="T353" s="1">
        <f t="shared" ref="T353:T375" si="203">LOG(I353)</f>
        <v>0.86332286012045589</v>
      </c>
      <c r="U353" s="1">
        <f t="shared" ref="U353:U375" si="204">LOG(P353)</f>
        <v>0.15346006316124072</v>
      </c>
    </row>
    <row r="354" spans="1:21">
      <c r="A354" s="12">
        <v>40716</v>
      </c>
      <c r="B354" s="1">
        <v>253</v>
      </c>
      <c r="C354" s="1">
        <v>24.658000000000001</v>
      </c>
      <c r="D354" s="1" t="s">
        <v>20</v>
      </c>
      <c r="E354" s="1">
        <v>-7.1395979532813749</v>
      </c>
      <c r="F354" s="1">
        <v>8.8999999999999999E-3</v>
      </c>
      <c r="G354" s="1"/>
      <c r="H354" s="1"/>
      <c r="I354" s="1">
        <f t="shared" si="197"/>
        <v>8.9</v>
      </c>
      <c r="J354" s="1">
        <f t="shared" ref="J354:J375" si="205">J353</f>
        <v>3.4747685873191765</v>
      </c>
      <c r="K354" s="1">
        <f t="shared" si="199"/>
        <v>10.614366540600551</v>
      </c>
      <c r="L354" s="1">
        <f t="shared" si="198"/>
        <v>4.7703163492362748</v>
      </c>
      <c r="M354" s="1">
        <v>5</v>
      </c>
      <c r="N354" s="1">
        <f t="shared" si="200"/>
        <v>0</v>
      </c>
      <c r="O354" s="1">
        <f t="shared" si="201"/>
        <v>9.6120000000000025E-3</v>
      </c>
      <c r="P354" s="1">
        <f t="shared" si="202"/>
        <v>2.5268273831247559</v>
      </c>
      <c r="Q354" s="1"/>
      <c r="R354" s="1" t="s">
        <v>8</v>
      </c>
      <c r="S354" s="1">
        <v>25</v>
      </c>
      <c r="T354" s="1">
        <f t="shared" si="203"/>
        <v>0.9493900066449128</v>
      </c>
      <c r="U354" s="1">
        <f t="shared" si="204"/>
        <v>0.40257557467932742</v>
      </c>
    </row>
    <row r="355" spans="1:21">
      <c r="A355" s="12">
        <v>40716</v>
      </c>
      <c r="B355" s="1">
        <v>253</v>
      </c>
      <c r="C355" s="1">
        <v>24.658000000000001</v>
      </c>
      <c r="D355" s="1" t="s">
        <v>21</v>
      </c>
      <c r="E355" s="1">
        <v>-57.019993414905414</v>
      </c>
      <c r="F355" s="1">
        <v>7.0000000000000007E-2</v>
      </c>
      <c r="G355" s="1"/>
      <c r="H355" s="1"/>
      <c r="I355" s="1">
        <f t="shared" si="197"/>
        <v>70</v>
      </c>
      <c r="J355" s="1">
        <f t="shared" si="205"/>
        <v>3.4747685873191765</v>
      </c>
      <c r="K355" s="1">
        <f t="shared" si="199"/>
        <v>60.49476200222459</v>
      </c>
      <c r="L355" s="1">
        <f t="shared" si="198"/>
        <v>4.7703163492362748</v>
      </c>
      <c r="M355" s="1">
        <v>5</v>
      </c>
      <c r="N355" s="1">
        <f t="shared" si="200"/>
        <v>0</v>
      </c>
      <c r="O355" s="1">
        <f t="shared" si="201"/>
        <v>7.5600000000000014E-2</v>
      </c>
      <c r="P355" s="1">
        <f t="shared" si="202"/>
        <v>14.210791772038357</v>
      </c>
      <c r="Q355" s="1"/>
      <c r="R355" s="1" t="s">
        <v>8</v>
      </c>
      <c r="S355" s="1">
        <v>25</v>
      </c>
      <c r="T355" s="1">
        <f t="shared" si="203"/>
        <v>1.8450980400142569</v>
      </c>
      <c r="U355" s="1">
        <f t="shared" si="204"/>
        <v>1.1526182758618575</v>
      </c>
    </row>
    <row r="356" spans="1:21">
      <c r="A356" s="12">
        <v>40716</v>
      </c>
      <c r="B356" s="1">
        <v>253</v>
      </c>
      <c r="C356" s="1">
        <v>24.658000000000001</v>
      </c>
      <c r="D356" s="1" t="s">
        <v>22</v>
      </c>
      <c r="E356" s="1">
        <v>-18.756183136818755</v>
      </c>
      <c r="F356" s="1">
        <v>3.61E-2</v>
      </c>
      <c r="G356" s="1"/>
      <c r="H356" s="1"/>
      <c r="I356" s="1">
        <f t="shared" si="197"/>
        <v>36.1</v>
      </c>
      <c r="J356" s="1">
        <f t="shared" si="205"/>
        <v>3.4747685873191765</v>
      </c>
      <c r="K356" s="1">
        <f t="shared" si="199"/>
        <v>22.230951724137931</v>
      </c>
      <c r="L356" s="1">
        <f t="shared" si="198"/>
        <v>4.7703163492362748</v>
      </c>
      <c r="M356" s="1">
        <v>5</v>
      </c>
      <c r="N356" s="1">
        <f t="shared" si="200"/>
        <v>0</v>
      </c>
      <c r="O356" s="1">
        <f t="shared" si="201"/>
        <v>3.8988000000000009E-2</v>
      </c>
      <c r="P356" s="1">
        <f t="shared" si="202"/>
        <v>5.2610873670147651</v>
      </c>
      <c r="Q356" s="1"/>
      <c r="R356" s="1" t="s">
        <v>8</v>
      </c>
      <c r="S356" s="1">
        <v>25</v>
      </c>
      <c r="T356" s="1">
        <f t="shared" si="203"/>
        <v>1.5575072019056579</v>
      </c>
      <c r="U356" s="1">
        <f t="shared" si="204"/>
        <v>0.72107551386660695</v>
      </c>
    </row>
    <row r="357" spans="1:21">
      <c r="A357" s="12">
        <v>40716</v>
      </c>
      <c r="B357" s="1">
        <v>253</v>
      </c>
      <c r="C357" s="1">
        <v>24.658000000000001</v>
      </c>
      <c r="D357" s="1" t="s">
        <v>23</v>
      </c>
      <c r="E357" s="1">
        <v>-186.93524210526317</v>
      </c>
      <c r="F357" s="1">
        <v>0.39150000000000001</v>
      </c>
      <c r="G357" s="1"/>
      <c r="H357" s="1" t="s">
        <v>67</v>
      </c>
      <c r="I357" s="1">
        <f t="shared" si="197"/>
        <v>391.5</v>
      </c>
      <c r="J357" s="1">
        <f t="shared" si="205"/>
        <v>3.4747685873191765</v>
      </c>
      <c r="K357" s="1">
        <f t="shared" si="199"/>
        <v>190.41001069258235</v>
      </c>
      <c r="L357" s="1">
        <f t="shared" si="198"/>
        <v>4.7703163492362748</v>
      </c>
      <c r="M357" s="1">
        <v>5</v>
      </c>
      <c r="N357" s="1">
        <f t="shared" si="200"/>
        <v>0</v>
      </c>
      <c r="O357" s="1">
        <f t="shared" si="201"/>
        <v>0.42282000000000003</v>
      </c>
      <c r="P357" s="1">
        <f t="shared" si="202"/>
        <v>41.575257696745403</v>
      </c>
      <c r="Q357" s="1"/>
      <c r="R357" s="1" t="s">
        <v>8</v>
      </c>
      <c r="S357" s="1">
        <v>25</v>
      </c>
      <c r="T357" s="1">
        <f t="shared" si="203"/>
        <v>2.5927317663939622</v>
      </c>
      <c r="U357" s="1">
        <f t="shared" si="204"/>
        <v>1.6188349497960111</v>
      </c>
    </row>
    <row r="358" spans="1:21">
      <c r="A358" s="12">
        <v>40716</v>
      </c>
      <c r="B358" s="1">
        <v>253</v>
      </c>
      <c r="C358" s="1">
        <v>24.658000000000001</v>
      </c>
      <c r="D358" s="1" t="s">
        <v>24</v>
      </c>
      <c r="E358" s="1">
        <v>-38.323644226918788</v>
      </c>
      <c r="F358" s="1">
        <v>0.2412</v>
      </c>
      <c r="G358" s="1"/>
      <c r="H358" s="1"/>
      <c r="I358" s="1">
        <f t="shared" si="197"/>
        <v>241.2</v>
      </c>
      <c r="J358" s="1">
        <f t="shared" si="205"/>
        <v>3.4747685873191765</v>
      </c>
      <c r="K358" s="1">
        <f t="shared" si="199"/>
        <v>41.798412814237963</v>
      </c>
      <c r="L358" s="1">
        <f t="shared" si="198"/>
        <v>4.7703163492362748</v>
      </c>
      <c r="M358" s="1">
        <v>5</v>
      </c>
      <c r="N358" s="1">
        <f t="shared" si="200"/>
        <v>0</v>
      </c>
      <c r="O358" s="1">
        <f t="shared" si="201"/>
        <v>0.26049600000000001</v>
      </c>
      <c r="P358" s="1">
        <f t="shared" si="202"/>
        <v>9.4501753231485957</v>
      </c>
      <c r="Q358" s="1"/>
      <c r="R358" s="1" t="s">
        <v>8</v>
      </c>
      <c r="S358" s="1">
        <v>25</v>
      </c>
      <c r="T358" s="1">
        <f t="shared" si="203"/>
        <v>2.3823773034681137</v>
      </c>
      <c r="U358" s="1">
        <f t="shared" si="204"/>
        <v>0.97543986577589514</v>
      </c>
    </row>
    <row r="359" spans="1:21">
      <c r="A359" s="12">
        <v>40716</v>
      </c>
      <c r="B359" s="14">
        <v>253</v>
      </c>
      <c r="C359" s="14">
        <v>24.658000000000001</v>
      </c>
      <c r="D359" s="14" t="s">
        <v>25</v>
      </c>
      <c r="E359" s="14">
        <v>-6.6310093882090699</v>
      </c>
      <c r="F359" s="14">
        <v>0.112</v>
      </c>
      <c r="G359" s="14"/>
      <c r="H359" s="14"/>
      <c r="I359" s="14">
        <f t="shared" si="197"/>
        <v>112</v>
      </c>
      <c r="J359" s="1">
        <f t="shared" si="205"/>
        <v>3.4747685873191765</v>
      </c>
      <c r="K359" s="14">
        <f t="shared" si="199"/>
        <v>10.105777975528246</v>
      </c>
      <c r="L359" s="1">
        <f t="shared" si="198"/>
        <v>4.7703163492362748</v>
      </c>
      <c r="M359" s="14">
        <v>5</v>
      </c>
      <c r="N359" s="14">
        <f t="shared" si="200"/>
        <v>0</v>
      </c>
      <c r="O359" s="14">
        <f t="shared" si="201"/>
        <v>0.12096000000000001</v>
      </c>
      <c r="P359" s="14">
        <f t="shared" si="202"/>
        <v>2.3520757909667909</v>
      </c>
      <c r="Q359" s="14"/>
      <c r="R359" s="14" t="s">
        <v>8</v>
      </c>
      <c r="S359" s="1">
        <v>25</v>
      </c>
    </row>
    <row r="360" spans="1:21">
      <c r="A360" s="12">
        <v>40716</v>
      </c>
      <c r="B360" s="1">
        <v>253</v>
      </c>
      <c r="C360" s="1">
        <v>24.658000000000001</v>
      </c>
      <c r="D360" s="1" t="s">
        <v>26</v>
      </c>
      <c r="E360" s="1">
        <v>-0.93094585094553528</v>
      </c>
      <c r="F360" s="1">
        <v>6.8999999999999999E-3</v>
      </c>
      <c r="G360" s="1"/>
      <c r="H360" s="1"/>
      <c r="I360" s="1">
        <f t="shared" si="197"/>
        <v>6.8999999999999995</v>
      </c>
      <c r="J360" s="1">
        <f t="shared" si="205"/>
        <v>3.4747685873191765</v>
      </c>
      <c r="K360" s="1">
        <f t="shared" si="199"/>
        <v>4.4057144382647113</v>
      </c>
      <c r="L360" s="1">
        <f t="shared" si="198"/>
        <v>4.7703163492362748</v>
      </c>
      <c r="M360" s="1">
        <v>5</v>
      </c>
      <c r="N360" s="1">
        <f t="shared" si="200"/>
        <v>0</v>
      </c>
      <c r="O360" s="1">
        <f t="shared" si="201"/>
        <v>7.4520000000000003E-3</v>
      </c>
      <c r="P360" s="1">
        <f t="shared" si="202"/>
        <v>1.0492664198676793</v>
      </c>
      <c r="Q360" s="1"/>
      <c r="R360" s="1" t="s">
        <v>8</v>
      </c>
      <c r="S360" s="1">
        <v>25</v>
      </c>
      <c r="T360" s="1">
        <f t="shared" si="203"/>
        <v>0.83884909073725533</v>
      </c>
      <c r="U360" s="1">
        <f t="shared" si="204"/>
        <v>2.0885774168616842E-2</v>
      </c>
    </row>
    <row r="361" spans="1:21">
      <c r="A361" s="12">
        <v>40716</v>
      </c>
      <c r="B361" s="1">
        <v>253</v>
      </c>
      <c r="C361" s="1">
        <v>24.658000000000001</v>
      </c>
      <c r="D361" s="1" t="s">
        <v>27</v>
      </c>
      <c r="E361" s="1">
        <v>-19.213736863181381</v>
      </c>
      <c r="F361" s="1">
        <v>3.8699999999999998E-2</v>
      </c>
      <c r="G361" s="1"/>
      <c r="H361" s="1"/>
      <c r="I361" s="1">
        <f t="shared" si="197"/>
        <v>38.699999999999996</v>
      </c>
      <c r="J361" s="1">
        <f t="shared" si="205"/>
        <v>3.4747685873191765</v>
      </c>
      <c r="K361" s="1">
        <f t="shared" si="199"/>
        <v>22.688505450500557</v>
      </c>
      <c r="L361" s="1">
        <f t="shared" si="198"/>
        <v>4.7703163492362748</v>
      </c>
      <c r="M361" s="1">
        <v>5</v>
      </c>
      <c r="N361" s="1">
        <f t="shared" si="200"/>
        <v>0</v>
      </c>
      <c r="O361" s="1">
        <f t="shared" si="201"/>
        <v>4.1796E-2</v>
      </c>
      <c r="P361" s="1">
        <f t="shared" si="202"/>
        <v>5.3663310500979682</v>
      </c>
      <c r="Q361" s="1"/>
      <c r="R361" s="1" t="s">
        <v>8</v>
      </c>
      <c r="S361" s="1">
        <v>25</v>
      </c>
      <c r="T361" s="1">
        <f t="shared" si="203"/>
        <v>1.5877109650189114</v>
      </c>
      <c r="U361" s="1">
        <f t="shared" si="204"/>
        <v>0.72967746088083063</v>
      </c>
    </row>
    <row r="362" spans="1:21">
      <c r="A362" s="12">
        <v>40716</v>
      </c>
      <c r="B362" s="1">
        <v>253</v>
      </c>
      <c r="C362" s="1">
        <v>24.658000000000001</v>
      </c>
      <c r="D362" s="1" t="s">
        <v>28</v>
      </c>
      <c r="E362" s="1">
        <v>-27.956532680756339</v>
      </c>
      <c r="F362" s="1">
        <v>3.1E-2</v>
      </c>
      <c r="G362" s="1"/>
      <c r="H362" s="1"/>
      <c r="I362" s="1">
        <f t="shared" si="197"/>
        <v>31</v>
      </c>
      <c r="J362" s="1">
        <f t="shared" si="205"/>
        <v>3.4747685873191765</v>
      </c>
      <c r="K362" s="1">
        <f t="shared" si="199"/>
        <v>31.431301268075515</v>
      </c>
      <c r="L362" s="1">
        <f t="shared" si="198"/>
        <v>4.7703163492362748</v>
      </c>
      <c r="M362" s="1">
        <v>5</v>
      </c>
      <c r="N362" s="1">
        <f t="shared" si="200"/>
        <v>0</v>
      </c>
      <c r="O362" s="1">
        <f t="shared" si="201"/>
        <v>3.3480000000000003E-2</v>
      </c>
      <c r="P362" s="1">
        <f t="shared" si="202"/>
        <v>7.4466635244374872</v>
      </c>
      <c r="Q362" s="1"/>
      <c r="R362" s="1" t="s">
        <v>8</v>
      </c>
      <c r="S362" s="1">
        <v>25</v>
      </c>
      <c r="T362" s="1">
        <f t="shared" si="203"/>
        <v>1.4913616938342726</v>
      </c>
      <c r="U362" s="1">
        <f t="shared" si="204"/>
        <v>0.87196173080302342</v>
      </c>
    </row>
    <row r="363" spans="1:21">
      <c r="A363" s="12">
        <v>40716</v>
      </c>
      <c r="B363" s="1">
        <v>253</v>
      </c>
      <c r="C363" s="1">
        <v>24.658000000000001</v>
      </c>
      <c r="D363" s="1" t="s">
        <v>29</v>
      </c>
      <c r="E363" s="1">
        <v>-35.016938642936701</v>
      </c>
      <c r="F363" s="1">
        <v>5.4399999999999997E-2</v>
      </c>
      <c r="G363" s="1"/>
      <c r="H363" s="1"/>
      <c r="I363" s="1">
        <f t="shared" si="197"/>
        <v>54.4</v>
      </c>
      <c r="J363" s="1">
        <f t="shared" si="205"/>
        <v>3.4747685873191765</v>
      </c>
      <c r="K363" s="1">
        <f t="shared" si="199"/>
        <v>38.491707230255876</v>
      </c>
      <c r="L363" s="1">
        <f t="shared" si="198"/>
        <v>4.7703163492362748</v>
      </c>
      <c r="M363" s="1">
        <v>5</v>
      </c>
      <c r="N363" s="1">
        <f t="shared" si="200"/>
        <v>0</v>
      </c>
      <c r="O363" s="1">
        <f t="shared" si="201"/>
        <v>5.8752000000000006E-2</v>
      </c>
      <c r="P363" s="1">
        <f t="shared" si="202"/>
        <v>9.0730019912404583</v>
      </c>
      <c r="Q363" s="1"/>
      <c r="R363" s="1" t="s">
        <v>8</v>
      </c>
      <c r="S363" s="1">
        <v>25</v>
      </c>
      <c r="T363" s="1">
        <f t="shared" si="203"/>
        <v>1.7355988996981799</v>
      </c>
      <c r="U363" s="1">
        <f t="shared" si="204"/>
        <v>0.95775100619135922</v>
      </c>
    </row>
    <row r="364" spans="1:21">
      <c r="A364" s="12">
        <v>40716</v>
      </c>
      <c r="B364" s="14">
        <v>253</v>
      </c>
      <c r="C364" s="14">
        <v>24.658000000000001</v>
      </c>
      <c r="D364" s="14" t="s">
        <v>30</v>
      </c>
      <c r="E364" s="14">
        <v>-6.734838887652951</v>
      </c>
      <c r="F364" s="14">
        <v>4.0599999999999997E-2</v>
      </c>
      <c r="G364" s="14"/>
      <c r="H364" s="14"/>
      <c r="I364" s="14">
        <f t="shared" si="197"/>
        <v>40.599999999999994</v>
      </c>
      <c r="J364" s="1">
        <f t="shared" si="205"/>
        <v>3.4747685873191765</v>
      </c>
      <c r="K364" s="14">
        <f t="shared" si="199"/>
        <v>10.209607474972128</v>
      </c>
      <c r="L364" s="1">
        <f t="shared" si="198"/>
        <v>4.7703163492362748</v>
      </c>
      <c r="M364" s="14">
        <v>5</v>
      </c>
      <c r="N364" s="14">
        <f t="shared" si="200"/>
        <v>0</v>
      </c>
      <c r="O364" s="14">
        <f t="shared" si="201"/>
        <v>4.3847999999999998E-2</v>
      </c>
      <c r="P364" s="14">
        <f t="shared" si="202"/>
        <v>2.4137975562234124</v>
      </c>
      <c r="Q364" s="14"/>
      <c r="R364" s="14" t="s">
        <v>8</v>
      </c>
      <c r="S364" s="1">
        <v>25</v>
      </c>
    </row>
    <row r="365" spans="1:21">
      <c r="A365" s="12">
        <v>40716</v>
      </c>
      <c r="B365" s="1">
        <v>253</v>
      </c>
      <c r="C365" s="1">
        <v>24.658000000000001</v>
      </c>
      <c r="D365" s="1" t="s">
        <v>31</v>
      </c>
      <c r="E365" s="1">
        <v>-22.092805695216818</v>
      </c>
      <c r="F365" s="1">
        <v>2.4899999999999999E-2</v>
      </c>
      <c r="G365" s="1"/>
      <c r="H365" s="1"/>
      <c r="I365" s="1">
        <f t="shared" si="197"/>
        <v>24.9</v>
      </c>
      <c r="J365" s="1">
        <f t="shared" si="205"/>
        <v>3.4747685873191765</v>
      </c>
      <c r="K365" s="1">
        <f t="shared" si="199"/>
        <v>25.567574282535993</v>
      </c>
      <c r="L365" s="1">
        <f t="shared" si="198"/>
        <v>4.7703163492362748</v>
      </c>
      <c r="M365" s="1">
        <v>5</v>
      </c>
      <c r="N365" s="1">
        <f t="shared" si="200"/>
        <v>0</v>
      </c>
      <c r="O365" s="1">
        <f t="shared" si="201"/>
        <v>2.6891999999999999E-2</v>
      </c>
      <c r="P365" s="1">
        <f t="shared" si="202"/>
        <v>6.0654719404109576</v>
      </c>
      <c r="Q365" s="1"/>
      <c r="R365" s="1" t="s">
        <v>8</v>
      </c>
      <c r="S365" s="1">
        <v>25</v>
      </c>
      <c r="T365" s="1">
        <f t="shared" si="203"/>
        <v>1.3961993470957363</v>
      </c>
      <c r="U365" s="1">
        <f t="shared" si="204"/>
        <v>0.78286459797131114</v>
      </c>
    </row>
    <row r="366" spans="1:21">
      <c r="A366" s="12">
        <v>40716</v>
      </c>
      <c r="B366" s="1">
        <v>253</v>
      </c>
      <c r="C366" s="1">
        <v>24.658000000000001</v>
      </c>
      <c r="D366" s="1" t="s">
        <v>32</v>
      </c>
      <c r="E366" s="1">
        <v>4.308044315906475</v>
      </c>
      <c r="F366" s="1"/>
      <c r="G366" s="1"/>
      <c r="H366" s="1"/>
      <c r="I366" s="1"/>
      <c r="J366" s="1">
        <f t="shared" si="205"/>
        <v>3.4747685873191765</v>
      </c>
      <c r="K366" s="1">
        <f t="shared" si="199"/>
        <v>-0.83327572858729848</v>
      </c>
      <c r="L366" s="1">
        <f t="shared" si="198"/>
        <v>4.7703163492362748</v>
      </c>
      <c r="M366" s="1">
        <v>5</v>
      </c>
      <c r="N366" s="1">
        <f t="shared" si="200"/>
        <v>0</v>
      </c>
      <c r="O366" s="1"/>
      <c r="P366" s="1"/>
      <c r="Q366" s="1"/>
      <c r="R366" s="1"/>
    </row>
    <row r="367" spans="1:21">
      <c r="A367" s="12">
        <v>40716</v>
      </c>
      <c r="B367" s="1">
        <v>253</v>
      </c>
      <c r="C367" s="1">
        <v>24.658000000000001</v>
      </c>
      <c r="D367" s="1" t="s">
        <v>33</v>
      </c>
      <c r="E367" s="1">
        <v>-24.380574327030004</v>
      </c>
      <c r="F367" s="1">
        <v>2.3800000000000002E-2</v>
      </c>
      <c r="G367" s="1"/>
      <c r="H367" s="1"/>
      <c r="I367" s="1">
        <f t="shared" si="197"/>
        <v>23.8</v>
      </c>
      <c r="J367" s="1">
        <f t="shared" si="205"/>
        <v>3.4747685873191765</v>
      </c>
      <c r="K367" s="1">
        <f t="shared" si="199"/>
        <v>27.85534291434918</v>
      </c>
      <c r="L367" s="1">
        <f t="shared" si="198"/>
        <v>4.7703163492362748</v>
      </c>
      <c r="M367" s="1">
        <v>5</v>
      </c>
      <c r="N367" s="1">
        <f t="shared" si="200"/>
        <v>0</v>
      </c>
      <c r="O367" s="1">
        <f t="shared" si="201"/>
        <v>2.5704000000000005E-2</v>
      </c>
      <c r="P367" s="1">
        <f t="shared" si="202"/>
        <v>6.6097847197297259</v>
      </c>
      <c r="Q367" s="1"/>
      <c r="R367" s="1" t="s">
        <v>8</v>
      </c>
      <c r="S367" s="1">
        <v>25</v>
      </c>
      <c r="T367" s="1">
        <f t="shared" si="203"/>
        <v>1.3765769570565121</v>
      </c>
      <c r="U367" s="1">
        <f t="shared" si="204"/>
        <v>0.82018731477217732</v>
      </c>
    </row>
    <row r="368" spans="1:21">
      <c r="A368" s="12">
        <v>40716</v>
      </c>
      <c r="B368" s="1">
        <v>253</v>
      </c>
      <c r="C368" s="1">
        <v>24.658000000000001</v>
      </c>
      <c r="D368" s="1" t="s">
        <v>34</v>
      </c>
      <c r="E368" s="1">
        <v>-1.8372541935484277</v>
      </c>
      <c r="F368" s="1">
        <v>1.9800000000000002E-2</v>
      </c>
      <c r="G368" s="1"/>
      <c r="H368" s="1"/>
      <c r="I368" s="1">
        <f t="shared" si="197"/>
        <v>19.8</v>
      </c>
      <c r="J368" s="1">
        <f t="shared" si="205"/>
        <v>3.4747685873191765</v>
      </c>
      <c r="K368" s="1">
        <f t="shared" si="199"/>
        <v>5.3120227808676042</v>
      </c>
      <c r="L368" s="1">
        <f t="shared" si="198"/>
        <v>4.7703163492362748</v>
      </c>
      <c r="M368" s="1">
        <v>5</v>
      </c>
      <c r="N368" s="1">
        <f t="shared" si="200"/>
        <v>0</v>
      </c>
      <c r="O368" s="1">
        <f t="shared" si="201"/>
        <v>2.1384000000000004E-2</v>
      </c>
      <c r="P368" s="1">
        <f t="shared" si="202"/>
        <v>1.2615827441275878</v>
      </c>
      <c r="Q368" s="1"/>
      <c r="R368" s="1" t="s">
        <v>8</v>
      </c>
      <c r="S368" s="1">
        <v>25</v>
      </c>
      <c r="T368" s="1">
        <f t="shared" si="203"/>
        <v>1.2966651902615312</v>
      </c>
      <c r="U368" s="1">
        <f t="shared" si="204"/>
        <v>0.10091574010095027</v>
      </c>
    </row>
    <row r="369" spans="1:21">
      <c r="A369" s="12">
        <v>40716</v>
      </c>
      <c r="B369" s="1">
        <v>253</v>
      </c>
      <c r="C369" s="1">
        <v>24.658000000000001</v>
      </c>
      <c r="D369" s="1" t="s">
        <v>35</v>
      </c>
      <c r="E369" s="1">
        <v>4.1514201557285393</v>
      </c>
      <c r="F369" s="1"/>
      <c r="G369" s="1"/>
      <c r="H369" s="1"/>
      <c r="I369" s="1"/>
      <c r="J369" s="1">
        <f t="shared" si="205"/>
        <v>3.4747685873191765</v>
      </c>
      <c r="K369" s="1">
        <f t="shared" si="199"/>
        <v>-0.6766515684093628</v>
      </c>
      <c r="L369" s="1">
        <f t="shared" si="198"/>
        <v>4.7703163492362748</v>
      </c>
      <c r="M369" s="1">
        <v>5</v>
      </c>
      <c r="N369" s="1">
        <f t="shared" si="200"/>
        <v>0</v>
      </c>
      <c r="O369" s="1"/>
      <c r="P369" s="1"/>
      <c r="Q369" s="1"/>
      <c r="R369" s="1"/>
    </row>
    <row r="370" spans="1:21">
      <c r="A370" s="12">
        <v>40716</v>
      </c>
      <c r="B370" s="1">
        <v>253</v>
      </c>
      <c r="C370" s="1">
        <v>24.658000000000001</v>
      </c>
      <c r="D370" s="1" t="s">
        <v>36</v>
      </c>
      <c r="E370" s="1">
        <v>-51.555746028920971</v>
      </c>
      <c r="F370" s="1">
        <v>9.5100000000000004E-2</v>
      </c>
      <c r="G370" s="1"/>
      <c r="H370" s="1" t="s">
        <v>68</v>
      </c>
      <c r="I370" s="1">
        <f t="shared" si="197"/>
        <v>95.100000000000009</v>
      </c>
      <c r="J370" s="1">
        <f t="shared" si="205"/>
        <v>3.4747685873191765</v>
      </c>
      <c r="K370" s="1">
        <f t="shared" si="199"/>
        <v>55.030514616240147</v>
      </c>
      <c r="L370" s="1">
        <f t="shared" si="198"/>
        <v>4.7703163492362748</v>
      </c>
      <c r="M370" s="1">
        <v>5</v>
      </c>
      <c r="N370" s="1">
        <f t="shared" si="200"/>
        <v>0</v>
      </c>
      <c r="O370" s="1">
        <f t="shared" si="201"/>
        <v>0.10270800000000001</v>
      </c>
      <c r="P370" s="1">
        <f t="shared" si="202"/>
        <v>12.856026364402304</v>
      </c>
      <c r="Q370" s="1"/>
      <c r="R370" s="1" t="s">
        <v>8</v>
      </c>
      <c r="S370" s="1">
        <v>25</v>
      </c>
      <c r="T370" s="1">
        <f t="shared" si="203"/>
        <v>1.978180516937414</v>
      </c>
      <c r="U370" s="1">
        <f t="shared" si="204"/>
        <v>1.1091067543824427</v>
      </c>
    </row>
    <row r="371" spans="1:21">
      <c r="A371" s="12">
        <v>40716</v>
      </c>
      <c r="B371" s="1">
        <v>253</v>
      </c>
      <c r="C371" s="1">
        <v>24.658000000000001</v>
      </c>
      <c r="D371" s="1" t="s">
        <v>37</v>
      </c>
      <c r="E371" s="1">
        <v>2.2578516573970657</v>
      </c>
      <c r="F371" s="1"/>
      <c r="G371" s="1"/>
      <c r="H371" s="1"/>
      <c r="I371" s="1"/>
      <c r="J371" s="1">
        <f t="shared" si="205"/>
        <v>3.4747685873191765</v>
      </c>
      <c r="K371" s="1">
        <f t="shared" si="199"/>
        <v>1.2169169299221108</v>
      </c>
      <c r="L371" s="1">
        <f t="shared" si="198"/>
        <v>4.7703163492362748</v>
      </c>
      <c r="M371" s="1">
        <v>5</v>
      </c>
      <c r="N371" s="1">
        <f t="shared" si="200"/>
        <v>0</v>
      </c>
      <c r="O371" s="1"/>
      <c r="P371" s="1"/>
      <c r="Q371" s="1"/>
      <c r="R371" s="1"/>
    </row>
    <row r="372" spans="1:21">
      <c r="A372" s="12">
        <v>40716</v>
      </c>
      <c r="B372" s="1">
        <v>253</v>
      </c>
      <c r="C372" s="1">
        <v>24.658000000000001</v>
      </c>
      <c r="D372" s="1" t="s">
        <v>38</v>
      </c>
      <c r="E372" s="1">
        <v>-29.242962580645145</v>
      </c>
      <c r="F372" s="1">
        <v>0.11269999999999999</v>
      </c>
      <c r="G372" s="1"/>
      <c r="H372" s="1"/>
      <c r="I372" s="1">
        <f t="shared" si="197"/>
        <v>112.69999999999999</v>
      </c>
      <c r="J372" s="1">
        <f t="shared" si="205"/>
        <v>3.4747685873191765</v>
      </c>
      <c r="K372" s="1">
        <f t="shared" si="199"/>
        <v>32.717731167964324</v>
      </c>
      <c r="L372" s="1">
        <f t="shared" si="198"/>
        <v>4.7703163492362748</v>
      </c>
      <c r="M372" s="1">
        <v>5</v>
      </c>
      <c r="N372" s="1">
        <f t="shared" si="200"/>
        <v>0</v>
      </c>
      <c r="O372" s="1">
        <f t="shared" si="201"/>
        <v>0.12171599999999999</v>
      </c>
      <c r="P372" s="1">
        <f t="shared" si="202"/>
        <v>7.6137294529395518</v>
      </c>
      <c r="Q372" s="1"/>
      <c r="R372" s="1" t="s">
        <v>8</v>
      </c>
      <c r="S372" s="1">
        <v>25</v>
      </c>
      <c r="T372" s="1">
        <f t="shared" si="203"/>
        <v>2.0519239160461065</v>
      </c>
      <c r="U372" s="1">
        <f t="shared" si="204"/>
        <v>0.88159744048688526</v>
      </c>
    </row>
    <row r="373" spans="1:21">
      <c r="A373" s="12">
        <v>40716</v>
      </c>
      <c r="B373" s="1">
        <v>253</v>
      </c>
      <c r="C373" s="1">
        <v>24.658000000000001</v>
      </c>
      <c r="D373" s="1" t="s">
        <v>39</v>
      </c>
      <c r="E373" s="1">
        <v>3.1817582202446255</v>
      </c>
      <c r="F373" s="1"/>
      <c r="G373" s="1"/>
      <c r="H373" s="1"/>
      <c r="I373" s="1"/>
      <c r="J373" s="1">
        <f t="shared" si="205"/>
        <v>3.4747685873191765</v>
      </c>
      <c r="K373" s="1">
        <f t="shared" si="199"/>
        <v>0.29301036707455097</v>
      </c>
      <c r="L373" s="1">
        <f t="shared" si="198"/>
        <v>4.7703163492362748</v>
      </c>
      <c r="M373" s="1">
        <v>5</v>
      </c>
      <c r="N373" s="1">
        <f t="shared" si="200"/>
        <v>0</v>
      </c>
      <c r="O373" s="1"/>
      <c r="P373" s="1"/>
      <c r="Q373" s="1"/>
      <c r="R373" s="1"/>
    </row>
    <row r="374" spans="1:21">
      <c r="A374" s="12">
        <v>40716</v>
      </c>
      <c r="B374" s="1">
        <v>253</v>
      </c>
      <c r="C374" s="1">
        <v>24.658000000000001</v>
      </c>
      <c r="D374" s="1" t="s">
        <v>40</v>
      </c>
      <c r="E374" s="1">
        <v>-62.681340867630652</v>
      </c>
      <c r="F374" s="1">
        <v>8.9599999999999999E-2</v>
      </c>
      <c r="G374" s="1"/>
      <c r="H374" s="1"/>
      <c r="I374" s="1">
        <f t="shared" si="197"/>
        <v>89.6</v>
      </c>
      <c r="J374" s="1">
        <f t="shared" si="205"/>
        <v>3.4747685873191765</v>
      </c>
      <c r="K374" s="1">
        <f t="shared" si="199"/>
        <v>66.156109454949828</v>
      </c>
      <c r="L374" s="1">
        <f t="shared" si="198"/>
        <v>4.7703163492362748</v>
      </c>
      <c r="M374" s="1">
        <v>5</v>
      </c>
      <c r="N374" s="1">
        <f t="shared" si="200"/>
        <v>0</v>
      </c>
      <c r="O374" s="1">
        <f t="shared" si="201"/>
        <v>9.6768000000000007E-2</v>
      </c>
      <c r="P374" s="1">
        <f t="shared" si="202"/>
        <v>15.473892681845458</v>
      </c>
      <c r="Q374" s="1"/>
      <c r="R374" s="1" t="s">
        <v>8</v>
      </c>
      <c r="S374" s="1">
        <v>25</v>
      </c>
      <c r="T374" s="1">
        <f t="shared" si="203"/>
        <v>1.9523080096621253</v>
      </c>
      <c r="U374" s="1">
        <f t="shared" si="204"/>
        <v>1.1895995805115032</v>
      </c>
    </row>
    <row r="375" spans="1:21">
      <c r="A375" s="12">
        <v>40716</v>
      </c>
      <c r="B375" s="1">
        <v>253</v>
      </c>
      <c r="C375" s="1">
        <v>24.658000000000001</v>
      </c>
      <c r="D375" s="1" t="s">
        <v>41</v>
      </c>
      <c r="E375" s="1">
        <v>-116.37175101223583</v>
      </c>
      <c r="F375" s="1">
        <v>0.1588</v>
      </c>
      <c r="G375" s="1"/>
      <c r="H375" s="1"/>
      <c r="I375" s="1">
        <f t="shared" si="197"/>
        <v>158.79999999999998</v>
      </c>
      <c r="J375" s="1">
        <f t="shared" si="205"/>
        <v>3.4747685873191765</v>
      </c>
      <c r="K375" s="1">
        <f t="shared" si="199"/>
        <v>119.84651959955501</v>
      </c>
      <c r="L375" s="1">
        <f t="shared" si="198"/>
        <v>4.7703163492362748</v>
      </c>
      <c r="M375" s="1">
        <v>5</v>
      </c>
      <c r="N375" s="1">
        <f t="shared" si="200"/>
        <v>0</v>
      </c>
      <c r="O375" s="1">
        <f t="shared" si="201"/>
        <v>0.17150399999999999</v>
      </c>
      <c r="P375" s="1">
        <f t="shared" si="202"/>
        <v>27.604792256694804</v>
      </c>
      <c r="Q375" s="1"/>
      <c r="R375" s="1" t="s">
        <v>8</v>
      </c>
      <c r="S375" s="1">
        <v>25</v>
      </c>
      <c r="T375" s="1">
        <f t="shared" si="203"/>
        <v>2.2008504980910772</v>
      </c>
      <c r="U375" s="1">
        <f t="shared" si="204"/>
        <v>1.4409844831511947</v>
      </c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21" s="18" customFormat="1">
      <c r="A377" s="17">
        <v>40716</v>
      </c>
      <c r="B377" s="2">
        <v>256</v>
      </c>
      <c r="C377" s="2">
        <v>25</v>
      </c>
      <c r="D377" s="2" t="s">
        <v>18</v>
      </c>
      <c r="E377" s="2">
        <v>-104.34544148606815</v>
      </c>
      <c r="F377" s="2">
        <v>5.8599999999999999E-2</v>
      </c>
      <c r="G377" s="2"/>
      <c r="H377" s="2"/>
      <c r="I377" s="2">
        <f t="shared" ref="I377:I440" si="206">1000*(F377-G377)</f>
        <v>58.6</v>
      </c>
      <c r="J377" s="2">
        <f>AVERAGE(E380,E385,E393,E395)</f>
        <v>1.9705607119021604</v>
      </c>
      <c r="K377" s="2">
        <f t="shared" ref="K377:K400" si="207">-1*(E377-J377)</f>
        <v>106.31600219797032</v>
      </c>
      <c r="L377" s="2">
        <f t="shared" si="198"/>
        <v>4.740692781559102</v>
      </c>
      <c r="M377" s="2">
        <v>5</v>
      </c>
      <c r="N377" s="2">
        <f t="shared" ref="N377:N400" si="208">1.28*G377</f>
        <v>0</v>
      </c>
      <c r="O377" s="2">
        <f t="shared" ref="O377:O400" si="209">1.08*I377/1000</f>
        <v>6.3287999999999997E-2</v>
      </c>
      <c r="P377" s="2">
        <f t="shared" ref="P377:P400" si="210">(K377/100)*L377*(M377-(N377+O377))</f>
        <v>24.88159640843892</v>
      </c>
      <c r="Q377" s="2"/>
      <c r="R377" s="2" t="s">
        <v>8</v>
      </c>
      <c r="S377" s="2">
        <v>25</v>
      </c>
      <c r="T377" s="2">
        <f t="shared" ref="T377:T400" si="211">LOG(I377)</f>
        <v>1.7678976160180906</v>
      </c>
      <c r="U377" s="2">
        <f t="shared" ref="U377:U400" si="212">LOG(P377)</f>
        <v>1.395878241337668</v>
      </c>
    </row>
    <row r="378" spans="1:21" s="18" customFormat="1">
      <c r="A378" s="17">
        <v>40716</v>
      </c>
      <c r="B378" s="9">
        <v>256</v>
      </c>
      <c r="C378" s="2">
        <v>25</v>
      </c>
      <c r="D378" s="9" t="s">
        <v>19</v>
      </c>
      <c r="E378" s="9">
        <v>-28.444003381535044</v>
      </c>
      <c r="F378" s="9">
        <v>1.34E-2</v>
      </c>
      <c r="G378" s="9"/>
      <c r="H378" s="9"/>
      <c r="I378" s="9">
        <f t="shared" si="206"/>
        <v>13.4</v>
      </c>
      <c r="J378" s="2">
        <f>J377</f>
        <v>1.9705607119021604</v>
      </c>
      <c r="K378" s="9">
        <f t="shared" si="207"/>
        <v>30.414564093437203</v>
      </c>
      <c r="L378" s="2">
        <f t="shared" si="198"/>
        <v>4.740692781559102</v>
      </c>
      <c r="M378" s="9">
        <v>5</v>
      </c>
      <c r="N378" s="9">
        <f t="shared" si="208"/>
        <v>0</v>
      </c>
      <c r="O378" s="9">
        <f t="shared" si="209"/>
        <v>1.4472E-2</v>
      </c>
      <c r="P378" s="9">
        <f t="shared" si="210"/>
        <v>7.1884386095649235</v>
      </c>
      <c r="Q378" s="9"/>
      <c r="R378" s="9" t="s">
        <v>8</v>
      </c>
      <c r="S378" s="2">
        <v>25</v>
      </c>
      <c r="T378" s="2"/>
      <c r="U378" s="2"/>
    </row>
    <row r="379" spans="1:21" s="18" customFormat="1">
      <c r="A379" s="17">
        <v>40716</v>
      </c>
      <c r="B379" s="9">
        <v>256</v>
      </c>
      <c r="C379" s="2">
        <v>25</v>
      </c>
      <c r="D379" s="9" t="s">
        <v>20</v>
      </c>
      <c r="E379" s="9">
        <v>-103.7821622291021</v>
      </c>
      <c r="F379" s="9">
        <v>7.4899999999999994E-2</v>
      </c>
      <c r="G379" s="9"/>
      <c r="H379" s="9"/>
      <c r="I379" s="9">
        <f t="shared" si="206"/>
        <v>74.899999999999991</v>
      </c>
      <c r="J379" s="2">
        <f t="shared" ref="J379:J400" si="213">J378</f>
        <v>1.9705607119021604</v>
      </c>
      <c r="K379" s="9">
        <f t="shared" si="207"/>
        <v>105.75272294100427</v>
      </c>
      <c r="L379" s="2">
        <f t="shared" si="198"/>
        <v>4.740692781559102</v>
      </c>
      <c r="M379" s="9">
        <v>5</v>
      </c>
      <c r="N379" s="9">
        <f t="shared" si="208"/>
        <v>0</v>
      </c>
      <c r="O379" s="9">
        <f t="shared" si="209"/>
        <v>8.0891999999999992E-2</v>
      </c>
      <c r="P379" s="9">
        <f t="shared" si="210"/>
        <v>24.661513614371746</v>
      </c>
      <c r="Q379" s="9"/>
      <c r="R379" s="9" t="s">
        <v>8</v>
      </c>
      <c r="S379" s="2">
        <v>25</v>
      </c>
      <c r="T379" s="2"/>
      <c r="U379" s="2"/>
    </row>
    <row r="380" spans="1:21" s="18" customFormat="1">
      <c r="A380" s="17">
        <v>40716</v>
      </c>
      <c r="B380" s="2">
        <v>256</v>
      </c>
      <c r="C380" s="2">
        <v>25</v>
      </c>
      <c r="D380" s="2" t="s">
        <v>21</v>
      </c>
      <c r="E380" s="2">
        <v>3.5601199555061074</v>
      </c>
      <c r="F380" s="2"/>
      <c r="G380" s="2"/>
      <c r="H380" s="2"/>
      <c r="I380" s="2">
        <f t="shared" si="206"/>
        <v>0</v>
      </c>
      <c r="J380" s="2">
        <f t="shared" si="213"/>
        <v>1.9705607119021604</v>
      </c>
      <c r="K380" s="2">
        <f t="shared" si="207"/>
        <v>-1.589559243603947</v>
      </c>
      <c r="L380" s="2">
        <f t="shared" si="198"/>
        <v>4.740692781559102</v>
      </c>
      <c r="M380" s="2">
        <v>5</v>
      </c>
      <c r="N380" s="2">
        <f t="shared" si="208"/>
        <v>0</v>
      </c>
      <c r="O380" s="2">
        <f t="shared" si="209"/>
        <v>0</v>
      </c>
      <c r="P380" s="2">
        <f t="shared" si="210"/>
        <v>-0.37678060160068888</v>
      </c>
      <c r="Q380" s="2"/>
      <c r="R380" s="2" t="s">
        <v>8</v>
      </c>
      <c r="S380" s="2">
        <v>25</v>
      </c>
      <c r="T380" s="2"/>
      <c r="U380" s="2"/>
    </row>
    <row r="381" spans="1:21" s="18" customFormat="1">
      <c r="A381" s="17">
        <v>40716</v>
      </c>
      <c r="B381" s="2">
        <v>256</v>
      </c>
      <c r="C381" s="2">
        <v>25</v>
      </c>
      <c r="D381" s="2" t="s">
        <v>22</v>
      </c>
      <c r="E381" s="2">
        <v>-30.774007741935609</v>
      </c>
      <c r="F381" s="2">
        <v>1.52E-2</v>
      </c>
      <c r="G381" s="2"/>
      <c r="H381" s="2"/>
      <c r="I381" s="2">
        <f t="shared" si="206"/>
        <v>15.2</v>
      </c>
      <c r="J381" s="2">
        <f t="shared" si="213"/>
        <v>1.9705607119021604</v>
      </c>
      <c r="K381" s="2">
        <f t="shared" si="207"/>
        <v>32.744568453837772</v>
      </c>
      <c r="L381" s="2">
        <f t="shared" si="198"/>
        <v>4.740692781559102</v>
      </c>
      <c r="M381" s="2">
        <v>5</v>
      </c>
      <c r="N381" s="2">
        <f t="shared" si="208"/>
        <v>0</v>
      </c>
      <c r="O381" s="2">
        <f t="shared" si="209"/>
        <v>1.6416E-2</v>
      </c>
      <c r="P381" s="2">
        <f t="shared" si="210"/>
        <v>7.7361140900626237</v>
      </c>
      <c r="Q381" s="2"/>
      <c r="R381" s="2" t="s">
        <v>8</v>
      </c>
      <c r="S381" s="2">
        <v>25</v>
      </c>
      <c r="T381" s="2">
        <f t="shared" si="211"/>
        <v>1.1818435879447726</v>
      </c>
      <c r="U381" s="2">
        <f t="shared" si="212"/>
        <v>0.88852286597660901</v>
      </c>
    </row>
    <row r="382" spans="1:21" s="18" customFormat="1">
      <c r="A382" s="17">
        <v>40716</v>
      </c>
      <c r="B382" s="2">
        <v>256</v>
      </c>
      <c r="C382" s="2">
        <v>25</v>
      </c>
      <c r="D382" s="2" t="s">
        <v>23</v>
      </c>
      <c r="E382" s="2">
        <v>-150.52617708978312</v>
      </c>
      <c r="F382" s="2">
        <v>0.1507</v>
      </c>
      <c r="G382" s="2"/>
      <c r="H382" s="2"/>
      <c r="I382" s="2">
        <f t="shared" si="206"/>
        <v>150.69999999999999</v>
      </c>
      <c r="J382" s="2">
        <f t="shared" si="213"/>
        <v>1.9705607119021604</v>
      </c>
      <c r="K382" s="2">
        <f t="shared" si="207"/>
        <v>152.49673780168527</v>
      </c>
      <c r="L382" s="2">
        <f t="shared" si="198"/>
        <v>4.740692781559102</v>
      </c>
      <c r="M382" s="2">
        <v>5</v>
      </c>
      <c r="N382" s="2">
        <f t="shared" si="208"/>
        <v>0</v>
      </c>
      <c r="O382" s="2">
        <f t="shared" si="209"/>
        <v>0.16275600000000001</v>
      </c>
      <c r="P382" s="2">
        <f t="shared" si="210"/>
        <v>34.970380679341595</v>
      </c>
      <c r="Q382" s="2"/>
      <c r="R382" s="2" t="s">
        <v>8</v>
      </c>
      <c r="S382" s="2">
        <v>25</v>
      </c>
      <c r="T382" s="2">
        <f t="shared" si="211"/>
        <v>2.1781132523146316</v>
      </c>
      <c r="U382" s="2">
        <f t="shared" si="212"/>
        <v>1.5437003599625925</v>
      </c>
    </row>
    <row r="383" spans="1:21" s="18" customFormat="1">
      <c r="A383" s="17">
        <v>40716</v>
      </c>
      <c r="B383" s="2">
        <v>256</v>
      </c>
      <c r="C383" s="2">
        <v>25</v>
      </c>
      <c r="D383" s="2" t="s">
        <v>24</v>
      </c>
      <c r="E383" s="2">
        <v>-57.462647678018641</v>
      </c>
      <c r="F383" s="2">
        <v>0.10059999999999999</v>
      </c>
      <c r="G383" s="2"/>
      <c r="H383" s="2"/>
      <c r="I383" s="2">
        <f t="shared" si="206"/>
        <v>100.6</v>
      </c>
      <c r="J383" s="2">
        <f t="shared" si="213"/>
        <v>1.9705607119021604</v>
      </c>
      <c r="K383" s="2">
        <f t="shared" si="207"/>
        <v>59.4332083899208</v>
      </c>
      <c r="L383" s="2">
        <f t="shared" si="198"/>
        <v>4.740692781559102</v>
      </c>
      <c r="M383" s="2">
        <v>5</v>
      </c>
      <c r="N383" s="2">
        <f t="shared" si="208"/>
        <v>0</v>
      </c>
      <c r="O383" s="2">
        <f t="shared" si="209"/>
        <v>0.10864799999999999</v>
      </c>
      <c r="P383" s="2">
        <f t="shared" si="210"/>
        <v>13.781608381699503</v>
      </c>
      <c r="Q383" s="2"/>
      <c r="R383" s="2" t="s">
        <v>8</v>
      </c>
      <c r="S383" s="2">
        <v>25</v>
      </c>
      <c r="T383" s="2">
        <f t="shared" si="211"/>
        <v>2.0025979807199086</v>
      </c>
      <c r="U383" s="2">
        <f t="shared" si="212"/>
        <v>1.1392999048383301</v>
      </c>
    </row>
    <row r="384" spans="1:21" s="18" customFormat="1">
      <c r="A384" s="17">
        <v>40716</v>
      </c>
      <c r="B384" s="2">
        <v>256</v>
      </c>
      <c r="C384" s="2">
        <v>25</v>
      </c>
      <c r="D384" s="2" t="s">
        <v>25</v>
      </c>
      <c r="E384" s="2">
        <v>-18.425336596218092</v>
      </c>
      <c r="F384" s="2">
        <v>2.52E-2</v>
      </c>
      <c r="G384" s="2"/>
      <c r="H384" s="2"/>
      <c r="I384" s="2">
        <f t="shared" si="206"/>
        <v>25.2</v>
      </c>
      <c r="J384" s="2">
        <f t="shared" si="213"/>
        <v>1.9705607119021604</v>
      </c>
      <c r="K384" s="2">
        <f t="shared" si="207"/>
        <v>20.395897308120251</v>
      </c>
      <c r="L384" s="2">
        <f t="shared" si="198"/>
        <v>4.740692781559102</v>
      </c>
      <c r="M384" s="2">
        <v>5</v>
      </c>
      <c r="N384" s="2">
        <f t="shared" si="208"/>
        <v>0</v>
      </c>
      <c r="O384" s="2">
        <f t="shared" si="209"/>
        <v>2.7216000000000001E-2</v>
      </c>
      <c r="P384" s="2">
        <f t="shared" si="210"/>
        <v>4.8082188207773857</v>
      </c>
      <c r="Q384" s="2"/>
      <c r="R384" s="2" t="s">
        <v>8</v>
      </c>
      <c r="S384" s="2">
        <v>25</v>
      </c>
      <c r="T384" s="2">
        <f t="shared" si="211"/>
        <v>1.4014005407815442</v>
      </c>
      <c r="U384" s="2">
        <f t="shared" si="212"/>
        <v>0.68198422407239856</v>
      </c>
    </row>
    <row r="385" spans="1:21" s="18" customFormat="1">
      <c r="A385" s="17">
        <v>40716</v>
      </c>
      <c r="B385" s="2">
        <v>256</v>
      </c>
      <c r="C385" s="2">
        <v>25</v>
      </c>
      <c r="D385" s="2" t="s">
        <v>26</v>
      </c>
      <c r="E385" s="2">
        <v>1.4518531701891781</v>
      </c>
      <c r="F385" s="2"/>
      <c r="G385" s="2"/>
      <c r="H385" s="2"/>
      <c r="I385" s="2">
        <f t="shared" si="206"/>
        <v>0</v>
      </c>
      <c r="J385" s="2">
        <f t="shared" si="213"/>
        <v>1.9705607119021604</v>
      </c>
      <c r="K385" s="2">
        <f t="shared" si="207"/>
        <v>0.51870754171298228</v>
      </c>
      <c r="L385" s="2">
        <f t="shared" si="198"/>
        <v>4.740692781559102</v>
      </c>
      <c r="M385" s="2">
        <v>5</v>
      </c>
      <c r="N385" s="2">
        <f t="shared" si="208"/>
        <v>0</v>
      </c>
      <c r="O385" s="2">
        <f t="shared" si="209"/>
        <v>0</v>
      </c>
      <c r="P385" s="2">
        <f t="shared" si="210"/>
        <v>0.12295165493695011</v>
      </c>
      <c r="Q385" s="2"/>
      <c r="R385" s="2" t="s">
        <v>8</v>
      </c>
      <c r="S385" s="2">
        <v>25</v>
      </c>
      <c r="T385" s="2"/>
      <c r="U385" s="2"/>
    </row>
    <row r="386" spans="1:21" s="18" customFormat="1">
      <c r="A386" s="17">
        <v>40716</v>
      </c>
      <c r="B386" s="2">
        <v>256</v>
      </c>
      <c r="C386" s="2">
        <v>25</v>
      </c>
      <c r="D386" s="2" t="s">
        <v>27</v>
      </c>
      <c r="E386" s="2">
        <v>-112.00277399380812</v>
      </c>
      <c r="F386" s="2">
        <v>9.4399999999999998E-2</v>
      </c>
      <c r="G386" s="2"/>
      <c r="H386" s="2"/>
      <c r="I386" s="2">
        <f t="shared" si="206"/>
        <v>94.399999999999991</v>
      </c>
      <c r="J386" s="2">
        <f t="shared" si="213"/>
        <v>1.9705607119021604</v>
      </c>
      <c r="K386" s="2">
        <f t="shared" si="207"/>
        <v>113.97333470571029</v>
      </c>
      <c r="L386" s="2">
        <f t="shared" si="198"/>
        <v>4.740692781559102</v>
      </c>
      <c r="M386" s="2">
        <v>5</v>
      </c>
      <c r="N386" s="2">
        <f t="shared" si="208"/>
        <v>0</v>
      </c>
      <c r="O386" s="2">
        <f t="shared" si="209"/>
        <v>0.101952</v>
      </c>
      <c r="P386" s="2">
        <f t="shared" si="210"/>
        <v>26.464768790078104</v>
      </c>
      <c r="Q386" s="2"/>
      <c r="R386" s="2" t="s">
        <v>8</v>
      </c>
      <c r="S386" s="2">
        <v>25</v>
      </c>
      <c r="T386" s="2">
        <f t="shared" si="211"/>
        <v>1.974971994298069</v>
      </c>
      <c r="U386" s="2">
        <f t="shared" si="212"/>
        <v>1.4226681041224172</v>
      </c>
    </row>
    <row r="387" spans="1:21" s="18" customFormat="1">
      <c r="A387" s="17">
        <v>40716</v>
      </c>
      <c r="B387" s="2">
        <v>256</v>
      </c>
      <c r="C387" s="2">
        <v>25</v>
      </c>
      <c r="D387" s="2" t="s">
        <v>28</v>
      </c>
      <c r="E387" s="2">
        <v>-4.2886862736373352</v>
      </c>
      <c r="F387" s="2">
        <v>6.0000000000000001E-3</v>
      </c>
      <c r="G387" s="2"/>
      <c r="H387" s="2"/>
      <c r="I387" s="2">
        <f t="shared" si="206"/>
        <v>6</v>
      </c>
      <c r="J387" s="2">
        <f t="shared" si="213"/>
        <v>1.9705607119021604</v>
      </c>
      <c r="K387" s="2">
        <f t="shared" si="207"/>
        <v>6.2592469855394954</v>
      </c>
      <c r="L387" s="2">
        <f t="shared" si="198"/>
        <v>4.740692781559102</v>
      </c>
      <c r="M387" s="2">
        <v>5</v>
      </c>
      <c r="N387" s="2">
        <f t="shared" si="208"/>
        <v>0</v>
      </c>
      <c r="O387" s="2">
        <f t="shared" si="209"/>
        <v>6.4800000000000005E-3</v>
      </c>
      <c r="P387" s="2">
        <f t="shared" si="210"/>
        <v>1.4817355288953813</v>
      </c>
      <c r="Q387" s="2"/>
      <c r="R387" s="2" t="s">
        <v>8</v>
      </c>
      <c r="S387" s="2">
        <v>25</v>
      </c>
      <c r="T387" s="2">
        <f t="shared" si="211"/>
        <v>0.77815125038364363</v>
      </c>
      <c r="U387" s="2">
        <f t="shared" si="212"/>
        <v>0.17077069447250529</v>
      </c>
    </row>
    <row r="388" spans="1:21" s="18" customFormat="1">
      <c r="A388" s="17">
        <v>40716</v>
      </c>
      <c r="B388" s="2">
        <v>256</v>
      </c>
      <c r="C388" s="2">
        <v>25</v>
      </c>
      <c r="D388" s="2" t="s">
        <v>29</v>
      </c>
      <c r="E388" s="2">
        <v>-25.61420956618467</v>
      </c>
      <c r="F388" s="2">
        <v>1.7500000000000002E-2</v>
      </c>
      <c r="G388" s="2"/>
      <c r="H388" s="2"/>
      <c r="I388" s="2">
        <f t="shared" si="206"/>
        <v>17.5</v>
      </c>
      <c r="J388" s="2">
        <f t="shared" si="213"/>
        <v>1.9705607119021604</v>
      </c>
      <c r="K388" s="2">
        <f t="shared" si="207"/>
        <v>27.584770278086829</v>
      </c>
      <c r="L388" s="2">
        <f t="shared" si="198"/>
        <v>4.740692781559102</v>
      </c>
      <c r="M388" s="2">
        <v>5</v>
      </c>
      <c r="N388" s="2">
        <f t="shared" si="208"/>
        <v>0</v>
      </c>
      <c r="O388" s="2">
        <f t="shared" si="209"/>
        <v>1.8900000000000004E-2</v>
      </c>
      <c r="P388" s="2">
        <f t="shared" si="210"/>
        <v>6.5138303627816772</v>
      </c>
      <c r="Q388" s="2"/>
      <c r="R388" s="2" t="s">
        <v>8</v>
      </c>
      <c r="S388" s="2">
        <v>25</v>
      </c>
      <c r="T388" s="2">
        <f t="shared" si="211"/>
        <v>1.2430380486862944</v>
      </c>
      <c r="U388" s="2">
        <f t="shared" si="212"/>
        <v>0.81383644420933521</v>
      </c>
    </row>
    <row r="389" spans="1:21" s="18" customFormat="1">
      <c r="A389" s="17">
        <v>40716</v>
      </c>
      <c r="B389" s="2">
        <v>256</v>
      </c>
      <c r="C389" s="2">
        <v>25</v>
      </c>
      <c r="D389" s="2" t="s">
        <v>30</v>
      </c>
      <c r="E389" s="2">
        <v>-35.499129877641906</v>
      </c>
      <c r="F389" s="2">
        <v>6.25E-2</v>
      </c>
      <c r="G389" s="2"/>
      <c r="H389" s="2"/>
      <c r="I389" s="2">
        <f t="shared" si="206"/>
        <v>62.5</v>
      </c>
      <c r="J389" s="2">
        <f t="shared" si="213"/>
        <v>1.9705607119021604</v>
      </c>
      <c r="K389" s="2">
        <f t="shared" si="207"/>
        <v>37.469690589544065</v>
      </c>
      <c r="L389" s="2">
        <f t="shared" si="198"/>
        <v>4.740692781559102</v>
      </c>
      <c r="M389" s="2">
        <v>5</v>
      </c>
      <c r="N389" s="2">
        <f t="shared" si="208"/>
        <v>0</v>
      </c>
      <c r="O389" s="2">
        <f t="shared" si="209"/>
        <v>6.7500000000000004E-2</v>
      </c>
      <c r="P389" s="2">
        <f t="shared" si="210"/>
        <v>8.7617127883542825</v>
      </c>
      <c r="Q389" s="2"/>
      <c r="R389" s="2" t="s">
        <v>8</v>
      </c>
      <c r="S389" s="2">
        <v>25</v>
      </c>
      <c r="T389" s="2">
        <f t="shared" si="211"/>
        <v>1.7958800173440752</v>
      </c>
      <c r="U389" s="2">
        <f t="shared" si="212"/>
        <v>0.9425890127685127</v>
      </c>
    </row>
    <row r="390" spans="1:21" s="18" customFormat="1">
      <c r="A390" s="17">
        <v>40716</v>
      </c>
      <c r="B390" s="2">
        <v>256</v>
      </c>
      <c r="C390" s="2">
        <v>25</v>
      </c>
      <c r="D390" s="2" t="s">
        <v>31</v>
      </c>
      <c r="E390" s="2">
        <v>-49.917351724137994</v>
      </c>
      <c r="F390" s="2">
        <v>7.0900000000000005E-2</v>
      </c>
      <c r="G390" s="2"/>
      <c r="H390" s="2"/>
      <c r="I390" s="2">
        <f t="shared" si="206"/>
        <v>70.900000000000006</v>
      </c>
      <c r="J390" s="2">
        <f t="shared" si="213"/>
        <v>1.9705607119021604</v>
      </c>
      <c r="K390" s="2">
        <f t="shared" si="207"/>
        <v>51.887912436040153</v>
      </c>
      <c r="L390" s="2">
        <f t="shared" si="198"/>
        <v>4.740692781559102</v>
      </c>
      <c r="M390" s="2">
        <v>5</v>
      </c>
      <c r="N390" s="2">
        <f t="shared" si="208"/>
        <v>0</v>
      </c>
      <c r="O390" s="2">
        <f t="shared" si="209"/>
        <v>7.6572000000000015E-2</v>
      </c>
      <c r="P390" s="2">
        <f t="shared" si="210"/>
        <v>12.110877229105107</v>
      </c>
      <c r="Q390" s="2"/>
      <c r="R390" s="2" t="s">
        <v>8</v>
      </c>
      <c r="S390" s="2">
        <v>25</v>
      </c>
      <c r="T390" s="2">
        <f t="shared" si="211"/>
        <v>1.8506462351830666</v>
      </c>
      <c r="U390" s="2">
        <f t="shared" si="212"/>
        <v>1.0831756016039722</v>
      </c>
    </row>
    <row r="391" spans="1:21" s="18" customFormat="1">
      <c r="A391" s="17">
        <v>40716</v>
      </c>
      <c r="B391" s="2">
        <v>256</v>
      </c>
      <c r="C391" s="2">
        <v>25</v>
      </c>
      <c r="D391" s="2" t="s">
        <v>32</v>
      </c>
      <c r="E391" s="2">
        <v>-17.61581846496108</v>
      </c>
      <c r="F391" s="2">
        <v>3.3000000000000002E-2</v>
      </c>
      <c r="G391" s="2"/>
      <c r="H391" s="2"/>
      <c r="I391" s="2">
        <f t="shared" si="206"/>
        <v>33</v>
      </c>
      <c r="J391" s="2">
        <f t="shared" si="213"/>
        <v>1.9705607119021604</v>
      </c>
      <c r="K391" s="2">
        <f t="shared" si="207"/>
        <v>19.58637917686324</v>
      </c>
      <c r="L391" s="2">
        <f t="shared" si="198"/>
        <v>4.740692781559102</v>
      </c>
      <c r="M391" s="2">
        <v>5</v>
      </c>
      <c r="N391" s="2">
        <f t="shared" si="208"/>
        <v>0</v>
      </c>
      <c r="O391" s="2">
        <f t="shared" si="209"/>
        <v>3.5639999999999998E-2</v>
      </c>
      <c r="P391" s="2">
        <f t="shared" si="210"/>
        <v>4.6095575075576951</v>
      </c>
      <c r="Q391" s="2"/>
      <c r="R391" s="2" t="s">
        <v>8</v>
      </c>
      <c r="S391" s="2">
        <v>25</v>
      </c>
      <c r="T391" s="2">
        <f t="shared" si="211"/>
        <v>1.5185139398778875</v>
      </c>
      <c r="U391" s="2">
        <f t="shared" si="212"/>
        <v>0.66365923748305022</v>
      </c>
    </row>
    <row r="392" spans="1:21" s="18" customFormat="1">
      <c r="A392" s="17">
        <v>40716</v>
      </c>
      <c r="B392" s="2">
        <v>256</v>
      </c>
      <c r="C392" s="2">
        <v>25</v>
      </c>
      <c r="D392" s="2" t="s">
        <v>33</v>
      </c>
      <c r="E392" s="2">
        <v>-30.193266473859818</v>
      </c>
      <c r="F392" s="2">
        <v>8.1600000000000006E-2</v>
      </c>
      <c r="G392" s="2"/>
      <c r="H392" s="2"/>
      <c r="I392" s="2">
        <f t="shared" si="206"/>
        <v>81.600000000000009</v>
      </c>
      <c r="J392" s="2">
        <f t="shared" si="213"/>
        <v>1.9705607119021604</v>
      </c>
      <c r="K392" s="2">
        <f t="shared" si="207"/>
        <v>32.163827185761981</v>
      </c>
      <c r="L392" s="2">
        <f t="shared" si="198"/>
        <v>4.740692781559102</v>
      </c>
      <c r="M392" s="2">
        <v>5</v>
      </c>
      <c r="N392" s="2">
        <f t="shared" si="208"/>
        <v>0</v>
      </c>
      <c r="O392" s="2">
        <f t="shared" si="209"/>
        <v>8.8128000000000012E-2</v>
      </c>
      <c r="P392" s="2">
        <f t="shared" si="210"/>
        <v>7.4895646308860693</v>
      </c>
      <c r="Q392" s="2"/>
      <c r="R392" s="2" t="s">
        <v>8</v>
      </c>
      <c r="S392" s="2">
        <v>25</v>
      </c>
      <c r="T392" s="2">
        <f t="shared" si="211"/>
        <v>1.9116901587538613</v>
      </c>
      <c r="U392" s="2">
        <f t="shared" si="212"/>
        <v>0.8744565728531063</v>
      </c>
    </row>
    <row r="393" spans="1:21" s="18" customFormat="1">
      <c r="A393" s="17">
        <v>40716</v>
      </c>
      <c r="B393" s="2">
        <v>256</v>
      </c>
      <c r="C393" s="2">
        <v>25</v>
      </c>
      <c r="D393" s="2" t="s">
        <v>34</v>
      </c>
      <c r="E393" s="2">
        <v>3.1764787541713702</v>
      </c>
      <c r="F393" s="2"/>
      <c r="G393" s="2"/>
      <c r="H393" s="2"/>
      <c r="I393" s="2">
        <f t="shared" si="206"/>
        <v>0</v>
      </c>
      <c r="J393" s="2">
        <f t="shared" si="213"/>
        <v>1.9705607119021604</v>
      </c>
      <c r="K393" s="2">
        <f t="shared" si="207"/>
        <v>-1.2059180422692097</v>
      </c>
      <c r="L393" s="2">
        <f t="shared" si="198"/>
        <v>4.740692781559102</v>
      </c>
      <c r="M393" s="2">
        <v>5</v>
      </c>
      <c r="N393" s="2">
        <f t="shared" si="208"/>
        <v>0</v>
      </c>
      <c r="O393" s="2">
        <f t="shared" si="209"/>
        <v>0</v>
      </c>
      <c r="P393" s="2">
        <f t="shared" si="210"/>
        <v>-0.28584434790687629</v>
      </c>
      <c r="Q393" s="2"/>
      <c r="R393" s="2" t="s">
        <v>8</v>
      </c>
      <c r="S393" s="2">
        <v>25</v>
      </c>
      <c r="T393" s="2"/>
      <c r="U393" s="2"/>
    </row>
    <row r="394" spans="1:21" s="18" customFormat="1">
      <c r="A394" s="17">
        <v>40716</v>
      </c>
      <c r="B394" s="2">
        <v>256</v>
      </c>
      <c r="C394" s="2">
        <v>25</v>
      </c>
      <c r="D394" s="2" t="s">
        <v>35</v>
      </c>
      <c r="E394" s="2">
        <v>-91.251239628482907</v>
      </c>
      <c r="F394" s="2">
        <v>8.0299999999999996E-2</v>
      </c>
      <c r="G394" s="2"/>
      <c r="H394" s="2"/>
      <c r="I394" s="2">
        <f t="shared" si="206"/>
        <v>80.3</v>
      </c>
      <c r="J394" s="2">
        <f t="shared" si="213"/>
        <v>1.9705607119021604</v>
      </c>
      <c r="K394" s="2">
        <f t="shared" si="207"/>
        <v>93.221800340385073</v>
      </c>
      <c r="L394" s="2">
        <f t="shared" si="198"/>
        <v>4.740692781559102</v>
      </c>
      <c r="M394" s="2">
        <v>5</v>
      </c>
      <c r="N394" s="2">
        <f t="shared" si="208"/>
        <v>0</v>
      </c>
      <c r="O394" s="2">
        <f t="shared" si="209"/>
        <v>8.6724000000000009E-2</v>
      </c>
      <c r="P394" s="2">
        <f t="shared" si="210"/>
        <v>21.713531294125289</v>
      </c>
      <c r="Q394" s="2"/>
      <c r="R394" s="2" t="s">
        <v>8</v>
      </c>
      <c r="S394" s="2">
        <v>25</v>
      </c>
      <c r="T394" s="2">
        <f t="shared" si="211"/>
        <v>1.904715545278681</v>
      </c>
      <c r="U394" s="2">
        <f t="shared" si="212"/>
        <v>1.3367304589605737</v>
      </c>
    </row>
    <row r="395" spans="1:21" s="18" customFormat="1">
      <c r="A395" s="17">
        <v>40716</v>
      </c>
      <c r="B395" s="2">
        <v>256</v>
      </c>
      <c r="C395" s="2">
        <v>25</v>
      </c>
      <c r="D395" s="2" t="s">
        <v>36</v>
      </c>
      <c r="E395" s="2">
        <v>-0.30620903225801283</v>
      </c>
      <c r="F395" s="2"/>
      <c r="G395" s="2"/>
      <c r="H395" s="2"/>
      <c r="I395" s="2">
        <f t="shared" si="206"/>
        <v>0</v>
      </c>
      <c r="J395" s="2">
        <f t="shared" si="213"/>
        <v>1.9705607119021604</v>
      </c>
      <c r="K395" s="2">
        <f t="shared" si="207"/>
        <v>2.2767697441601733</v>
      </c>
      <c r="L395" s="2">
        <f t="shared" si="198"/>
        <v>4.740692781559102</v>
      </c>
      <c r="M395" s="2">
        <v>5</v>
      </c>
      <c r="N395" s="2">
        <f t="shared" si="208"/>
        <v>0</v>
      </c>
      <c r="O395" s="2">
        <f t="shared" si="209"/>
        <v>0</v>
      </c>
      <c r="P395" s="2">
        <f t="shared" si="210"/>
        <v>0.53967329457061486</v>
      </c>
      <c r="Q395" s="2"/>
      <c r="R395" s="2" t="s">
        <v>8</v>
      </c>
      <c r="S395" s="2">
        <v>25</v>
      </c>
      <c r="T395" s="2"/>
      <c r="U395" s="2"/>
    </row>
    <row r="396" spans="1:21" s="18" customFormat="1">
      <c r="A396" s="17">
        <v>40716</v>
      </c>
      <c r="B396" s="2">
        <v>256</v>
      </c>
      <c r="C396" s="2">
        <v>25</v>
      </c>
      <c r="D396" s="2" t="s">
        <v>37</v>
      </c>
      <c r="E396" s="2">
        <v>-40.924661179087984</v>
      </c>
      <c r="F396" s="2">
        <v>0.1593</v>
      </c>
      <c r="G396" s="2"/>
      <c r="H396" s="2"/>
      <c r="I396" s="2">
        <f t="shared" si="206"/>
        <v>159.30000000000001</v>
      </c>
      <c r="J396" s="2">
        <f t="shared" si="213"/>
        <v>1.9705607119021604</v>
      </c>
      <c r="K396" s="2">
        <f t="shared" si="207"/>
        <v>42.895221890990143</v>
      </c>
      <c r="L396" s="2">
        <f t="shared" si="198"/>
        <v>4.740692781559102</v>
      </c>
      <c r="M396" s="2">
        <v>5</v>
      </c>
      <c r="N396" s="2">
        <f t="shared" si="208"/>
        <v>0</v>
      </c>
      <c r="O396" s="2">
        <f t="shared" si="209"/>
        <v>0.172044</v>
      </c>
      <c r="P396" s="2">
        <f t="shared" si="210"/>
        <v>9.817796685444355</v>
      </c>
      <c r="Q396" s="2"/>
      <c r="R396" s="2" t="s">
        <v>8</v>
      </c>
      <c r="S396" s="2">
        <v>25</v>
      </c>
      <c r="T396" s="2">
        <f t="shared" si="211"/>
        <v>2.2022157758011316</v>
      </c>
      <c r="U396" s="2">
        <f t="shared" si="212"/>
        <v>0.99201403414968514</v>
      </c>
    </row>
    <row r="397" spans="1:21" s="18" customFormat="1">
      <c r="A397" s="17">
        <v>40716</v>
      </c>
      <c r="B397" s="2">
        <v>256</v>
      </c>
      <c r="C397" s="2">
        <v>25</v>
      </c>
      <c r="D397" s="2" t="s">
        <v>38</v>
      </c>
      <c r="E397" s="2">
        <v>-37.216716173526073</v>
      </c>
      <c r="F397" s="2">
        <v>3.2099999999999997E-2</v>
      </c>
      <c r="G397" s="2"/>
      <c r="H397" s="2"/>
      <c r="I397" s="2">
        <f t="shared" si="206"/>
        <v>32.099999999999994</v>
      </c>
      <c r="J397" s="2">
        <f t="shared" si="213"/>
        <v>1.9705607119021604</v>
      </c>
      <c r="K397" s="2">
        <f t="shared" si="207"/>
        <v>39.187276885428233</v>
      </c>
      <c r="L397" s="2">
        <f t="shared" si="198"/>
        <v>4.740692781559102</v>
      </c>
      <c r="M397" s="2">
        <v>5</v>
      </c>
      <c r="N397" s="2">
        <f t="shared" si="208"/>
        <v>0</v>
      </c>
      <c r="O397" s="2">
        <f t="shared" si="209"/>
        <v>3.4667999999999997E-2</v>
      </c>
      <c r="P397" s="2">
        <f t="shared" si="210"/>
        <v>9.2243376112254669</v>
      </c>
      <c r="Q397" s="2"/>
      <c r="R397" s="2" t="s">
        <v>8</v>
      </c>
      <c r="S397" s="2">
        <v>25</v>
      </c>
      <c r="T397" s="2">
        <f t="shared" si="211"/>
        <v>1.5065050324048721</v>
      </c>
      <c r="U397" s="2">
        <f t="shared" si="212"/>
        <v>0.96493518977764625</v>
      </c>
    </row>
    <row r="398" spans="1:21" s="18" customFormat="1">
      <c r="A398" s="17">
        <v>40716</v>
      </c>
      <c r="B398" s="2">
        <v>256</v>
      </c>
      <c r="C398" s="2">
        <v>25</v>
      </c>
      <c r="D398" s="2" t="s">
        <v>39</v>
      </c>
      <c r="E398" s="2">
        <v>-58.693584160177892</v>
      </c>
      <c r="F398" s="2">
        <v>4.4400000000000002E-2</v>
      </c>
      <c r="G398" s="2"/>
      <c r="H398" s="2"/>
      <c r="I398" s="2">
        <f t="shared" si="206"/>
        <v>44.4</v>
      </c>
      <c r="J398" s="2">
        <f t="shared" si="213"/>
        <v>1.9705607119021604</v>
      </c>
      <c r="K398" s="2">
        <f t="shared" si="207"/>
        <v>60.664144872080051</v>
      </c>
      <c r="L398" s="2">
        <f t="shared" si="198"/>
        <v>4.740692781559102</v>
      </c>
      <c r="M398" s="2">
        <v>5</v>
      </c>
      <c r="N398" s="2">
        <f t="shared" si="208"/>
        <v>0</v>
      </c>
      <c r="O398" s="2">
        <f t="shared" si="209"/>
        <v>4.7952000000000002E-2</v>
      </c>
      <c r="P398" s="2">
        <f t="shared" si="210"/>
        <v>14.241598492588276</v>
      </c>
      <c r="Q398" s="2"/>
      <c r="R398" s="2" t="s">
        <v>8</v>
      </c>
      <c r="S398" s="2">
        <v>25</v>
      </c>
      <c r="T398" s="2">
        <f t="shared" si="211"/>
        <v>1.6473829701146199</v>
      </c>
      <c r="U398" s="2">
        <f t="shared" si="212"/>
        <v>1.1535587377242353</v>
      </c>
    </row>
    <row r="399" spans="1:21" s="18" customFormat="1">
      <c r="A399" s="17">
        <v>40716</v>
      </c>
      <c r="B399" s="2">
        <v>256</v>
      </c>
      <c r="C399" s="2">
        <v>25</v>
      </c>
      <c r="D399" s="2" t="s">
        <v>40</v>
      </c>
      <c r="E399" s="2">
        <v>-36.377281067853204</v>
      </c>
      <c r="F399" s="2">
        <v>1.7999999999999999E-2</v>
      </c>
      <c r="G399" s="2"/>
      <c r="H399" s="2"/>
      <c r="I399" s="2">
        <f t="shared" si="206"/>
        <v>18</v>
      </c>
      <c r="J399" s="2">
        <f t="shared" si="213"/>
        <v>1.9705607119021604</v>
      </c>
      <c r="K399" s="2">
        <f t="shared" si="207"/>
        <v>38.347841779755363</v>
      </c>
      <c r="L399" s="2">
        <f t="shared" si="198"/>
        <v>4.740692781559102</v>
      </c>
      <c r="M399" s="2">
        <v>5</v>
      </c>
      <c r="N399" s="2">
        <f t="shared" si="208"/>
        <v>0</v>
      </c>
      <c r="O399" s="2">
        <f t="shared" si="209"/>
        <v>1.9440000000000002E-2</v>
      </c>
      <c r="P399" s="2">
        <f t="shared" si="210"/>
        <v>9.0544258222257046</v>
      </c>
      <c r="Q399" s="2"/>
      <c r="R399" s="2" t="s">
        <v>8</v>
      </c>
      <c r="S399" s="2">
        <v>25</v>
      </c>
      <c r="T399" s="2">
        <f t="shared" si="211"/>
        <v>1.255272505103306</v>
      </c>
      <c r="U399" s="2">
        <f t="shared" si="212"/>
        <v>0.95686091515307281</v>
      </c>
    </row>
    <row r="400" spans="1:21" s="18" customFormat="1">
      <c r="A400" s="17">
        <v>40716</v>
      </c>
      <c r="B400" s="2">
        <v>256</v>
      </c>
      <c r="C400" s="2">
        <v>25</v>
      </c>
      <c r="D400" s="2" t="s">
        <v>41</v>
      </c>
      <c r="E400" s="2">
        <v>-80.589751083591267</v>
      </c>
      <c r="F400" s="2">
        <v>8.1299999999999997E-2</v>
      </c>
      <c r="G400" s="2"/>
      <c r="H400" s="2"/>
      <c r="I400" s="2">
        <f t="shared" si="206"/>
        <v>81.3</v>
      </c>
      <c r="J400" s="2">
        <f t="shared" si="213"/>
        <v>1.9705607119021604</v>
      </c>
      <c r="K400" s="2">
        <f t="shared" si="207"/>
        <v>82.560311795493433</v>
      </c>
      <c r="L400" s="2">
        <f t="shared" si="198"/>
        <v>4.740692781559102</v>
      </c>
      <c r="M400" s="2">
        <v>5</v>
      </c>
      <c r="N400" s="2">
        <f t="shared" si="208"/>
        <v>0</v>
      </c>
      <c r="O400" s="2">
        <f t="shared" si="209"/>
        <v>8.7804000000000007E-2</v>
      </c>
      <c r="P400" s="2">
        <f t="shared" si="210"/>
        <v>19.225994933762099</v>
      </c>
      <c r="Q400" s="2"/>
      <c r="R400" s="2" t="s">
        <v>8</v>
      </c>
      <c r="S400" s="2">
        <v>25</v>
      </c>
      <c r="T400" s="2">
        <f t="shared" si="211"/>
        <v>1.9100905455940682</v>
      </c>
      <c r="U400" s="2">
        <f t="shared" si="212"/>
        <v>1.2838888235352235</v>
      </c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21">
      <c r="A402" s="12">
        <v>40717</v>
      </c>
      <c r="B402" s="1">
        <v>154</v>
      </c>
      <c r="C402" s="1">
        <v>8.9082499999999865</v>
      </c>
      <c r="D402" s="1" t="s">
        <v>18</v>
      </c>
      <c r="E402" s="1">
        <v>-4.3538140961177874</v>
      </c>
      <c r="F402" s="1">
        <v>3.8300000000000001E-2</v>
      </c>
      <c r="G402" s="1"/>
      <c r="H402" s="1"/>
      <c r="I402" s="1">
        <f t="shared" si="206"/>
        <v>38.299999999999997</v>
      </c>
      <c r="J402" s="1">
        <f>AVERAGE(E407,E408,E414,E424)</f>
        <v>-0.40938135842765966</v>
      </c>
      <c r="K402" s="1">
        <f t="shared" ref="K402:K406" si="214">-1*(E402-J402)</f>
        <v>3.9444327376901276</v>
      </c>
      <c r="L402" s="1">
        <f t="shared" si="198"/>
        <v>6.5545645475424914</v>
      </c>
      <c r="M402" s="1">
        <v>5</v>
      </c>
      <c r="N402" s="1">
        <f t="shared" ref="N402:N406" si="215">1.28*G402</f>
        <v>0</v>
      </c>
      <c r="O402" s="1">
        <f t="shared" ref="O402:O406" si="216">1.08*I402/1000</f>
        <v>4.1363999999999998E-2</v>
      </c>
      <c r="P402" s="1">
        <f t="shared" ref="P402:P406" si="217">(K402/100)*L402*(M402-(N402+O402))</f>
        <v>1.282007684446709</v>
      </c>
      <c r="Q402" s="1"/>
      <c r="R402" s="1" t="s">
        <v>8</v>
      </c>
      <c r="S402" s="1">
        <v>10</v>
      </c>
      <c r="T402" s="1">
        <f t="shared" ref="T402:T406" si="218">LOG(I402)</f>
        <v>1.5831987739686226</v>
      </c>
      <c r="U402" s="1">
        <f t="shared" ref="U402:U406" si="219">LOG(P402)</f>
        <v>0.10789062838311073</v>
      </c>
    </row>
    <row r="403" spans="1:21">
      <c r="A403" s="12">
        <v>40717</v>
      </c>
      <c r="B403" s="1">
        <v>154</v>
      </c>
      <c r="C403" s="1">
        <v>8.9082499999999865</v>
      </c>
      <c r="D403" s="1" t="s">
        <v>19</v>
      </c>
      <c r="E403" s="1">
        <v>-7.4130363775262103</v>
      </c>
      <c r="F403" s="1">
        <v>5.3E-3</v>
      </c>
      <c r="G403" s="1"/>
      <c r="H403" s="1"/>
      <c r="I403" s="1">
        <f t="shared" si="206"/>
        <v>5.3</v>
      </c>
      <c r="J403" s="1">
        <f>J402</f>
        <v>-0.40938135842765966</v>
      </c>
      <c r="K403" s="1">
        <f t="shared" si="214"/>
        <v>7.0036550190985505</v>
      </c>
      <c r="L403" s="1">
        <f t="shared" si="198"/>
        <v>6.5545645475424914</v>
      </c>
      <c r="M403" s="1">
        <v>5</v>
      </c>
      <c r="N403" s="1">
        <f t="shared" si="215"/>
        <v>0</v>
      </c>
      <c r="O403" s="1">
        <f t="shared" si="216"/>
        <v>5.7239999999999999E-3</v>
      </c>
      <c r="P403" s="1">
        <f t="shared" si="217"/>
        <v>2.292667790345126</v>
      </c>
      <c r="Q403" s="1"/>
      <c r="R403" s="1" t="s">
        <v>8</v>
      </c>
      <c r="S403" s="1">
        <v>10</v>
      </c>
      <c r="T403" s="1">
        <f t="shared" si="218"/>
        <v>0.72427586960078905</v>
      </c>
      <c r="U403" s="1">
        <f t="shared" si="219"/>
        <v>0.36034112962206127</v>
      </c>
    </row>
    <row r="404" spans="1:21">
      <c r="A404" s="12">
        <v>40717</v>
      </c>
      <c r="B404" s="1">
        <v>154</v>
      </c>
      <c r="C404" s="1">
        <v>8.9082499999999865</v>
      </c>
      <c r="D404" s="1" t="s">
        <v>20</v>
      </c>
      <c r="E404" s="1">
        <v>-13.237465514271817</v>
      </c>
      <c r="F404" s="1">
        <v>1.9800000000000002E-2</v>
      </c>
      <c r="G404" s="1"/>
      <c r="H404" s="1"/>
      <c r="I404" s="1">
        <f t="shared" si="206"/>
        <v>19.8</v>
      </c>
      <c r="J404" s="1">
        <f t="shared" ref="J404:J425" si="220">J403</f>
        <v>-0.40938135842765966</v>
      </c>
      <c r="K404" s="1">
        <f t="shared" si="214"/>
        <v>12.828084155844158</v>
      </c>
      <c r="L404" s="1">
        <f t="shared" si="198"/>
        <v>6.5545645475424914</v>
      </c>
      <c r="M404" s="1">
        <v>5</v>
      </c>
      <c r="N404" s="1">
        <f t="shared" si="215"/>
        <v>0</v>
      </c>
      <c r="O404" s="1">
        <f t="shared" si="216"/>
        <v>2.1384000000000004E-2</v>
      </c>
      <c r="P404" s="1">
        <f t="shared" si="217"/>
        <v>4.1861450780374332</v>
      </c>
      <c r="Q404" s="1"/>
      <c r="R404" s="1" t="s">
        <v>8</v>
      </c>
      <c r="S404" s="1">
        <v>10</v>
      </c>
      <c r="T404" s="1">
        <f t="shared" si="218"/>
        <v>1.2966651902615312</v>
      </c>
      <c r="U404" s="1">
        <f t="shared" si="219"/>
        <v>0.62181427548362544</v>
      </c>
    </row>
    <row r="405" spans="1:21">
      <c r="A405" s="12">
        <v>40717</v>
      </c>
      <c r="B405" s="1">
        <v>154</v>
      </c>
      <c r="C405" s="1">
        <v>8.9082499999999865</v>
      </c>
      <c r="D405" s="1" t="s">
        <v>21</v>
      </c>
      <c r="E405" s="1">
        <v>-2.5596618480449949</v>
      </c>
      <c r="F405" s="1">
        <v>3.3099999999999997E-2</v>
      </c>
      <c r="G405" s="1"/>
      <c r="H405" s="1"/>
      <c r="I405" s="1">
        <f t="shared" si="206"/>
        <v>33.099999999999994</v>
      </c>
      <c r="J405" s="1">
        <f t="shared" si="220"/>
        <v>-0.40938135842765966</v>
      </c>
      <c r="K405" s="1">
        <f t="shared" si="214"/>
        <v>2.1502804896173351</v>
      </c>
      <c r="L405" s="1">
        <f t="shared" si="198"/>
        <v>6.5545645475424914</v>
      </c>
      <c r="M405" s="1">
        <v>5</v>
      </c>
      <c r="N405" s="1">
        <f t="shared" si="215"/>
        <v>0</v>
      </c>
      <c r="O405" s="1">
        <f t="shared" si="216"/>
        <v>3.5747999999999995E-2</v>
      </c>
      <c r="P405" s="1">
        <f t="shared" si="217"/>
        <v>0.69966923567438488</v>
      </c>
      <c r="Q405" s="1"/>
      <c r="R405" s="1" t="s">
        <v>8</v>
      </c>
      <c r="S405" s="1">
        <v>10</v>
      </c>
      <c r="T405" s="1">
        <f t="shared" si="218"/>
        <v>1.5198279937757186</v>
      </c>
      <c r="U405" s="1">
        <f t="shared" si="219"/>
        <v>-0.15510722151530723</v>
      </c>
    </row>
    <row r="406" spans="1:21">
      <c r="A406" s="12">
        <v>40717</v>
      </c>
      <c r="B406" s="1">
        <v>154</v>
      </c>
      <c r="C406" s="1">
        <v>8.9082499999999865</v>
      </c>
      <c r="D406" s="1" t="s">
        <v>22</v>
      </c>
      <c r="E406" s="1">
        <v>-5.6298638273491148</v>
      </c>
      <c r="F406" s="1">
        <v>1.5100000000000001E-2</v>
      </c>
      <c r="G406" s="1"/>
      <c r="H406" s="1"/>
      <c r="I406" s="1">
        <f t="shared" si="206"/>
        <v>15.100000000000001</v>
      </c>
      <c r="J406" s="1">
        <f t="shared" si="220"/>
        <v>-0.40938135842765966</v>
      </c>
      <c r="K406" s="1">
        <f t="shared" si="214"/>
        <v>5.2204824689214551</v>
      </c>
      <c r="L406" s="1">
        <f t="shared" si="198"/>
        <v>6.5545645475424914</v>
      </c>
      <c r="M406" s="1">
        <v>5</v>
      </c>
      <c r="N406" s="1">
        <f t="shared" si="215"/>
        <v>0</v>
      </c>
      <c r="O406" s="1">
        <f t="shared" si="216"/>
        <v>1.6308000000000003E-2</v>
      </c>
      <c r="P406" s="1">
        <f t="shared" si="217"/>
        <v>1.705319195896005</v>
      </c>
      <c r="Q406" s="1"/>
      <c r="R406" s="1" t="s">
        <v>8</v>
      </c>
      <c r="S406" s="1">
        <v>10</v>
      </c>
      <c r="T406" s="1">
        <f t="shared" si="218"/>
        <v>1.1789769472931695</v>
      </c>
      <c r="U406" s="1">
        <f t="shared" si="219"/>
        <v>0.23180568071373064</v>
      </c>
    </row>
    <row r="407" spans="1:21">
      <c r="A407" s="12">
        <v>40717</v>
      </c>
      <c r="B407" s="1">
        <v>154</v>
      </c>
      <c r="C407" s="1">
        <v>8.9082499999999865</v>
      </c>
      <c r="D407" s="1" t="s">
        <v>23</v>
      </c>
      <c r="E407" s="1">
        <v>-0.3456231703590219</v>
      </c>
      <c r="F407" s="1"/>
      <c r="G407" s="1"/>
      <c r="H407" s="1"/>
      <c r="I407" s="1"/>
      <c r="J407" s="1">
        <f t="shared" si="220"/>
        <v>-0.40938135842765966</v>
      </c>
      <c r="K407" s="1"/>
      <c r="L407" s="1">
        <f t="shared" si="198"/>
        <v>6.5545645475424914</v>
      </c>
      <c r="M407" s="1"/>
      <c r="N407" s="1"/>
      <c r="O407" s="1"/>
      <c r="P407" s="1"/>
      <c r="Q407" s="1"/>
      <c r="R407" s="1"/>
    </row>
    <row r="408" spans="1:21">
      <c r="A408" s="12">
        <v>40717</v>
      </c>
      <c r="B408" s="1">
        <v>154</v>
      </c>
      <c r="C408" s="1">
        <v>8.9082499999999865</v>
      </c>
      <c r="D408" s="1" t="s">
        <v>24</v>
      </c>
      <c r="E408" s="1">
        <v>-0.5913532391138101</v>
      </c>
      <c r="F408" s="1"/>
      <c r="G408" s="1"/>
      <c r="H408" s="1"/>
      <c r="I408" s="1"/>
      <c r="J408" s="1">
        <f t="shared" si="220"/>
        <v>-0.40938135842765966</v>
      </c>
      <c r="K408" s="1"/>
      <c r="L408" s="1">
        <f t="shared" si="198"/>
        <v>6.5545645475424914</v>
      </c>
      <c r="M408" s="1"/>
      <c r="N408" s="1"/>
      <c r="O408" s="1"/>
      <c r="P408" s="1"/>
      <c r="Q408" s="1"/>
      <c r="R408" s="1"/>
    </row>
    <row r="409" spans="1:21">
      <c r="A409" s="12">
        <v>40717</v>
      </c>
      <c r="B409" s="1">
        <v>154</v>
      </c>
      <c r="C409" s="1">
        <v>8.9082499999999865</v>
      </c>
      <c r="D409" s="1" t="s">
        <v>25</v>
      </c>
      <c r="E409" s="1">
        <v>-3.1524706090700638</v>
      </c>
      <c r="F409" s="1">
        <v>4.9000000000000002E-2</v>
      </c>
      <c r="G409" s="1"/>
      <c r="H409" s="1"/>
      <c r="I409" s="1">
        <f t="shared" si="206"/>
        <v>49</v>
      </c>
      <c r="J409" s="1">
        <f t="shared" si="220"/>
        <v>-0.40938135842765966</v>
      </c>
      <c r="K409" s="1">
        <f t="shared" ref="K409:K413" si="221">-1*(E409-J409)</f>
        <v>2.7430892506424041</v>
      </c>
      <c r="L409" s="1">
        <f t="shared" si="198"/>
        <v>6.5545645475424914</v>
      </c>
      <c r="M409" s="1">
        <v>5</v>
      </c>
      <c r="N409" s="1">
        <f t="shared" ref="N409:N413" si="222">1.28*G409</f>
        <v>0</v>
      </c>
      <c r="O409" s="1">
        <f t="shared" ref="O409:O413" si="223">1.08*I409/1000</f>
        <v>5.2920000000000002E-2</v>
      </c>
      <c r="P409" s="1">
        <f t="shared" ref="P409:P413" si="224">(K409/100)*L409*(M409-(N409+O409))</f>
        <v>0.88947289101162941</v>
      </c>
      <c r="Q409" s="1"/>
      <c r="R409" s="1" t="s">
        <v>8</v>
      </c>
      <c r="S409" s="1">
        <v>10</v>
      </c>
      <c r="T409" s="1">
        <f t="shared" ref="T409:T413" si="225">LOG(I409)</f>
        <v>1.6901960800285136</v>
      </c>
      <c r="U409" s="1">
        <f t="shared" ref="U409:U413" si="226">LOG(P409)</f>
        <v>-5.0867283626675773E-2</v>
      </c>
    </row>
    <row r="410" spans="1:21">
      <c r="A410" s="12">
        <v>40717</v>
      </c>
      <c r="B410" s="1">
        <v>154</v>
      </c>
      <c r="C410" s="1">
        <v>8.9082499999999865</v>
      </c>
      <c r="D410" s="1" t="s">
        <v>26</v>
      </c>
      <c r="E410" s="1">
        <v>-5.185012032780052</v>
      </c>
      <c r="F410" s="1">
        <v>1.06E-2</v>
      </c>
      <c r="G410" s="1"/>
      <c r="H410" s="1"/>
      <c r="I410" s="1">
        <f t="shared" si="206"/>
        <v>10.6</v>
      </c>
      <c r="J410" s="1">
        <f t="shared" si="220"/>
        <v>-0.40938135842765966</v>
      </c>
      <c r="K410" s="1">
        <f t="shared" si="221"/>
        <v>4.7756306743523922</v>
      </c>
      <c r="L410" s="1">
        <f t="shared" si="198"/>
        <v>6.5545645475424914</v>
      </c>
      <c r="M410" s="1">
        <v>5</v>
      </c>
      <c r="N410" s="1">
        <f t="shared" si="222"/>
        <v>0</v>
      </c>
      <c r="O410" s="1">
        <f t="shared" si="223"/>
        <v>1.1448E-2</v>
      </c>
      <c r="P410" s="1">
        <f t="shared" si="224"/>
        <v>1.5615255020029963</v>
      </c>
      <c r="Q410" s="1"/>
      <c r="R410" s="1" t="s">
        <v>8</v>
      </c>
      <c r="S410" s="1">
        <v>10</v>
      </c>
      <c r="T410" s="1">
        <f t="shared" si="225"/>
        <v>1.0253058652647702</v>
      </c>
      <c r="U410" s="1">
        <f t="shared" si="226"/>
        <v>0.19354908129035425</v>
      </c>
    </row>
    <row r="411" spans="1:21">
      <c r="A411" s="12">
        <v>40717</v>
      </c>
      <c r="B411" s="1">
        <v>154</v>
      </c>
      <c r="C411" s="1">
        <v>8.9082499999999865</v>
      </c>
      <c r="D411" s="1" t="s">
        <v>27</v>
      </c>
      <c r="E411" s="1">
        <v>-3.4291463393291197</v>
      </c>
      <c r="F411" s="1">
        <v>4.2599999999999999E-2</v>
      </c>
      <c r="G411" s="1"/>
      <c r="H411" s="1"/>
      <c r="I411" s="1">
        <f t="shared" si="206"/>
        <v>42.6</v>
      </c>
      <c r="J411" s="1">
        <f t="shared" si="220"/>
        <v>-0.40938135842765966</v>
      </c>
      <c r="K411" s="1">
        <f t="shared" si="221"/>
        <v>3.0197649809014599</v>
      </c>
      <c r="L411" s="1">
        <f t="shared" si="198"/>
        <v>6.5545645475424914</v>
      </c>
      <c r="M411" s="1">
        <v>5</v>
      </c>
      <c r="N411" s="1">
        <f t="shared" si="222"/>
        <v>0</v>
      </c>
      <c r="O411" s="1">
        <f t="shared" si="223"/>
        <v>4.6008E-2</v>
      </c>
      <c r="P411" s="1">
        <f t="shared" si="224"/>
        <v>0.98055574836335868</v>
      </c>
      <c r="Q411" s="1"/>
      <c r="R411" s="1" t="s">
        <v>8</v>
      </c>
      <c r="S411" s="1">
        <v>10</v>
      </c>
      <c r="T411" s="1">
        <f t="shared" si="225"/>
        <v>1.6294095991027189</v>
      </c>
      <c r="U411" s="1">
        <f t="shared" si="226"/>
        <v>-8.5277099836334712E-3</v>
      </c>
    </row>
    <row r="412" spans="1:21">
      <c r="A412" s="12">
        <v>40717</v>
      </c>
      <c r="B412" s="1">
        <v>154</v>
      </c>
      <c r="C412" s="1">
        <v>8.9082499999999865</v>
      </c>
      <c r="D412" s="1" t="s">
        <v>28</v>
      </c>
      <c r="E412" s="1">
        <v>-11.202234539204108</v>
      </c>
      <c r="F412" s="1">
        <v>0.17760000000000001</v>
      </c>
      <c r="G412" s="1"/>
      <c r="H412" s="1"/>
      <c r="I412" s="1">
        <f t="shared" si="206"/>
        <v>177.6</v>
      </c>
      <c r="J412" s="1">
        <f t="shared" si="220"/>
        <v>-0.40938135842765966</v>
      </c>
      <c r="K412" s="1">
        <f t="shared" si="221"/>
        <v>10.792853180776449</v>
      </c>
      <c r="L412" s="1">
        <f t="shared" si="198"/>
        <v>6.5545645475424914</v>
      </c>
      <c r="M412" s="1">
        <v>5</v>
      </c>
      <c r="N412" s="1">
        <f t="shared" si="222"/>
        <v>0</v>
      </c>
      <c r="O412" s="1">
        <f t="shared" si="223"/>
        <v>0.19180800000000001</v>
      </c>
      <c r="P412" s="1">
        <f t="shared" si="224"/>
        <v>3.4014329573617976</v>
      </c>
      <c r="Q412" s="1"/>
      <c r="R412" s="1" t="s">
        <v>8</v>
      </c>
      <c r="S412" s="1">
        <v>10</v>
      </c>
      <c r="T412" s="1">
        <f t="shared" si="225"/>
        <v>2.2494429614425822</v>
      </c>
      <c r="U412" s="1">
        <f t="shared" si="226"/>
        <v>0.5316619153863219</v>
      </c>
    </row>
    <row r="413" spans="1:21">
      <c r="A413" s="12">
        <v>40717</v>
      </c>
      <c r="B413" s="1">
        <v>154</v>
      </c>
      <c r="C413" s="1">
        <v>8.9082499999999865</v>
      </c>
      <c r="D413" s="1" t="s">
        <v>29</v>
      </c>
      <c r="E413" s="1">
        <v>-6.2014725953191148</v>
      </c>
      <c r="F413" s="1">
        <v>1.9400000000000001E-2</v>
      </c>
      <c r="G413" s="1"/>
      <c r="H413" s="1"/>
      <c r="I413" s="1">
        <f t="shared" si="206"/>
        <v>19.400000000000002</v>
      </c>
      <c r="J413" s="1">
        <f t="shared" si="220"/>
        <v>-0.40938135842765966</v>
      </c>
      <c r="K413" s="1">
        <f t="shared" si="221"/>
        <v>5.792091236891455</v>
      </c>
      <c r="L413" s="1">
        <f t="shared" si="198"/>
        <v>6.5545645475424914</v>
      </c>
      <c r="M413" s="1">
        <v>5</v>
      </c>
      <c r="N413" s="1">
        <f t="shared" si="222"/>
        <v>0</v>
      </c>
      <c r="O413" s="1">
        <f t="shared" si="223"/>
        <v>2.0952000000000005E-2</v>
      </c>
      <c r="P413" s="1">
        <f t="shared" si="224"/>
        <v>1.8902774433639677</v>
      </c>
      <c r="Q413" s="1"/>
      <c r="R413" s="1" t="s">
        <v>8</v>
      </c>
      <c r="S413" s="1">
        <v>10</v>
      </c>
      <c r="T413" s="1">
        <f t="shared" si="225"/>
        <v>1.287801729930226</v>
      </c>
      <c r="U413" s="1">
        <f t="shared" si="226"/>
        <v>0.27652555193992712</v>
      </c>
    </row>
    <row r="414" spans="1:21">
      <c r="A414" s="12">
        <v>40717</v>
      </c>
      <c r="B414" s="1">
        <v>154</v>
      </c>
      <c r="C414" s="1">
        <v>8.9082499999999865</v>
      </c>
      <c r="D414" s="1" t="s">
        <v>30</v>
      </c>
      <c r="E414" s="1">
        <v>-0.35976704632264284</v>
      </c>
      <c r="F414" s="1"/>
      <c r="G414" s="1"/>
      <c r="H414" s="1"/>
      <c r="I414" s="1"/>
      <c r="J414" s="1">
        <f t="shared" si="220"/>
        <v>-0.40938135842765966</v>
      </c>
      <c r="K414" s="1"/>
      <c r="L414" s="1">
        <f t="shared" si="198"/>
        <v>6.5545645475424914</v>
      </c>
      <c r="M414" s="1"/>
      <c r="N414" s="1"/>
      <c r="O414" s="1"/>
      <c r="P414" s="1"/>
      <c r="Q414" s="1"/>
      <c r="R414" s="1"/>
    </row>
    <row r="415" spans="1:21">
      <c r="A415" s="12">
        <v>40717</v>
      </c>
      <c r="B415" s="1">
        <v>154</v>
      </c>
      <c r="C415" s="1">
        <v>8.9082499999999865</v>
      </c>
      <c r="D415" s="1" t="s">
        <v>31</v>
      </c>
      <c r="E415" s="1">
        <v>-2.4699573998194428</v>
      </c>
      <c r="F415" s="1">
        <v>4.7899999999999998E-2</v>
      </c>
      <c r="G415" s="1"/>
      <c r="H415" s="1"/>
      <c r="I415" s="1">
        <f t="shared" si="206"/>
        <v>47.9</v>
      </c>
      <c r="J415" s="1">
        <f t="shared" si="220"/>
        <v>-0.40938135842765966</v>
      </c>
      <c r="K415" s="1">
        <f t="shared" ref="K415:K423" si="227">-1*(E415-J415)</f>
        <v>2.0605760413917831</v>
      </c>
      <c r="L415" s="1">
        <f t="shared" si="198"/>
        <v>6.5545645475424914</v>
      </c>
      <c r="M415" s="1">
        <v>5</v>
      </c>
      <c r="N415" s="1">
        <f t="shared" ref="N415:N423" si="228">1.28*G415</f>
        <v>0</v>
      </c>
      <c r="O415" s="1">
        <f t="shared" ref="O415:O423" si="229">1.08*I415/1000</f>
        <v>5.1732E-2</v>
      </c>
      <c r="P415" s="1">
        <f t="shared" ref="P415:P423" si="230">(K415/100)*L415*(M415-(N415+O415))</f>
        <v>0.66832191707235344</v>
      </c>
      <c r="Q415" s="1"/>
      <c r="R415" s="1" t="s">
        <v>8</v>
      </c>
      <c r="S415" s="1">
        <v>10</v>
      </c>
      <c r="T415" s="1">
        <f t="shared" ref="T415:T423" si="231">LOG(I415)</f>
        <v>1.6803355134145632</v>
      </c>
      <c r="U415" s="1">
        <f t="shared" ref="U415:U423" si="232">LOG(P415)</f>
        <v>-0.17501429630933715</v>
      </c>
    </row>
    <row r="416" spans="1:21">
      <c r="A416" s="12">
        <v>40717</v>
      </c>
      <c r="B416" s="1">
        <v>154</v>
      </c>
      <c r="C416" s="1">
        <v>8.9082499999999865</v>
      </c>
      <c r="D416" s="1" t="s">
        <v>32</v>
      </c>
      <c r="E416" s="1">
        <v>-0.84749345371205442</v>
      </c>
      <c r="F416" s="1">
        <v>2.3599999999999999E-2</v>
      </c>
      <c r="G416" s="1"/>
      <c r="H416" s="1"/>
      <c r="I416" s="1">
        <f t="shared" si="206"/>
        <v>23.599999999999998</v>
      </c>
      <c r="J416" s="1">
        <f t="shared" si="220"/>
        <v>-0.40938135842765966</v>
      </c>
      <c r="K416" s="1">
        <f t="shared" si="227"/>
        <v>0.43811209528439476</v>
      </c>
      <c r="L416" s="1">
        <f t="shared" ref="L416:L425" si="233" xml:space="preserve"> -0.0000239427557546*C416^3 + 0.0030595325652363*C416^2 - 0.194267551268354*C416 + 8.05927926866089</f>
        <v>6.5545645475424914</v>
      </c>
      <c r="M416" s="1">
        <v>5</v>
      </c>
      <c r="N416" s="1">
        <f t="shared" si="228"/>
        <v>0</v>
      </c>
      <c r="O416" s="1">
        <f t="shared" si="229"/>
        <v>2.5488E-2</v>
      </c>
      <c r="P416" s="1">
        <f t="shared" si="230"/>
        <v>0.14284977830417533</v>
      </c>
      <c r="Q416" s="1"/>
      <c r="R416" s="1" t="s">
        <v>8</v>
      </c>
      <c r="S416" s="1">
        <v>10</v>
      </c>
      <c r="T416" s="1">
        <f t="shared" si="231"/>
        <v>1.3729120029701065</v>
      </c>
      <c r="U416" s="1">
        <f t="shared" si="232"/>
        <v>-0.84512042928437447</v>
      </c>
    </row>
    <row r="417" spans="1:21">
      <c r="A417" s="12">
        <v>40717</v>
      </c>
      <c r="B417" s="1">
        <v>154</v>
      </c>
      <c r="C417" s="1">
        <v>8.9082499999999865</v>
      </c>
      <c r="D417" s="1" t="s">
        <v>33</v>
      </c>
      <c r="E417" s="1">
        <v>-0.96776386207375686</v>
      </c>
      <c r="F417" s="1">
        <v>1.9300000000000001E-2</v>
      </c>
      <c r="G417" s="1"/>
      <c r="H417" s="1"/>
      <c r="I417" s="1">
        <f t="shared" si="206"/>
        <v>19.3</v>
      </c>
      <c r="J417" s="1">
        <f t="shared" si="220"/>
        <v>-0.40938135842765966</v>
      </c>
      <c r="K417" s="1">
        <f t="shared" si="227"/>
        <v>0.55838250364609721</v>
      </c>
      <c r="L417" s="1">
        <f t="shared" si="233"/>
        <v>6.5545645475424914</v>
      </c>
      <c r="M417" s="1">
        <v>5</v>
      </c>
      <c r="N417" s="1">
        <f t="shared" si="228"/>
        <v>0</v>
      </c>
      <c r="O417" s="1">
        <f t="shared" si="229"/>
        <v>2.0844000000000001E-2</v>
      </c>
      <c r="P417" s="1">
        <f t="shared" si="230"/>
        <v>0.18223482727273252</v>
      </c>
      <c r="Q417" s="1"/>
      <c r="R417" s="1" t="s">
        <v>8</v>
      </c>
      <c r="S417" s="1">
        <v>10</v>
      </c>
      <c r="T417" s="1">
        <f t="shared" si="231"/>
        <v>1.2855573090077739</v>
      </c>
      <c r="U417" s="1">
        <f t="shared" si="232"/>
        <v>-0.73936862051909891</v>
      </c>
    </row>
    <row r="418" spans="1:21">
      <c r="A418" s="12">
        <v>40717</v>
      </c>
      <c r="B418" s="1">
        <v>154</v>
      </c>
      <c r="C418" s="1">
        <v>8.9082499999999865</v>
      </c>
      <c r="D418" s="1" t="s">
        <v>34</v>
      </c>
      <c r="E418" s="1">
        <v>-1.6033839523578026</v>
      </c>
      <c r="F418" s="1">
        <v>2.01E-2</v>
      </c>
      <c r="G418" s="1"/>
      <c r="H418" s="1"/>
      <c r="I418" s="1">
        <f t="shared" si="206"/>
        <v>20.100000000000001</v>
      </c>
      <c r="J418" s="1">
        <f t="shared" si="220"/>
        <v>-0.40938135842765966</v>
      </c>
      <c r="K418" s="1">
        <f t="shared" si="227"/>
        <v>1.1940025939301431</v>
      </c>
      <c r="L418" s="1">
        <f t="shared" si="233"/>
        <v>6.5545645475424914</v>
      </c>
      <c r="M418" s="1">
        <v>5</v>
      </c>
      <c r="N418" s="1">
        <f t="shared" si="228"/>
        <v>0</v>
      </c>
      <c r="O418" s="1">
        <f t="shared" si="229"/>
        <v>2.1708000000000002E-2</v>
      </c>
      <c r="P418" s="1">
        <f t="shared" si="230"/>
        <v>0.38960944924445762</v>
      </c>
      <c r="Q418" s="1"/>
      <c r="R418" s="1" t="s">
        <v>8</v>
      </c>
      <c r="S418" s="1">
        <v>10</v>
      </c>
      <c r="T418" s="1">
        <f t="shared" si="231"/>
        <v>1.3031960574204888</v>
      </c>
      <c r="U418" s="1">
        <f t="shared" si="232"/>
        <v>-0.40937051866980484</v>
      </c>
    </row>
    <row r="419" spans="1:21">
      <c r="A419" s="12">
        <v>40717</v>
      </c>
      <c r="B419" s="1">
        <v>154</v>
      </c>
      <c r="C419" s="1">
        <v>8.9082499999999865</v>
      </c>
      <c r="D419" s="1" t="s">
        <v>35</v>
      </c>
      <c r="E419" s="1">
        <v>-14.279302784915597</v>
      </c>
      <c r="F419" s="1">
        <v>0.14080000000000001</v>
      </c>
      <c r="G419" s="1"/>
      <c r="H419" s="1"/>
      <c r="I419" s="1">
        <f t="shared" si="206"/>
        <v>140.80000000000001</v>
      </c>
      <c r="J419" s="1">
        <f t="shared" si="220"/>
        <v>-0.40938135842765966</v>
      </c>
      <c r="K419" s="1">
        <f t="shared" si="227"/>
        <v>13.869921426487938</v>
      </c>
      <c r="L419" s="1">
        <f t="shared" si="233"/>
        <v>6.5545645475424914</v>
      </c>
      <c r="M419" s="1">
        <v>5</v>
      </c>
      <c r="N419" s="1">
        <f t="shared" si="228"/>
        <v>0</v>
      </c>
      <c r="O419" s="1">
        <f t="shared" si="229"/>
        <v>0.15206400000000003</v>
      </c>
      <c r="P419" s="1">
        <f t="shared" si="230"/>
        <v>4.4073214109398533</v>
      </c>
      <c r="Q419" s="1"/>
      <c r="R419" s="1" t="s">
        <v>8</v>
      </c>
      <c r="S419" s="1">
        <v>10</v>
      </c>
      <c r="T419" s="1">
        <f t="shared" si="231"/>
        <v>2.1486026548060932</v>
      </c>
      <c r="U419" s="1">
        <f t="shared" si="232"/>
        <v>0.64417472328225289</v>
      </c>
    </row>
    <row r="420" spans="1:21">
      <c r="A420" s="12">
        <v>40717</v>
      </c>
      <c r="B420" s="1">
        <v>154</v>
      </c>
      <c r="C420" s="1">
        <v>8.9082499999999865</v>
      </c>
      <c r="D420" s="1" t="s">
        <v>36</v>
      </c>
      <c r="E420" s="1">
        <v>-2.5767800513924559</v>
      </c>
      <c r="F420" s="1">
        <v>6.3700000000000007E-2</v>
      </c>
      <c r="G420" s="1"/>
      <c r="H420" s="1"/>
      <c r="I420" s="1">
        <f t="shared" si="206"/>
        <v>63.70000000000001</v>
      </c>
      <c r="J420" s="1">
        <f t="shared" si="220"/>
        <v>-0.40938135842765966</v>
      </c>
      <c r="K420" s="1">
        <f t="shared" si="227"/>
        <v>2.1673986929647961</v>
      </c>
      <c r="L420" s="1">
        <f t="shared" si="233"/>
        <v>6.5545645475424914</v>
      </c>
      <c r="M420" s="1">
        <v>5</v>
      </c>
      <c r="N420" s="1">
        <f t="shared" si="228"/>
        <v>0</v>
      </c>
      <c r="O420" s="1">
        <f t="shared" si="229"/>
        <v>6.8796000000000024E-2</v>
      </c>
      <c r="P420" s="1">
        <f t="shared" si="230"/>
        <v>0.70054432793132637</v>
      </c>
      <c r="Q420" s="1"/>
      <c r="R420" s="1" t="s">
        <v>8</v>
      </c>
      <c r="S420" s="1">
        <v>10</v>
      </c>
      <c r="T420" s="1">
        <f t="shared" si="231"/>
        <v>1.8041394323353506</v>
      </c>
      <c r="U420" s="1">
        <f t="shared" si="232"/>
        <v>-0.154564378912286</v>
      </c>
    </row>
    <row r="421" spans="1:21">
      <c r="A421" s="12">
        <v>40717</v>
      </c>
      <c r="B421" s="1">
        <v>154</v>
      </c>
      <c r="C421" s="1">
        <v>8.9082499999999865</v>
      </c>
      <c r="D421" s="1" t="s">
        <v>37</v>
      </c>
      <c r="E421" s="1">
        <v>-8.2593590853531378</v>
      </c>
      <c r="F421" s="1">
        <v>5.5E-2</v>
      </c>
      <c r="G421" s="1"/>
      <c r="H421" s="1"/>
      <c r="I421" s="1">
        <f t="shared" si="206"/>
        <v>55</v>
      </c>
      <c r="J421" s="1">
        <f t="shared" si="220"/>
        <v>-0.40938135842765966</v>
      </c>
      <c r="K421" s="1">
        <f t="shared" si="227"/>
        <v>7.849977726925478</v>
      </c>
      <c r="L421" s="1">
        <f t="shared" si="233"/>
        <v>6.5545645475424914</v>
      </c>
      <c r="M421" s="1">
        <v>5</v>
      </c>
      <c r="N421" s="1">
        <f t="shared" si="228"/>
        <v>0</v>
      </c>
      <c r="O421" s="1">
        <f t="shared" si="229"/>
        <v>5.9400000000000008E-2</v>
      </c>
      <c r="P421" s="1">
        <f t="shared" si="230"/>
        <v>2.5420960930847012</v>
      </c>
      <c r="Q421" s="1"/>
      <c r="R421" s="1" t="s">
        <v>8</v>
      </c>
      <c r="S421" s="1">
        <v>10</v>
      </c>
      <c r="T421" s="1">
        <f t="shared" si="231"/>
        <v>1.7403626894942439</v>
      </c>
      <c r="U421" s="1">
        <f t="shared" si="232"/>
        <v>0.40519196317615686</v>
      </c>
    </row>
    <row r="422" spans="1:21">
      <c r="A422" s="12">
        <v>40717</v>
      </c>
      <c r="B422" s="1">
        <v>154</v>
      </c>
      <c r="C422" s="1">
        <v>8.9082499999999865</v>
      </c>
      <c r="D422" s="1" t="s">
        <v>38</v>
      </c>
      <c r="E422" s="1">
        <v>-1.6844185526772768</v>
      </c>
      <c r="F422" s="1">
        <v>7.6E-3</v>
      </c>
      <c r="G422" s="1"/>
      <c r="H422" s="1"/>
      <c r="I422" s="1">
        <f t="shared" si="206"/>
        <v>7.6</v>
      </c>
      <c r="J422" s="1">
        <f t="shared" si="220"/>
        <v>-0.40938135842765966</v>
      </c>
      <c r="K422" s="1">
        <f t="shared" si="227"/>
        <v>1.275037194249617</v>
      </c>
      <c r="L422" s="1">
        <f t="shared" si="233"/>
        <v>6.5545645475424914</v>
      </c>
      <c r="M422" s="1">
        <v>5</v>
      </c>
      <c r="N422" s="1">
        <f t="shared" si="228"/>
        <v>0</v>
      </c>
      <c r="O422" s="1">
        <f t="shared" si="229"/>
        <v>8.208E-3</v>
      </c>
      <c r="P422" s="1">
        <f t="shared" si="230"/>
        <v>0.41717971121184361</v>
      </c>
      <c r="Q422" s="1"/>
      <c r="R422" s="1" t="s">
        <v>8</v>
      </c>
      <c r="S422" s="1">
        <v>10</v>
      </c>
      <c r="T422" s="1">
        <f t="shared" si="231"/>
        <v>0.88081359228079137</v>
      </c>
      <c r="U422" s="1">
        <f t="shared" si="232"/>
        <v>-0.37967682086630844</v>
      </c>
    </row>
    <row r="423" spans="1:21">
      <c r="A423" s="12">
        <v>40717</v>
      </c>
      <c r="B423" s="1">
        <v>154</v>
      </c>
      <c r="C423" s="1">
        <v>8.9082499999999865</v>
      </c>
      <c r="D423" s="1" t="s">
        <v>39</v>
      </c>
      <c r="E423" s="14">
        <v>-12.960315157302583</v>
      </c>
      <c r="F423" s="1">
        <v>0.18459999999999999</v>
      </c>
      <c r="G423" s="1"/>
      <c r="H423" s="1"/>
      <c r="I423" s="1">
        <f t="shared" si="206"/>
        <v>184.6</v>
      </c>
      <c r="J423" s="1">
        <f t="shared" si="220"/>
        <v>-0.40938135842765966</v>
      </c>
      <c r="K423" s="1">
        <f t="shared" si="227"/>
        <v>12.550933798874924</v>
      </c>
      <c r="L423" s="1">
        <f t="shared" si="233"/>
        <v>6.5545645475424914</v>
      </c>
      <c r="M423" s="1">
        <v>5</v>
      </c>
      <c r="N423" s="1">
        <f t="shared" si="228"/>
        <v>0</v>
      </c>
      <c r="O423" s="1">
        <f t="shared" si="229"/>
        <v>0.19936799999999999</v>
      </c>
      <c r="P423" s="1">
        <f t="shared" si="230"/>
        <v>3.9492833949237318</v>
      </c>
      <c r="Q423" s="1"/>
      <c r="R423" s="1" t="s">
        <v>8</v>
      </c>
      <c r="S423" s="1">
        <v>10</v>
      </c>
      <c r="T423" s="1">
        <f t="shared" si="231"/>
        <v>2.2662316966898932</v>
      </c>
      <c r="U423" s="1">
        <f t="shared" si="232"/>
        <v>0.59651829920515931</v>
      </c>
    </row>
    <row r="424" spans="1:21">
      <c r="A424" s="12">
        <v>40717</v>
      </c>
      <c r="B424" s="1">
        <v>154</v>
      </c>
      <c r="C424" s="1">
        <v>8.9082499999999865</v>
      </c>
      <c r="D424" s="1" t="s">
        <v>40</v>
      </c>
      <c r="E424" s="1">
        <v>-0.34078197791516385</v>
      </c>
      <c r="F424" s="1"/>
      <c r="G424" s="1"/>
      <c r="H424" s="1"/>
      <c r="I424" s="1"/>
      <c r="J424" s="1">
        <f t="shared" si="220"/>
        <v>-0.40938135842765966</v>
      </c>
      <c r="K424" s="1"/>
      <c r="L424" s="1">
        <f t="shared" si="233"/>
        <v>6.5545645475424914</v>
      </c>
      <c r="M424" s="1"/>
      <c r="N424" s="1"/>
      <c r="O424" s="1"/>
      <c r="P424" s="1"/>
      <c r="Q424" s="1"/>
      <c r="R424" s="1"/>
    </row>
    <row r="425" spans="1:21">
      <c r="A425" s="12">
        <v>40717</v>
      </c>
      <c r="B425" s="1">
        <v>154</v>
      </c>
      <c r="C425" s="1">
        <v>8.9082499999999865</v>
      </c>
      <c r="D425" s="1" t="s">
        <v>41</v>
      </c>
      <c r="E425" s="1">
        <v>-5.4795337273421723</v>
      </c>
      <c r="F425" s="1">
        <v>2.5600000000000001E-2</v>
      </c>
      <c r="G425" s="1"/>
      <c r="H425" s="1"/>
      <c r="I425" s="1">
        <f t="shared" si="206"/>
        <v>25.6</v>
      </c>
      <c r="J425" s="1">
        <f t="shared" si="220"/>
        <v>-0.40938135842765966</v>
      </c>
      <c r="K425" s="1">
        <f t="shared" ref="K425" si="234">-1*(E425-J425)</f>
        <v>5.0701523689145125</v>
      </c>
      <c r="L425" s="1">
        <f t="shared" si="233"/>
        <v>6.5545645475424914</v>
      </c>
      <c r="M425" s="1">
        <v>5</v>
      </c>
      <c r="N425" s="1">
        <f t="shared" ref="N425" si="235">1.28*G425</f>
        <v>0</v>
      </c>
      <c r="O425" s="1">
        <f t="shared" ref="O425" si="236">1.08*I425/1000</f>
        <v>2.7648000000000002E-2</v>
      </c>
      <c r="P425" s="1">
        <f t="shared" ref="P425" si="237">(K425/100)*L425*(M425-(N425+O425))</f>
        <v>1.6524438878214702</v>
      </c>
      <c r="Q425" s="1"/>
      <c r="R425" s="1" t="s">
        <v>8</v>
      </c>
      <c r="S425" s="1">
        <v>10</v>
      </c>
      <c r="T425" s="1">
        <f t="shared" ref="T425" si="238">LOG(I425)</f>
        <v>1.4082399653118496</v>
      </c>
      <c r="U425" s="1">
        <f t="shared" ref="U425" si="239">LOG(P425)</f>
        <v>0.2181267210331683</v>
      </c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21">
      <c r="A427" s="12">
        <v>40717</v>
      </c>
      <c r="B427" s="1">
        <v>219</v>
      </c>
      <c r="C427" s="1">
        <v>9.6094444444444544</v>
      </c>
      <c r="D427" s="1" t="s">
        <v>18</v>
      </c>
      <c r="E427" s="1">
        <v>-3.226267099641932</v>
      </c>
      <c r="F427" s="1">
        <v>7.1000000000000004E-3</v>
      </c>
      <c r="G427" s="1"/>
      <c r="H427" s="1"/>
      <c r="I427" s="1">
        <f t="shared" si="206"/>
        <v>7.1000000000000005</v>
      </c>
      <c r="J427" s="1">
        <f>AVERAGE(E433,E441,E445,E446)</f>
        <v>-3.2702773342387861</v>
      </c>
      <c r="K427" s="1">
        <f t="shared" ref="K427:K432" si="240">-1*(E427-J427)</f>
        <v>-4.4010234596854048E-2</v>
      </c>
      <c r="L427" s="1">
        <f t="shared" ref="L427:L450" si="241" xml:space="preserve"> -0.0000239427557546*C427^3 + 0.0030595325652363*C427^2 - 0.194267551268354*C427 + 8.05927926866089</f>
        <v>6.4537520179372239</v>
      </c>
      <c r="M427" s="1">
        <v>5</v>
      </c>
      <c r="N427" s="1">
        <f t="shared" ref="N427:N432" si="242">1.28*G427</f>
        <v>0</v>
      </c>
      <c r="O427" s="1">
        <f t="shared" ref="O427:O432" si="243">1.08*I427/1000</f>
        <v>7.6680000000000012E-3</v>
      </c>
      <c r="P427" s="1">
        <f t="shared" ref="P427:P432" si="244">(K427/100)*L427*(M427-(N427+O427))</f>
        <v>-1.4179777509125652E-2</v>
      </c>
      <c r="Q427" s="1"/>
      <c r="R427" s="1"/>
    </row>
    <row r="428" spans="1:21">
      <c r="A428" s="16">
        <v>40717</v>
      </c>
      <c r="B428" s="15">
        <v>219</v>
      </c>
      <c r="C428" s="15">
        <v>9.6094444444444544</v>
      </c>
      <c r="D428" s="15" t="s">
        <v>19</v>
      </c>
      <c r="E428" s="15">
        <v>-23.51927938757872</v>
      </c>
      <c r="F428" s="15">
        <v>6.6299999999999996E-3</v>
      </c>
      <c r="G428" s="15"/>
      <c r="H428" s="15"/>
      <c r="I428" s="15">
        <f t="shared" si="206"/>
        <v>6.63</v>
      </c>
      <c r="J428" s="1">
        <f>J427</f>
        <v>-3.2702773342387861</v>
      </c>
      <c r="K428" s="15">
        <f t="shared" si="240"/>
        <v>20.249002053339936</v>
      </c>
      <c r="L428" s="1">
        <f t="shared" si="241"/>
        <v>6.4537520179372239</v>
      </c>
      <c r="M428" s="15">
        <v>5</v>
      </c>
      <c r="N428" s="15">
        <f t="shared" si="242"/>
        <v>0</v>
      </c>
      <c r="O428" s="15">
        <f t="shared" si="243"/>
        <v>7.1603999999999999E-3</v>
      </c>
      <c r="P428" s="15">
        <f t="shared" si="244"/>
        <v>6.5247445365087406</v>
      </c>
      <c r="Q428" s="15"/>
      <c r="R428" s="15"/>
    </row>
    <row r="429" spans="1:21">
      <c r="A429" s="12">
        <v>40717</v>
      </c>
      <c r="B429" s="1">
        <v>219</v>
      </c>
      <c r="C429" s="1">
        <v>9.6094444444444544</v>
      </c>
      <c r="D429" s="1" t="s">
        <v>20</v>
      </c>
      <c r="E429" s="1">
        <v>-10.068611591554514</v>
      </c>
      <c r="F429" s="1">
        <v>1.9800000000000002E-2</v>
      </c>
      <c r="G429" s="1"/>
      <c r="H429" s="1"/>
      <c r="I429" s="1">
        <f t="shared" si="206"/>
        <v>19.8</v>
      </c>
      <c r="J429" s="1">
        <f t="shared" ref="J429:J450" si="245">J428</f>
        <v>-3.2702773342387861</v>
      </c>
      <c r="K429" s="1">
        <f t="shared" si="240"/>
        <v>6.7983342573157284</v>
      </c>
      <c r="L429" s="1">
        <f t="shared" si="241"/>
        <v>6.4537520179372239</v>
      </c>
      <c r="M429" s="1">
        <v>5</v>
      </c>
      <c r="N429" s="1">
        <f t="shared" si="242"/>
        <v>0</v>
      </c>
      <c r="O429" s="1">
        <f t="shared" si="243"/>
        <v>2.1384000000000004E-2</v>
      </c>
      <c r="P429" s="1">
        <f t="shared" si="244"/>
        <v>2.1843559921759086</v>
      </c>
      <c r="Q429" s="1"/>
      <c r="R429" s="1" t="s">
        <v>8</v>
      </c>
      <c r="S429" s="1">
        <v>10</v>
      </c>
      <c r="T429" s="1">
        <f t="shared" ref="T429:T432" si="246">LOG(I429)</f>
        <v>1.2966651902615312</v>
      </c>
      <c r="U429" s="1">
        <f t="shared" ref="U429:U432" si="247">LOG(P429)</f>
        <v>0.33932341829946588</v>
      </c>
    </row>
    <row r="430" spans="1:21">
      <c r="A430" s="12">
        <v>40717</v>
      </c>
      <c r="B430" s="1">
        <v>219</v>
      </c>
      <c r="C430" s="1">
        <v>9.6094444444444544</v>
      </c>
      <c r="D430" s="1" t="s">
        <v>21</v>
      </c>
      <c r="E430" s="1">
        <v>-19.807718350413641</v>
      </c>
      <c r="F430" s="1">
        <v>5.6599999999999998E-2</v>
      </c>
      <c r="G430" s="1"/>
      <c r="H430" s="1"/>
      <c r="I430" s="1">
        <f t="shared" si="206"/>
        <v>56.599999999999994</v>
      </c>
      <c r="J430" s="1">
        <f t="shared" si="245"/>
        <v>-3.2702773342387861</v>
      </c>
      <c r="K430" s="1">
        <f t="shared" si="240"/>
        <v>16.537441016174853</v>
      </c>
      <c r="L430" s="1">
        <f t="shared" si="241"/>
        <v>6.4537520179372239</v>
      </c>
      <c r="M430" s="1">
        <v>5</v>
      </c>
      <c r="N430" s="1">
        <f t="shared" si="242"/>
        <v>0</v>
      </c>
      <c r="O430" s="1">
        <f t="shared" si="243"/>
        <v>6.1128000000000002E-2</v>
      </c>
      <c r="P430" s="1">
        <f t="shared" si="244"/>
        <v>5.2711861425162612</v>
      </c>
      <c r="Q430" s="1"/>
      <c r="R430" s="1" t="s">
        <v>8</v>
      </c>
      <c r="S430" s="1">
        <v>10</v>
      </c>
      <c r="T430" s="1">
        <f t="shared" si="246"/>
        <v>1.7528164311882715</v>
      </c>
      <c r="U430" s="1">
        <f t="shared" si="247"/>
        <v>0.72190835281906884</v>
      </c>
    </row>
    <row r="431" spans="1:21">
      <c r="A431" s="12">
        <v>40717</v>
      </c>
      <c r="B431" s="1">
        <v>219</v>
      </c>
      <c r="C431" s="1">
        <v>9.6094444444444544</v>
      </c>
      <c r="D431" s="1" t="s">
        <v>22</v>
      </c>
      <c r="E431" s="1">
        <v>-3.6782580219780234</v>
      </c>
      <c r="F431" s="1">
        <v>5.1000000000000004E-3</v>
      </c>
      <c r="G431" s="1"/>
      <c r="H431" s="1"/>
      <c r="I431" s="1">
        <f t="shared" si="206"/>
        <v>5.1000000000000005</v>
      </c>
      <c r="J431" s="1">
        <f t="shared" si="245"/>
        <v>-3.2702773342387861</v>
      </c>
      <c r="K431" s="1">
        <f t="shared" si="240"/>
        <v>0.40798068773923735</v>
      </c>
      <c r="L431" s="1">
        <f t="shared" si="241"/>
        <v>6.4537520179372239</v>
      </c>
      <c r="M431" s="1">
        <v>5</v>
      </c>
      <c r="N431" s="1">
        <f t="shared" si="242"/>
        <v>0</v>
      </c>
      <c r="O431" s="1">
        <f t="shared" si="243"/>
        <v>5.5080000000000007E-3</v>
      </c>
      <c r="P431" s="1">
        <f t="shared" si="244"/>
        <v>0.13150528335805831</v>
      </c>
      <c r="Q431" s="1"/>
      <c r="R431" s="1" t="s">
        <v>8</v>
      </c>
      <c r="S431" s="1">
        <v>10</v>
      </c>
      <c r="T431" s="1">
        <f t="shared" si="246"/>
        <v>0.70757017609793638</v>
      </c>
      <c r="U431" s="1">
        <f t="shared" si="247"/>
        <v>-0.88105679860268393</v>
      </c>
    </row>
    <row r="432" spans="1:21">
      <c r="A432" s="12">
        <v>40717</v>
      </c>
      <c r="B432" s="1">
        <v>219</v>
      </c>
      <c r="C432" s="1">
        <v>9.6094444444444544</v>
      </c>
      <c r="D432" s="1" t="s">
        <v>23</v>
      </c>
      <c r="E432" s="1">
        <v>-7.5975878701074313</v>
      </c>
      <c r="F432" s="1">
        <v>6.4999999999999997E-3</v>
      </c>
      <c r="G432" s="1"/>
      <c r="H432" s="1"/>
      <c r="I432" s="1">
        <f t="shared" si="206"/>
        <v>6.5</v>
      </c>
      <c r="J432" s="1">
        <f t="shared" si="245"/>
        <v>-3.2702773342387861</v>
      </c>
      <c r="K432" s="1">
        <f t="shared" si="240"/>
        <v>4.3273105358686452</v>
      </c>
      <c r="L432" s="1">
        <f t="shared" si="241"/>
        <v>6.4537520179372239</v>
      </c>
      <c r="M432" s="1">
        <v>5</v>
      </c>
      <c r="N432" s="1">
        <f t="shared" si="242"/>
        <v>0</v>
      </c>
      <c r="O432" s="1">
        <f t="shared" si="243"/>
        <v>7.0200000000000002E-3</v>
      </c>
      <c r="P432" s="1">
        <f t="shared" si="244"/>
        <v>1.3944089524401262</v>
      </c>
      <c r="Q432" s="1"/>
      <c r="R432" s="1" t="s">
        <v>8</v>
      </c>
      <c r="S432" s="1">
        <v>10</v>
      </c>
      <c r="T432" s="1">
        <f t="shared" si="246"/>
        <v>0.81291335664285558</v>
      </c>
      <c r="U432" s="1">
        <f t="shared" si="247"/>
        <v>0.14439016238568991</v>
      </c>
    </row>
    <row r="433" spans="1:21">
      <c r="A433" s="12">
        <v>40717</v>
      </c>
      <c r="B433" s="1">
        <v>219</v>
      </c>
      <c r="C433" s="1">
        <v>9.6094444444444544</v>
      </c>
      <c r="D433" s="1" t="s">
        <v>24</v>
      </c>
      <c r="E433" s="1">
        <v>-2.1812724879614676</v>
      </c>
      <c r="F433" s="1"/>
      <c r="G433" s="1"/>
      <c r="H433" s="1"/>
      <c r="I433" s="1"/>
      <c r="J433" s="1">
        <f t="shared" si="245"/>
        <v>-3.2702773342387861</v>
      </c>
      <c r="K433" s="1"/>
      <c r="L433" s="1">
        <f t="shared" si="241"/>
        <v>6.4537520179372239</v>
      </c>
      <c r="M433" s="1"/>
      <c r="N433" s="1"/>
      <c r="O433" s="1"/>
      <c r="P433" s="1"/>
      <c r="Q433" s="1"/>
      <c r="R433" s="1"/>
    </row>
    <row r="434" spans="1:21">
      <c r="A434" s="12">
        <v>40717</v>
      </c>
      <c r="B434" s="1">
        <v>219</v>
      </c>
      <c r="C434" s="1">
        <v>9.6094444444444544</v>
      </c>
      <c r="D434" s="1" t="s">
        <v>25</v>
      </c>
      <c r="E434" s="1"/>
      <c r="F434" s="1">
        <v>5.3999999999999999E-2</v>
      </c>
      <c r="G434" s="1"/>
      <c r="H434" s="1"/>
      <c r="I434" s="1">
        <f t="shared" si="206"/>
        <v>54</v>
      </c>
      <c r="J434" s="1">
        <f t="shared" si="245"/>
        <v>-3.2702773342387861</v>
      </c>
      <c r="K434" s="1"/>
      <c r="L434" s="1">
        <f t="shared" si="241"/>
        <v>6.4537520179372239</v>
      </c>
      <c r="M434" s="1"/>
      <c r="N434" s="1"/>
      <c r="O434" s="1"/>
      <c r="P434" s="1"/>
      <c r="Q434" s="1"/>
      <c r="R434" s="1"/>
    </row>
    <row r="435" spans="1:21">
      <c r="A435" s="12">
        <v>40717</v>
      </c>
      <c r="B435" s="1">
        <v>219</v>
      </c>
      <c r="C435" s="1">
        <v>9.6094444444444544</v>
      </c>
      <c r="D435" s="1" t="s">
        <v>26</v>
      </c>
      <c r="E435" s="1">
        <v>-14.438957273737499</v>
      </c>
      <c r="F435" s="1">
        <v>4.9099999999999998E-2</v>
      </c>
      <c r="G435" s="1"/>
      <c r="H435" s="1"/>
      <c r="I435" s="1">
        <f t="shared" si="206"/>
        <v>49.099999999999994</v>
      </c>
      <c r="J435" s="1">
        <f t="shared" si="245"/>
        <v>-3.2702773342387861</v>
      </c>
      <c r="K435" s="1">
        <f t="shared" ref="K435:K436" si="248">-1*(E435-J435)</f>
        <v>11.168679939498713</v>
      </c>
      <c r="L435" s="1">
        <f t="shared" si="241"/>
        <v>6.4537520179372239</v>
      </c>
      <c r="M435" s="1">
        <v>5</v>
      </c>
      <c r="N435" s="1">
        <f t="shared" ref="N435:N436" si="249">1.28*G435</f>
        <v>0</v>
      </c>
      <c r="O435" s="1">
        <f t="shared" ref="O435:O436" si="250">1.08*I435/1000</f>
        <v>5.3027999999999999E-2</v>
      </c>
      <c r="P435" s="1">
        <f t="shared" ref="P435:P436" si="251">(K435/100)*L435*(M435-(N435+O435))</f>
        <v>3.5657720104228106</v>
      </c>
      <c r="Q435" s="1"/>
      <c r="R435" s="1" t="s">
        <v>8</v>
      </c>
      <c r="S435" s="1">
        <v>10</v>
      </c>
      <c r="T435" s="1">
        <f t="shared" ref="T435:T436" si="252">LOG(I435)</f>
        <v>1.6910814921229684</v>
      </c>
      <c r="U435" s="1">
        <f t="shared" ref="U435:U436" si="253">LOG(P435)</f>
        <v>0.55215357165463219</v>
      </c>
    </row>
    <row r="436" spans="1:21">
      <c r="A436" s="12">
        <v>40717</v>
      </c>
      <c r="B436" s="1">
        <v>219</v>
      </c>
      <c r="C436" s="1">
        <v>9.6094444444444544</v>
      </c>
      <c r="D436" s="1" t="s">
        <v>27</v>
      </c>
      <c r="E436" s="1">
        <v>-24.122333986911965</v>
      </c>
      <c r="F436" s="1">
        <v>5.1700000000000003E-2</v>
      </c>
      <c r="G436" s="1"/>
      <c r="H436" s="1"/>
      <c r="I436" s="1">
        <f t="shared" si="206"/>
        <v>51.7</v>
      </c>
      <c r="J436" s="1">
        <f t="shared" si="245"/>
        <v>-3.2702773342387861</v>
      </c>
      <c r="K436" s="1">
        <f t="shared" si="248"/>
        <v>20.852056652673177</v>
      </c>
      <c r="L436" s="1">
        <f t="shared" si="241"/>
        <v>6.4537520179372239</v>
      </c>
      <c r="M436" s="1">
        <v>5</v>
      </c>
      <c r="N436" s="1">
        <f t="shared" si="249"/>
        <v>0</v>
      </c>
      <c r="O436" s="1">
        <f t="shared" si="250"/>
        <v>5.5836000000000004E-2</v>
      </c>
      <c r="P436" s="1">
        <f t="shared" si="251"/>
        <v>6.6535593948687843</v>
      </c>
      <c r="Q436" s="1"/>
      <c r="R436" s="1" t="s">
        <v>8</v>
      </c>
      <c r="S436" s="1">
        <v>10</v>
      </c>
      <c r="T436" s="1">
        <f t="shared" si="252"/>
        <v>1.7134905430939424</v>
      </c>
      <c r="U436" s="1">
        <f t="shared" si="253"/>
        <v>0.82305403808483024</v>
      </c>
    </row>
    <row r="437" spans="1:21">
      <c r="A437" s="12">
        <v>40717</v>
      </c>
      <c r="B437" s="1">
        <v>219</v>
      </c>
      <c r="C437" s="1">
        <v>9.6094444444444544</v>
      </c>
      <c r="D437" s="1" t="s">
        <v>28</v>
      </c>
      <c r="E437" s="1"/>
      <c r="F437" s="1">
        <v>0.17799999999999999</v>
      </c>
      <c r="G437" s="1"/>
      <c r="H437" s="1"/>
      <c r="I437" s="1">
        <f t="shared" si="206"/>
        <v>178</v>
      </c>
      <c r="J437" s="1">
        <f t="shared" si="245"/>
        <v>-3.2702773342387861</v>
      </c>
      <c r="K437" s="1"/>
      <c r="L437" s="1">
        <f t="shared" si="241"/>
        <v>6.4537520179372239</v>
      </c>
      <c r="M437" s="1"/>
      <c r="N437" s="1"/>
      <c r="O437" s="1"/>
      <c r="P437" s="1"/>
      <c r="Q437" s="1"/>
      <c r="R437" s="1"/>
    </row>
    <row r="438" spans="1:21">
      <c r="A438" s="12">
        <v>40717</v>
      </c>
      <c r="B438" s="1">
        <v>219</v>
      </c>
      <c r="C438" s="1">
        <v>9.6094444444444544</v>
      </c>
      <c r="D438" s="1" t="s">
        <v>29</v>
      </c>
      <c r="E438" s="1">
        <v>-7.6120641807630509</v>
      </c>
      <c r="F438" s="1">
        <v>8.8000000000000005E-3</v>
      </c>
      <c r="G438" s="1"/>
      <c r="H438" s="1"/>
      <c r="I438" s="1">
        <f t="shared" si="206"/>
        <v>8.8000000000000007</v>
      </c>
      <c r="J438" s="1">
        <f t="shared" si="245"/>
        <v>-3.2702773342387861</v>
      </c>
      <c r="K438" s="1">
        <f t="shared" ref="K438:K440" si="254">-1*(E438-J438)</f>
        <v>4.3417868465242648</v>
      </c>
      <c r="L438" s="1">
        <f t="shared" si="241"/>
        <v>6.4537520179372239</v>
      </c>
      <c r="M438" s="1">
        <v>5</v>
      </c>
      <c r="N438" s="1">
        <f t="shared" ref="N438:N440" si="255">1.28*G438</f>
        <v>0</v>
      </c>
      <c r="O438" s="1">
        <f t="shared" ref="O438:O440" si="256">1.08*I438/1000</f>
        <v>9.504000000000002E-3</v>
      </c>
      <c r="P438" s="1">
        <f t="shared" ref="P438:P440" si="257">(K438/100)*L438*(M438-(N438+O438))</f>
        <v>1.3983776827937289</v>
      </c>
      <c r="Q438" s="1"/>
      <c r="R438" s="1" t="s">
        <v>8</v>
      </c>
      <c r="S438" s="1">
        <v>10</v>
      </c>
      <c r="T438" s="1">
        <f t="shared" ref="T438:T440" si="258">LOG(I438)</f>
        <v>0.94448267215016868</v>
      </c>
      <c r="U438" s="1">
        <f t="shared" ref="U438:U440" si="259">LOG(P438)</f>
        <v>0.1456244842856971</v>
      </c>
    </row>
    <row r="439" spans="1:21">
      <c r="A439" s="13">
        <v>40717</v>
      </c>
      <c r="B439" s="14">
        <v>219</v>
      </c>
      <c r="C439" s="14">
        <v>9.6094444444444544</v>
      </c>
      <c r="D439" s="14" t="s">
        <v>30</v>
      </c>
      <c r="E439" s="14">
        <v>-17.466231356957639</v>
      </c>
      <c r="F439" s="14">
        <v>4.1700000000000001E-2</v>
      </c>
      <c r="G439" s="14"/>
      <c r="H439" s="14"/>
      <c r="I439" s="14">
        <f t="shared" si="206"/>
        <v>41.7</v>
      </c>
      <c r="J439" s="1">
        <f t="shared" si="245"/>
        <v>-3.2702773342387861</v>
      </c>
      <c r="K439" s="14">
        <f t="shared" si="254"/>
        <v>14.195954022718853</v>
      </c>
      <c r="L439" s="1">
        <f t="shared" si="241"/>
        <v>6.4537520179372239</v>
      </c>
      <c r="M439" s="14">
        <v>5</v>
      </c>
      <c r="N439" s="14">
        <f t="shared" si="255"/>
        <v>0</v>
      </c>
      <c r="O439" s="14">
        <f t="shared" si="256"/>
        <v>4.5036000000000007E-2</v>
      </c>
      <c r="P439" s="14">
        <f t="shared" si="257"/>
        <v>4.5395976387389023</v>
      </c>
      <c r="Q439" s="14"/>
      <c r="R439" s="14"/>
    </row>
    <row r="440" spans="1:21">
      <c r="A440" s="12">
        <v>40717</v>
      </c>
      <c r="B440" s="1">
        <v>219</v>
      </c>
      <c r="C440" s="1">
        <v>9.6094444444444544</v>
      </c>
      <c r="D440" s="1" t="s">
        <v>31</v>
      </c>
      <c r="E440" s="1">
        <v>-8.3600319002345973</v>
      </c>
      <c r="F440" s="1">
        <v>1.38E-2</v>
      </c>
      <c r="G440" s="1"/>
      <c r="H440" s="1"/>
      <c r="I440" s="1">
        <f t="shared" si="206"/>
        <v>13.799999999999999</v>
      </c>
      <c r="J440" s="1">
        <f t="shared" si="245"/>
        <v>-3.2702773342387861</v>
      </c>
      <c r="K440" s="1">
        <f t="shared" si="254"/>
        <v>5.0897545659958112</v>
      </c>
      <c r="L440" s="1">
        <f t="shared" si="241"/>
        <v>6.4537520179372239</v>
      </c>
      <c r="M440" s="1">
        <v>5</v>
      </c>
      <c r="N440" s="1">
        <f t="shared" si="255"/>
        <v>0</v>
      </c>
      <c r="O440" s="1">
        <f t="shared" si="256"/>
        <v>1.4904000000000001E-2</v>
      </c>
      <c r="P440" s="1">
        <f t="shared" si="257"/>
        <v>1.6375050220781175</v>
      </c>
      <c r="Q440" s="1"/>
      <c r="R440" s="1" t="s">
        <v>8</v>
      </c>
      <c r="S440" s="1">
        <v>10</v>
      </c>
      <c r="T440" s="1">
        <f t="shared" si="258"/>
        <v>1.1398790864012365</v>
      </c>
      <c r="U440" s="1">
        <f t="shared" si="259"/>
        <v>0.21418264060731354</v>
      </c>
    </row>
    <row r="441" spans="1:21">
      <c r="A441" s="12">
        <v>40717</v>
      </c>
      <c r="B441" s="1">
        <v>219</v>
      </c>
      <c r="C441" s="1">
        <v>9.6094444444444544</v>
      </c>
      <c r="D441" s="1" t="s">
        <v>32</v>
      </c>
      <c r="E441" s="1">
        <v>-2.2985081022348397</v>
      </c>
      <c r="F441" s="1"/>
      <c r="G441" s="1"/>
      <c r="H441" s="1"/>
      <c r="I441" s="1"/>
      <c r="J441" s="1">
        <f t="shared" si="245"/>
        <v>-3.2702773342387861</v>
      </c>
      <c r="K441" s="1"/>
      <c r="L441" s="1">
        <f t="shared" si="241"/>
        <v>6.4537520179372239</v>
      </c>
      <c r="M441" s="1"/>
      <c r="N441" s="1"/>
      <c r="O441" s="1"/>
      <c r="P441" s="1"/>
      <c r="Q441" s="1"/>
      <c r="R441" s="1"/>
    </row>
    <row r="442" spans="1:21">
      <c r="A442" s="12">
        <v>40717</v>
      </c>
      <c r="B442" s="1">
        <v>219</v>
      </c>
      <c r="C442" s="1">
        <v>9.6094444444444544</v>
      </c>
      <c r="D442" s="1" t="s">
        <v>33</v>
      </c>
      <c r="E442" s="1">
        <v>-22.774161926163707</v>
      </c>
      <c r="F442" s="1">
        <v>7.9299999999999995E-2</v>
      </c>
      <c r="G442" s="1"/>
      <c r="H442" s="1"/>
      <c r="I442" s="1">
        <f t="shared" ref="I442:I499" si="260">1000*(F442-G442)</f>
        <v>79.3</v>
      </c>
      <c r="J442" s="1">
        <f t="shared" si="245"/>
        <v>-3.2702773342387861</v>
      </c>
      <c r="K442" s="1">
        <f t="shared" ref="K442:K444" si="261">-1*(E442-J442)</f>
        <v>19.503884591924923</v>
      </c>
      <c r="L442" s="1">
        <f t="shared" si="241"/>
        <v>6.4537520179372239</v>
      </c>
      <c r="M442" s="1">
        <v>5</v>
      </c>
      <c r="N442" s="1">
        <f t="shared" ref="N442:N444" si="262">1.28*G442</f>
        <v>0</v>
      </c>
      <c r="O442" s="1">
        <f t="shared" ref="O442:O444" si="263">1.08*I442/1000</f>
        <v>8.5644000000000012E-2</v>
      </c>
      <c r="P442" s="1">
        <f t="shared" ref="P442:P444" si="264">(K442/100)*L442*(M442-(N442+O442))</f>
        <v>6.1858588541457165</v>
      </c>
      <c r="Q442" s="1"/>
      <c r="R442" s="1" t="s">
        <v>8</v>
      </c>
      <c r="S442" s="1">
        <v>10</v>
      </c>
      <c r="T442" s="1">
        <f t="shared" ref="T442:T444" si="265">LOG(I442)</f>
        <v>1.8992731873176039</v>
      </c>
      <c r="U442" s="1">
        <f t="shared" ref="U442:U444" si="266">LOG(P442)</f>
        <v>0.79140000626447715</v>
      </c>
    </row>
    <row r="443" spans="1:21">
      <c r="A443" s="13">
        <v>40717</v>
      </c>
      <c r="B443" s="14">
        <v>219</v>
      </c>
      <c r="C443" s="14">
        <v>9.6094444444444544</v>
      </c>
      <c r="D443" s="14" t="s">
        <v>34</v>
      </c>
      <c r="E443" s="14">
        <v>-15.610188314606752</v>
      </c>
      <c r="F443" s="14">
        <v>9.9199999999999997E-2</v>
      </c>
      <c r="G443" s="14"/>
      <c r="H443" s="14"/>
      <c r="I443" s="14">
        <f t="shared" si="260"/>
        <v>99.2</v>
      </c>
      <c r="J443" s="1">
        <f t="shared" si="245"/>
        <v>-3.2702773342387861</v>
      </c>
      <c r="K443" s="14">
        <f t="shared" si="261"/>
        <v>12.339910980367966</v>
      </c>
      <c r="L443" s="1">
        <f t="shared" si="241"/>
        <v>6.4537520179372239</v>
      </c>
      <c r="M443" s="14">
        <v>5</v>
      </c>
      <c r="N443" s="14">
        <f t="shared" si="262"/>
        <v>0</v>
      </c>
      <c r="O443" s="14">
        <f t="shared" si="263"/>
        <v>0.10713600000000001</v>
      </c>
      <c r="P443" s="14">
        <f t="shared" si="264"/>
        <v>3.8966145247011768</v>
      </c>
      <c r="Q443" s="14"/>
      <c r="R443" s="14"/>
    </row>
    <row r="444" spans="1:21">
      <c r="A444" s="12">
        <v>40717</v>
      </c>
      <c r="B444" s="1">
        <v>219</v>
      </c>
      <c r="C444" s="1">
        <v>9.6094444444444544</v>
      </c>
      <c r="D444" s="1" t="s">
        <v>35</v>
      </c>
      <c r="E444" s="1">
        <v>-11.528243743672055</v>
      </c>
      <c r="F444" s="1">
        <v>2.0400000000000001E-2</v>
      </c>
      <c r="G444" s="1"/>
      <c r="H444" s="1"/>
      <c r="I444" s="1">
        <f t="shared" si="260"/>
        <v>20.400000000000002</v>
      </c>
      <c r="J444" s="1">
        <f t="shared" si="245"/>
        <v>-3.2702773342387861</v>
      </c>
      <c r="K444" s="1">
        <f t="shared" si="261"/>
        <v>8.2579664094332692</v>
      </c>
      <c r="L444" s="1">
        <f t="shared" si="241"/>
        <v>6.4537520179372239</v>
      </c>
      <c r="M444" s="1">
        <v>5</v>
      </c>
      <c r="N444" s="1">
        <f t="shared" si="262"/>
        <v>0</v>
      </c>
      <c r="O444" s="1">
        <f t="shared" si="263"/>
        <v>2.2032000000000003E-2</v>
      </c>
      <c r="P444" s="1">
        <f t="shared" si="264"/>
        <v>2.653001443765961</v>
      </c>
      <c r="Q444" s="1"/>
      <c r="R444" s="1" t="s">
        <v>8</v>
      </c>
      <c r="S444" s="1">
        <v>10</v>
      </c>
      <c r="T444" s="1">
        <f t="shared" si="265"/>
        <v>1.3096301674258988</v>
      </c>
      <c r="U444" s="1">
        <f t="shared" si="266"/>
        <v>0.4237374863258721</v>
      </c>
    </row>
    <row r="445" spans="1:21">
      <c r="A445" s="12">
        <v>40717</v>
      </c>
      <c r="B445" s="1">
        <v>219</v>
      </c>
      <c r="C445" s="1">
        <v>9.6094444444444544</v>
      </c>
      <c r="D445" s="1" t="s">
        <v>36</v>
      </c>
      <c r="E445" s="1">
        <v>-3.8440230300037039</v>
      </c>
      <c r="F445" s="1"/>
      <c r="G445" s="1"/>
      <c r="H445" s="1"/>
      <c r="I445" s="1"/>
      <c r="J445" s="1">
        <f t="shared" si="245"/>
        <v>-3.2702773342387861</v>
      </c>
      <c r="K445" s="1"/>
      <c r="L445" s="1">
        <f t="shared" si="241"/>
        <v>6.4537520179372239</v>
      </c>
      <c r="M445" s="1"/>
      <c r="N445" s="1"/>
      <c r="O445" s="1"/>
      <c r="P445" s="1"/>
      <c r="Q445" s="1"/>
      <c r="R445" s="1"/>
    </row>
    <row r="446" spans="1:21">
      <c r="A446" s="12">
        <v>40717</v>
      </c>
      <c r="B446" s="1">
        <v>219</v>
      </c>
      <c r="C446" s="1">
        <v>9.6094444444444544</v>
      </c>
      <c r="D446" s="1" t="s">
        <v>37</v>
      </c>
      <c r="E446" s="1">
        <v>-4.7573057167551314</v>
      </c>
      <c r="F446" s="1"/>
      <c r="G446" s="1"/>
      <c r="H446" s="1"/>
      <c r="I446" s="1"/>
      <c r="J446" s="1">
        <f t="shared" si="245"/>
        <v>-3.2702773342387861</v>
      </c>
      <c r="K446" s="1"/>
      <c r="L446" s="1">
        <f t="shared" si="241"/>
        <v>6.4537520179372239</v>
      </c>
      <c r="M446" s="1"/>
      <c r="N446" s="1"/>
      <c r="O446" s="1"/>
      <c r="P446" s="1"/>
      <c r="Q446" s="1"/>
      <c r="R446" s="1"/>
    </row>
    <row r="447" spans="1:21">
      <c r="A447" s="12">
        <v>40717</v>
      </c>
      <c r="B447" s="1">
        <v>219</v>
      </c>
      <c r="C447" s="1">
        <v>9.6094444444444544</v>
      </c>
      <c r="D447" s="1" t="s">
        <v>38</v>
      </c>
      <c r="E447" s="1">
        <v>-9.7633339523397922</v>
      </c>
      <c r="F447" s="1">
        <v>2.6800000000000001E-2</v>
      </c>
      <c r="G447" s="1"/>
      <c r="H447" s="1"/>
      <c r="I447" s="1">
        <f t="shared" si="260"/>
        <v>26.8</v>
      </c>
      <c r="J447" s="1">
        <f t="shared" si="245"/>
        <v>-3.2702773342387861</v>
      </c>
      <c r="K447" s="1">
        <f t="shared" ref="K447:K450" si="267">-1*(E447-J447)</f>
        <v>6.4930566181010061</v>
      </c>
      <c r="L447" s="1">
        <f t="shared" si="241"/>
        <v>6.4537520179372239</v>
      </c>
      <c r="M447" s="1">
        <v>5</v>
      </c>
      <c r="N447" s="1">
        <f t="shared" ref="N447:N450" si="268">1.28*G447</f>
        <v>0</v>
      </c>
      <c r="O447" s="1">
        <f t="shared" ref="O447:O450" si="269">1.08*I447/1000</f>
        <v>2.8944000000000001E-2</v>
      </c>
      <c r="P447" s="1">
        <f t="shared" ref="P447:P450" si="270">(K447/100)*L447*(M447-(N447+O447))</f>
        <v>2.0831000017427832</v>
      </c>
      <c r="Q447" s="1"/>
      <c r="R447" s="1" t="s">
        <v>8</v>
      </c>
      <c r="S447" s="1">
        <v>10</v>
      </c>
      <c r="T447" s="1">
        <f t="shared" ref="T447:T450" si="271">LOG(I447)</f>
        <v>1.4281347940287887</v>
      </c>
      <c r="U447" s="1">
        <f t="shared" ref="U447:U450" si="272">LOG(P447)</f>
        <v>0.31871011928168486</v>
      </c>
    </row>
    <row r="448" spans="1:21">
      <c r="A448" s="12">
        <v>40717</v>
      </c>
      <c r="B448" s="1">
        <v>219</v>
      </c>
      <c r="C448" s="1">
        <v>9.6094444444444544</v>
      </c>
      <c r="D448" s="1" t="s">
        <v>39</v>
      </c>
      <c r="E448" s="1">
        <v>-7.5042794221508977</v>
      </c>
      <c r="F448" s="1">
        <v>2.0199999999999999E-2</v>
      </c>
      <c r="G448" s="1"/>
      <c r="H448" s="1"/>
      <c r="I448" s="1">
        <f t="shared" si="260"/>
        <v>20.2</v>
      </c>
      <c r="J448" s="1">
        <f t="shared" si="245"/>
        <v>-3.2702773342387861</v>
      </c>
      <c r="K448" s="1">
        <f t="shared" si="267"/>
        <v>4.2340020879121116</v>
      </c>
      <c r="L448" s="1">
        <f t="shared" si="241"/>
        <v>6.4537520179372239</v>
      </c>
      <c r="M448" s="1">
        <v>5</v>
      </c>
      <c r="N448" s="1">
        <f t="shared" si="268"/>
        <v>0</v>
      </c>
      <c r="O448" s="1">
        <f t="shared" si="269"/>
        <v>2.1815999999999999E-2</v>
      </c>
      <c r="P448" s="1">
        <f t="shared" si="270"/>
        <v>1.3602987104136361</v>
      </c>
      <c r="Q448" s="1"/>
      <c r="R448" s="1" t="s">
        <v>8</v>
      </c>
      <c r="S448" s="1">
        <v>10</v>
      </c>
      <c r="T448" s="1">
        <f t="shared" si="271"/>
        <v>1.3053513694466237</v>
      </c>
      <c r="U448" s="1">
        <f t="shared" si="272"/>
        <v>0.13363428634055144</v>
      </c>
    </row>
    <row r="449" spans="1:21">
      <c r="A449" s="12">
        <v>40717</v>
      </c>
      <c r="B449" s="1">
        <v>219</v>
      </c>
      <c r="C449" s="1">
        <v>9.6094444444444544</v>
      </c>
      <c r="D449" s="1" t="s">
        <v>40</v>
      </c>
      <c r="E449" s="1">
        <v>-24.225768351648348</v>
      </c>
      <c r="F449" s="1">
        <v>2.41E-2</v>
      </c>
      <c r="G449" s="1"/>
      <c r="H449" s="1"/>
      <c r="I449" s="1">
        <f t="shared" si="260"/>
        <v>24.1</v>
      </c>
      <c r="J449" s="1">
        <f t="shared" si="245"/>
        <v>-3.2702773342387861</v>
      </c>
      <c r="K449" s="1">
        <f t="shared" si="267"/>
        <v>20.955491017409564</v>
      </c>
      <c r="L449" s="1">
        <f t="shared" si="241"/>
        <v>6.4537520179372239</v>
      </c>
      <c r="M449" s="1">
        <v>5</v>
      </c>
      <c r="N449" s="1">
        <f t="shared" si="268"/>
        <v>0</v>
      </c>
      <c r="O449" s="1">
        <f t="shared" si="269"/>
        <v>2.6028000000000003E-2</v>
      </c>
      <c r="P449" s="1">
        <f t="shared" si="270"/>
        <v>6.7268764533572112</v>
      </c>
      <c r="Q449" s="1"/>
      <c r="R449" s="1" t="s">
        <v>8</v>
      </c>
      <c r="S449" s="1">
        <v>10</v>
      </c>
      <c r="T449" s="1">
        <f t="shared" si="271"/>
        <v>1.3820170425748683</v>
      </c>
      <c r="U449" s="1">
        <f t="shared" si="272"/>
        <v>0.82781345145001772</v>
      </c>
    </row>
    <row r="450" spans="1:21">
      <c r="A450" s="12">
        <v>40717</v>
      </c>
      <c r="B450" s="1">
        <v>219</v>
      </c>
      <c r="C450" s="1">
        <v>9.6094444444444544</v>
      </c>
      <c r="D450" s="1" t="s">
        <v>41</v>
      </c>
      <c r="E450" s="1">
        <v>-10.887985776021733</v>
      </c>
      <c r="F450" s="1">
        <v>1.1599999999999999E-2</v>
      </c>
      <c r="G450" s="1"/>
      <c r="H450" s="1"/>
      <c r="I450" s="1">
        <f t="shared" si="260"/>
        <v>11.6</v>
      </c>
      <c r="J450" s="1">
        <f t="shared" si="245"/>
        <v>-3.2702773342387861</v>
      </c>
      <c r="K450" s="1">
        <f t="shared" si="267"/>
        <v>7.6177084417829466</v>
      </c>
      <c r="L450" s="1">
        <f t="shared" si="241"/>
        <v>6.4537520179372239</v>
      </c>
      <c r="M450" s="1">
        <v>5</v>
      </c>
      <c r="N450" s="1">
        <f t="shared" si="268"/>
        <v>0</v>
      </c>
      <c r="O450" s="1">
        <f t="shared" si="269"/>
        <v>1.2528000000000001E-2</v>
      </c>
      <c r="P450" s="1">
        <f t="shared" si="270"/>
        <v>2.4519809456728354</v>
      </c>
      <c r="Q450" s="1"/>
      <c r="R450" s="1" t="s">
        <v>8</v>
      </c>
      <c r="S450" s="1">
        <v>10</v>
      </c>
      <c r="T450" s="1">
        <f t="shared" si="271"/>
        <v>1.0644579892269184</v>
      </c>
      <c r="U450" s="1">
        <f t="shared" si="272"/>
        <v>0.38951709096004095</v>
      </c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21">
      <c r="A452" s="12">
        <v>40717</v>
      </c>
      <c r="B452" s="1">
        <v>253</v>
      </c>
      <c r="C452" s="1">
        <v>24.545333333333335</v>
      </c>
      <c r="D452" s="1" t="s">
        <v>18</v>
      </c>
      <c r="E452" s="1">
        <v>-48.087136818687384</v>
      </c>
      <c r="F452" s="1">
        <v>4.87E-2</v>
      </c>
      <c r="G452" s="1"/>
      <c r="H452" s="1"/>
      <c r="I452" s="1">
        <f t="shared" si="260"/>
        <v>48.7</v>
      </c>
      <c r="J452" s="1">
        <f>AVERAGE(E454,E458,E467,E470)</f>
        <v>-1.2556330144605006</v>
      </c>
      <c r="K452" s="1">
        <f t="shared" ref="K452:K453" si="273">-1*(E452-J452)</f>
        <v>46.831503804226884</v>
      </c>
      <c r="L452" s="1">
        <f t="shared" ref="L452:L475" si="274" xml:space="preserve"> -0.0000239427557546*C452^3 + 0.0030595325652363*C452^2 - 0.194267551268354*C452 + 8.05927926866089</f>
        <v>4.7801410978680199</v>
      </c>
      <c r="M452" s="1">
        <v>5</v>
      </c>
      <c r="N452" s="1">
        <f t="shared" ref="N452:N453" si="275">1.28*G452</f>
        <v>0</v>
      </c>
      <c r="O452" s="1">
        <f t="shared" ref="O452:O453" si="276">1.08*I452/1000</f>
        <v>5.2596000000000004E-2</v>
      </c>
      <c r="P452" s="1">
        <f t="shared" ref="P452:P453" si="277">(K452/100)*L452*(M452-(N452+O452))</f>
        <v>11.07531776582419</v>
      </c>
      <c r="Q452" s="1"/>
      <c r="R452" s="1" t="s">
        <v>8</v>
      </c>
      <c r="S452" s="1">
        <v>25</v>
      </c>
      <c r="T452" s="1">
        <f t="shared" ref="T452:T453" si="278">LOG(I452)</f>
        <v>1.6875289612146342</v>
      </c>
      <c r="U452" s="1">
        <f t="shared" ref="U452:U453" si="279">LOG(P452)</f>
        <v>1.0443561955690759</v>
      </c>
    </row>
    <row r="453" spans="1:21">
      <c r="A453" s="12">
        <v>40717</v>
      </c>
      <c r="B453" s="1">
        <v>253</v>
      </c>
      <c r="C453" s="1">
        <v>24.545333333333335</v>
      </c>
      <c r="D453" s="1" t="s">
        <v>19</v>
      </c>
      <c r="E453" s="1">
        <v>-19.651932547274821</v>
      </c>
      <c r="F453" s="1">
        <v>1.34E-2</v>
      </c>
      <c r="G453" s="1"/>
      <c r="H453" s="1"/>
      <c r="I453" s="1">
        <f t="shared" si="260"/>
        <v>13.4</v>
      </c>
      <c r="J453" s="1">
        <f>J452</f>
        <v>-1.2556330144605006</v>
      </c>
      <c r="K453" s="1">
        <f t="shared" si="273"/>
        <v>18.396299532814322</v>
      </c>
      <c r="L453" s="1">
        <f t="shared" si="274"/>
        <v>4.7801410978680199</v>
      </c>
      <c r="M453" s="1">
        <v>5</v>
      </c>
      <c r="N453" s="1">
        <f t="shared" si="275"/>
        <v>0</v>
      </c>
      <c r="O453" s="1">
        <f t="shared" si="276"/>
        <v>1.4472E-2</v>
      </c>
      <c r="P453" s="1">
        <f t="shared" si="277"/>
        <v>4.3841191430292881</v>
      </c>
      <c r="Q453" s="1"/>
      <c r="R453" s="1" t="s">
        <v>8</v>
      </c>
      <c r="S453" s="1">
        <v>25</v>
      </c>
      <c r="T453" s="1">
        <f t="shared" si="278"/>
        <v>1.1271047983648077</v>
      </c>
      <c r="U453" s="1">
        <f t="shared" si="279"/>
        <v>0.64188234804407807</v>
      </c>
    </row>
    <row r="454" spans="1:21">
      <c r="A454" s="12">
        <v>40717</v>
      </c>
      <c r="B454" s="1">
        <v>253</v>
      </c>
      <c r="C454" s="1">
        <v>24.545333333333335</v>
      </c>
      <c r="D454" s="1" t="s">
        <v>20</v>
      </c>
      <c r="E454" s="1">
        <v>-0.38892066740826403</v>
      </c>
      <c r="F454" s="1"/>
      <c r="G454" s="1"/>
      <c r="H454" s="1"/>
      <c r="I454" s="1"/>
      <c r="J454" s="1">
        <f t="shared" ref="J454:J475" si="280">J453</f>
        <v>-1.2556330144605006</v>
      </c>
      <c r="K454" s="1"/>
      <c r="L454" s="1">
        <f t="shared" si="274"/>
        <v>4.7801410978680199</v>
      </c>
      <c r="M454" s="1"/>
      <c r="N454" s="1"/>
      <c r="O454" s="1"/>
      <c r="P454" s="1"/>
      <c r="Q454" s="1"/>
      <c r="R454" s="1"/>
    </row>
    <row r="455" spans="1:21">
      <c r="A455" s="12">
        <v>40717</v>
      </c>
      <c r="B455" s="1">
        <v>253</v>
      </c>
      <c r="C455" s="1">
        <v>24.545333333333335</v>
      </c>
      <c r="D455" s="1" t="s">
        <v>21</v>
      </c>
      <c r="E455" s="1">
        <v>-83.081197775305881</v>
      </c>
      <c r="F455" s="1">
        <v>6.3700000000000007E-2</v>
      </c>
      <c r="G455" s="1"/>
      <c r="H455" s="1"/>
      <c r="I455" s="1">
        <f t="shared" si="260"/>
        <v>63.70000000000001</v>
      </c>
      <c r="J455" s="1">
        <f t="shared" si="280"/>
        <v>-1.2556330144605006</v>
      </c>
      <c r="K455" s="1">
        <f t="shared" ref="K455:K466" si="281">-1*(E455-J455)</f>
        <v>81.825564760845381</v>
      </c>
      <c r="L455" s="1">
        <f t="shared" si="274"/>
        <v>4.7801410978680199</v>
      </c>
      <c r="M455" s="1">
        <v>5</v>
      </c>
      <c r="N455" s="1">
        <f t="shared" ref="N455:N466" si="282">1.28*G455</f>
        <v>0</v>
      </c>
      <c r="O455" s="1">
        <f t="shared" ref="O455:O466" si="283">1.08*I455/1000</f>
        <v>6.8796000000000024E-2</v>
      </c>
      <c r="P455" s="1">
        <f t="shared" ref="P455:P466" si="284">(K455/100)*L455*(M455-(N455+O455))</f>
        <v>19.287800125449639</v>
      </c>
      <c r="Q455" s="1"/>
      <c r="R455" s="1" t="s">
        <v>8</v>
      </c>
      <c r="S455" s="1">
        <v>25</v>
      </c>
      <c r="T455" s="1">
        <f t="shared" ref="T455:T466" si="285">LOG(I455)</f>
        <v>1.8041394323353506</v>
      </c>
      <c r="U455" s="1">
        <f t="shared" ref="U455:U466" si="286">LOG(P455)</f>
        <v>1.2852826969098339</v>
      </c>
    </row>
    <row r="456" spans="1:21">
      <c r="A456" s="12">
        <v>40717</v>
      </c>
      <c r="B456" s="1">
        <v>253</v>
      </c>
      <c r="C456" s="1">
        <v>24.545333333333335</v>
      </c>
      <c r="D456" s="1" t="s">
        <v>22</v>
      </c>
      <c r="E456" s="1">
        <v>-35.015178820912141</v>
      </c>
      <c r="F456" s="1">
        <v>1.84E-2</v>
      </c>
      <c r="G456" s="1"/>
      <c r="H456" s="1"/>
      <c r="I456" s="1">
        <f t="shared" si="260"/>
        <v>18.399999999999999</v>
      </c>
      <c r="J456" s="1">
        <f t="shared" si="280"/>
        <v>-1.2556330144605006</v>
      </c>
      <c r="K456" s="1">
        <f t="shared" si="281"/>
        <v>33.759545806451641</v>
      </c>
      <c r="L456" s="1">
        <f t="shared" si="274"/>
        <v>4.7801410978680199</v>
      </c>
      <c r="M456" s="1">
        <v>5</v>
      </c>
      <c r="N456" s="1">
        <f t="shared" si="282"/>
        <v>0</v>
      </c>
      <c r="O456" s="1">
        <f t="shared" si="283"/>
        <v>1.9872000000000001E-2</v>
      </c>
      <c r="P456" s="1">
        <f t="shared" si="284"/>
        <v>8.0367010997701307</v>
      </c>
      <c r="Q456" s="1"/>
      <c r="R456" s="1" t="s">
        <v>8</v>
      </c>
      <c r="S456" s="1">
        <v>25</v>
      </c>
      <c r="T456" s="1">
        <f t="shared" si="285"/>
        <v>1.2648178230095364</v>
      </c>
      <c r="U456" s="1">
        <f t="shared" si="286"/>
        <v>0.90507781638879004</v>
      </c>
    </row>
    <row r="457" spans="1:21">
      <c r="A457" s="12">
        <v>40717</v>
      </c>
      <c r="B457" s="1">
        <v>253</v>
      </c>
      <c r="C457" s="1">
        <v>24.545333333333335</v>
      </c>
      <c r="D457" s="1" t="s">
        <v>23</v>
      </c>
      <c r="E457" s="1">
        <v>-17.592940778642966</v>
      </c>
      <c r="F457" s="1">
        <v>7.1999999999999995E-2</v>
      </c>
      <c r="G457" s="1"/>
      <c r="H457" s="1"/>
      <c r="I457" s="1">
        <f t="shared" si="260"/>
        <v>72</v>
      </c>
      <c r="J457" s="1">
        <f t="shared" si="280"/>
        <v>-1.2556330144605006</v>
      </c>
      <c r="K457" s="1">
        <f t="shared" si="281"/>
        <v>16.337307764182466</v>
      </c>
      <c r="L457" s="1">
        <f t="shared" si="274"/>
        <v>4.7801410978680199</v>
      </c>
      <c r="M457" s="1">
        <v>5</v>
      </c>
      <c r="N457" s="1">
        <f t="shared" si="282"/>
        <v>0</v>
      </c>
      <c r="O457" s="1">
        <f t="shared" si="283"/>
        <v>7.776000000000001E-2</v>
      </c>
      <c r="P457" s="1">
        <f t="shared" si="284"/>
        <v>3.8440054244391701</v>
      </c>
      <c r="Q457" s="1"/>
      <c r="R457" s="1" t="s">
        <v>8</v>
      </c>
      <c r="S457" s="1">
        <v>25</v>
      </c>
      <c r="T457" s="1">
        <f t="shared" si="285"/>
        <v>1.8573324964312685</v>
      </c>
      <c r="U457" s="1">
        <f t="shared" si="286"/>
        <v>0.58478399184831231</v>
      </c>
    </row>
    <row r="458" spans="1:21">
      <c r="A458" s="12">
        <v>40717</v>
      </c>
      <c r="B458" s="1">
        <v>253</v>
      </c>
      <c r="C458" s="1">
        <v>24.545333333333335</v>
      </c>
      <c r="D458" s="1" t="s">
        <v>24</v>
      </c>
      <c r="E458" s="1">
        <v>0.26397330367084643</v>
      </c>
      <c r="F458" s="1"/>
      <c r="G458" s="1"/>
      <c r="H458" s="1"/>
      <c r="I458" s="1"/>
      <c r="J458" s="1">
        <f t="shared" si="280"/>
        <v>-1.2556330144605006</v>
      </c>
      <c r="K458" s="1"/>
      <c r="L458" s="1">
        <f t="shared" si="274"/>
        <v>4.7801410978680199</v>
      </c>
      <c r="M458" s="1"/>
      <c r="N458" s="1"/>
      <c r="O458" s="1"/>
      <c r="P458" s="1"/>
      <c r="Q458" s="1"/>
      <c r="R458" s="1"/>
    </row>
    <row r="459" spans="1:21">
      <c r="A459" s="12">
        <v>40717</v>
      </c>
      <c r="B459" s="1">
        <v>253</v>
      </c>
      <c r="C459" s="1">
        <v>24.545333333333335</v>
      </c>
      <c r="D459" s="1" t="s">
        <v>25</v>
      </c>
      <c r="E459" s="1">
        <v>-15.180224783092319</v>
      </c>
      <c r="F459" s="1">
        <v>2.5399999999999999E-2</v>
      </c>
      <c r="G459" s="1"/>
      <c r="H459" s="1"/>
      <c r="I459" s="1">
        <f t="shared" si="260"/>
        <v>25.4</v>
      </c>
      <c r="J459" s="1">
        <f t="shared" si="280"/>
        <v>-1.2556330144605006</v>
      </c>
      <c r="K459" s="1">
        <f t="shared" si="281"/>
        <v>13.924591768631819</v>
      </c>
      <c r="L459" s="1">
        <f t="shared" si="274"/>
        <v>4.7801410978680199</v>
      </c>
      <c r="M459" s="1">
        <v>5</v>
      </c>
      <c r="N459" s="1">
        <f t="shared" si="282"/>
        <v>0</v>
      </c>
      <c r="O459" s="1">
        <f t="shared" si="283"/>
        <v>2.7431999999999998E-2</v>
      </c>
      <c r="P459" s="1">
        <f t="shared" si="284"/>
        <v>3.3098165148620113</v>
      </c>
      <c r="Q459" s="1"/>
      <c r="R459" s="1" t="s">
        <v>8</v>
      </c>
      <c r="S459" s="1">
        <v>25</v>
      </c>
      <c r="T459" s="1">
        <f t="shared" si="285"/>
        <v>1.4048337166199381</v>
      </c>
      <c r="U459" s="1">
        <f t="shared" si="286"/>
        <v>0.51980391861206998</v>
      </c>
    </row>
    <row r="460" spans="1:21">
      <c r="A460" s="12">
        <v>40717</v>
      </c>
      <c r="B460" s="1">
        <v>253</v>
      </c>
      <c r="C460" s="1">
        <v>24.545333333333335</v>
      </c>
      <c r="D460" s="1" t="s">
        <v>26</v>
      </c>
      <c r="E460" s="1">
        <v>-77.896762091212452</v>
      </c>
      <c r="F460" s="1">
        <v>0.22040000000000001</v>
      </c>
      <c r="G460" s="1"/>
      <c r="H460" s="1"/>
      <c r="I460" s="1">
        <f t="shared" si="260"/>
        <v>220.4</v>
      </c>
      <c r="J460" s="1">
        <f t="shared" si="280"/>
        <v>-1.2556330144605006</v>
      </c>
      <c r="K460" s="1">
        <f t="shared" si="281"/>
        <v>76.641129076751952</v>
      </c>
      <c r="L460" s="1">
        <f t="shared" si="274"/>
        <v>4.7801410978680199</v>
      </c>
      <c r="M460" s="1">
        <v>5</v>
      </c>
      <c r="N460" s="1">
        <f t="shared" si="282"/>
        <v>0</v>
      </c>
      <c r="O460" s="1">
        <f t="shared" si="283"/>
        <v>0.23803200000000002</v>
      </c>
      <c r="P460" s="1">
        <f t="shared" si="284"/>
        <v>17.445727432697442</v>
      </c>
      <c r="Q460" s="1"/>
      <c r="R460" s="1" t="s">
        <v>8</v>
      </c>
      <c r="S460" s="1">
        <v>25</v>
      </c>
      <c r="T460" s="1">
        <f t="shared" si="285"/>
        <v>2.3432115901797474</v>
      </c>
      <c r="U460" s="1">
        <f t="shared" si="286"/>
        <v>1.2416890828938987</v>
      </c>
    </row>
    <row r="461" spans="1:21">
      <c r="A461" s="12">
        <v>40717</v>
      </c>
      <c r="B461" s="1">
        <v>253</v>
      </c>
      <c r="C461" s="1">
        <v>24.545333333333335</v>
      </c>
      <c r="D461" s="1" t="s">
        <v>27</v>
      </c>
      <c r="E461" s="1">
        <v>-27.509537886540627</v>
      </c>
      <c r="F461" s="1">
        <v>2.1999999999999999E-2</v>
      </c>
      <c r="G461" s="1"/>
      <c r="H461" s="1"/>
      <c r="I461" s="1">
        <f t="shared" si="260"/>
        <v>22</v>
      </c>
      <c r="J461" s="1">
        <f t="shared" si="280"/>
        <v>-1.2556330144605006</v>
      </c>
      <c r="K461" s="1">
        <f t="shared" si="281"/>
        <v>26.253904872080128</v>
      </c>
      <c r="L461" s="1">
        <f t="shared" si="274"/>
        <v>4.7801410978680199</v>
      </c>
      <c r="M461" s="1">
        <v>5</v>
      </c>
      <c r="N461" s="1">
        <f t="shared" si="282"/>
        <v>0</v>
      </c>
      <c r="O461" s="1">
        <f t="shared" si="283"/>
        <v>2.376E-2</v>
      </c>
      <c r="P461" s="1">
        <f t="shared" si="284"/>
        <v>6.2450503078965118</v>
      </c>
      <c r="Q461" s="1"/>
      <c r="R461" s="1" t="s">
        <v>8</v>
      </c>
      <c r="S461" s="1">
        <v>25</v>
      </c>
      <c r="T461" s="1">
        <f t="shared" si="285"/>
        <v>1.3424226808222062</v>
      </c>
      <c r="U461" s="1">
        <f t="shared" si="286"/>
        <v>0.79553594124559857</v>
      </c>
    </row>
    <row r="462" spans="1:21">
      <c r="A462" s="12">
        <v>40717</v>
      </c>
      <c r="B462" s="1">
        <v>253</v>
      </c>
      <c r="C462" s="1">
        <v>24.545333333333335</v>
      </c>
      <c r="D462" s="1" t="s">
        <v>28</v>
      </c>
      <c r="E462" s="1">
        <v>-103.64119848720803</v>
      </c>
      <c r="F462" s="1">
        <v>7.9399999999999998E-2</v>
      </c>
      <c r="G462" s="1"/>
      <c r="H462" s="1"/>
      <c r="I462" s="1">
        <f t="shared" si="260"/>
        <v>79.399999999999991</v>
      </c>
      <c r="J462" s="1">
        <f t="shared" si="280"/>
        <v>-1.2556330144605006</v>
      </c>
      <c r="K462" s="1">
        <f t="shared" si="281"/>
        <v>102.38556547274753</v>
      </c>
      <c r="L462" s="1">
        <f t="shared" si="274"/>
        <v>4.7801410978680199</v>
      </c>
      <c r="M462" s="1">
        <v>5</v>
      </c>
      <c r="N462" s="1">
        <f t="shared" si="282"/>
        <v>0</v>
      </c>
      <c r="O462" s="1">
        <f t="shared" si="283"/>
        <v>8.5751999999999995E-2</v>
      </c>
      <c r="P462" s="1">
        <f t="shared" si="284"/>
        <v>24.051187216074769</v>
      </c>
      <c r="Q462" s="1"/>
      <c r="R462" s="1" t="s">
        <v>8</v>
      </c>
      <c r="S462" s="1">
        <v>25</v>
      </c>
      <c r="T462" s="1">
        <f t="shared" si="285"/>
        <v>1.8998205024270962</v>
      </c>
      <c r="U462" s="1">
        <f t="shared" si="286"/>
        <v>1.381136518907951</v>
      </c>
    </row>
    <row r="463" spans="1:21">
      <c r="A463" s="12">
        <v>40717</v>
      </c>
      <c r="B463" s="1">
        <v>253</v>
      </c>
      <c r="C463" s="1">
        <v>24.545333333333335</v>
      </c>
      <c r="D463" s="1" t="s">
        <v>29</v>
      </c>
      <c r="E463" s="1">
        <v>-10.800027764182451</v>
      </c>
      <c r="F463" s="1">
        <v>7.3000000000000001E-3</v>
      </c>
      <c r="G463" s="1"/>
      <c r="H463" s="1"/>
      <c r="I463" s="1">
        <f t="shared" si="260"/>
        <v>7.3</v>
      </c>
      <c r="J463" s="1">
        <f t="shared" si="280"/>
        <v>-1.2556330144605006</v>
      </c>
      <c r="K463" s="1">
        <f t="shared" si="281"/>
        <v>9.5443947497219508</v>
      </c>
      <c r="L463" s="1">
        <f t="shared" si="274"/>
        <v>4.7801410978680199</v>
      </c>
      <c r="M463" s="1">
        <v>5</v>
      </c>
      <c r="N463" s="1">
        <f t="shared" si="282"/>
        <v>0</v>
      </c>
      <c r="O463" s="1">
        <f t="shared" si="283"/>
        <v>7.8840000000000004E-3</v>
      </c>
      <c r="P463" s="1">
        <f t="shared" si="284"/>
        <v>2.2775807189054618</v>
      </c>
      <c r="Q463" s="1"/>
      <c r="R463" s="1" t="s">
        <v>8</v>
      </c>
      <c r="S463" s="1">
        <v>25</v>
      </c>
      <c r="T463" s="1">
        <f t="shared" si="285"/>
        <v>0.86332286012045589</v>
      </c>
      <c r="U463" s="1">
        <f t="shared" si="286"/>
        <v>0.35747377758972104</v>
      </c>
    </row>
    <row r="464" spans="1:21">
      <c r="A464" s="12">
        <v>40717</v>
      </c>
      <c r="B464" s="1">
        <v>253</v>
      </c>
      <c r="C464" s="1">
        <v>24.545333333333335</v>
      </c>
      <c r="D464" s="1" t="s">
        <v>30</v>
      </c>
      <c r="E464" s="1">
        <v>-60.48508298109018</v>
      </c>
      <c r="F464" s="1">
        <v>0.10539999999999999</v>
      </c>
      <c r="G464" s="1"/>
      <c r="H464" s="1"/>
      <c r="I464" s="1">
        <f t="shared" si="260"/>
        <v>105.39999999999999</v>
      </c>
      <c r="J464" s="1">
        <f t="shared" si="280"/>
        <v>-1.2556330144605006</v>
      </c>
      <c r="K464" s="1">
        <f t="shared" si="281"/>
        <v>59.22944996662968</v>
      </c>
      <c r="L464" s="1">
        <f t="shared" si="274"/>
        <v>4.7801410978680199</v>
      </c>
      <c r="M464" s="1">
        <v>5</v>
      </c>
      <c r="N464" s="1">
        <f t="shared" si="282"/>
        <v>0</v>
      </c>
      <c r="O464" s="1">
        <f t="shared" si="283"/>
        <v>0.11383199999999999</v>
      </c>
      <c r="P464" s="1">
        <f t="shared" si="284"/>
        <v>13.83396940378708</v>
      </c>
      <c r="Q464" s="1"/>
      <c r="R464" s="1" t="s">
        <v>8</v>
      </c>
      <c r="S464" s="1">
        <v>25</v>
      </c>
      <c r="T464" s="1">
        <f t="shared" si="285"/>
        <v>2.0228406108765276</v>
      </c>
      <c r="U464" s="1">
        <f t="shared" si="286"/>
        <v>1.1409468108264607</v>
      </c>
    </row>
    <row r="465" spans="1:21">
      <c r="A465" s="12">
        <v>40717</v>
      </c>
      <c r="B465" s="1">
        <v>253</v>
      </c>
      <c r="C465" s="1">
        <v>24.545333333333335</v>
      </c>
      <c r="D465" s="1" t="s">
        <v>31</v>
      </c>
      <c r="E465" s="1">
        <v>-16.688392258064606</v>
      </c>
      <c r="F465" s="1">
        <v>1.2500000000000001E-2</v>
      </c>
      <c r="G465" s="1"/>
      <c r="H465" s="1"/>
      <c r="I465" s="1">
        <f t="shared" si="260"/>
        <v>12.5</v>
      </c>
      <c r="J465" s="1">
        <f t="shared" si="280"/>
        <v>-1.2556330144605006</v>
      </c>
      <c r="K465" s="1">
        <f t="shared" si="281"/>
        <v>15.432759243604107</v>
      </c>
      <c r="L465" s="1">
        <f t="shared" si="274"/>
        <v>4.7801410978680199</v>
      </c>
      <c r="M465" s="1">
        <v>5</v>
      </c>
      <c r="N465" s="1">
        <f t="shared" si="282"/>
        <v>0</v>
      </c>
      <c r="O465" s="1">
        <f t="shared" si="283"/>
        <v>1.35E-2</v>
      </c>
      <c r="P465" s="1">
        <f t="shared" si="284"/>
        <v>3.6785792821863588</v>
      </c>
      <c r="Q465" s="1"/>
      <c r="R465" s="1" t="s">
        <v>8</v>
      </c>
      <c r="S465" s="1">
        <v>25</v>
      </c>
      <c r="T465" s="1">
        <f t="shared" si="285"/>
        <v>1.0969100130080565</v>
      </c>
      <c r="U465" s="1">
        <f t="shared" si="286"/>
        <v>0.5656801205647356</v>
      </c>
    </row>
    <row r="466" spans="1:21">
      <c r="A466" s="12">
        <v>40717</v>
      </c>
      <c r="B466" s="1">
        <v>253</v>
      </c>
      <c r="C466" s="1">
        <v>24.545333333333335</v>
      </c>
      <c r="D466" s="1" t="s">
        <v>32</v>
      </c>
      <c r="E466" s="1">
        <v>-27.544734327030127</v>
      </c>
      <c r="F466" s="1">
        <v>2.3099999999999999E-2</v>
      </c>
      <c r="G466" s="1"/>
      <c r="H466" s="1"/>
      <c r="I466" s="1">
        <f t="shared" si="260"/>
        <v>23.099999999999998</v>
      </c>
      <c r="J466" s="1">
        <f t="shared" si="280"/>
        <v>-1.2556330144605006</v>
      </c>
      <c r="K466" s="1">
        <f t="shared" si="281"/>
        <v>26.289101312569628</v>
      </c>
      <c r="L466" s="1">
        <f t="shared" si="274"/>
        <v>4.7801410978680199</v>
      </c>
      <c r="M466" s="1">
        <v>5</v>
      </c>
      <c r="N466" s="1">
        <f t="shared" si="282"/>
        <v>0</v>
      </c>
      <c r="O466" s="1">
        <f t="shared" si="283"/>
        <v>2.4948000000000001E-2</v>
      </c>
      <c r="P466" s="1">
        <f t="shared" si="284"/>
        <v>6.2519296232280288</v>
      </c>
      <c r="Q466" s="1"/>
      <c r="R466" s="1" t="s">
        <v>8</v>
      </c>
      <c r="S466" s="1">
        <v>25</v>
      </c>
      <c r="T466" s="1">
        <f t="shared" si="285"/>
        <v>1.3636119798921442</v>
      </c>
      <c r="U466" s="1">
        <f t="shared" si="286"/>
        <v>0.79601408060502699</v>
      </c>
    </row>
    <row r="467" spans="1:21">
      <c r="A467" s="12">
        <v>40717</v>
      </c>
      <c r="B467" s="1">
        <v>253</v>
      </c>
      <c r="C467" s="1">
        <v>24.545333333333335</v>
      </c>
      <c r="D467" s="1" t="s">
        <v>33</v>
      </c>
      <c r="E467" s="1">
        <v>1.8002979310344582</v>
      </c>
      <c r="F467" s="1"/>
      <c r="G467" s="1"/>
      <c r="H467" s="1"/>
      <c r="I467" s="1"/>
      <c r="J467" s="1">
        <f t="shared" si="280"/>
        <v>-1.2556330144605006</v>
      </c>
      <c r="K467" s="1"/>
      <c r="L467" s="1">
        <f t="shared" si="274"/>
        <v>4.7801410978680199</v>
      </c>
      <c r="M467" s="1"/>
      <c r="N467" s="1"/>
      <c r="O467" s="1"/>
      <c r="P467" s="1"/>
      <c r="Q467" s="1"/>
      <c r="R467" s="1"/>
    </row>
    <row r="468" spans="1:21">
      <c r="A468" s="12">
        <v>40717</v>
      </c>
      <c r="B468" s="1">
        <v>253</v>
      </c>
      <c r="C468" s="1">
        <v>24.545333333333335</v>
      </c>
      <c r="D468" s="1" t="s">
        <v>34</v>
      </c>
      <c r="E468" s="1">
        <v>-26.1421561735261</v>
      </c>
      <c r="F468" s="1">
        <v>2.2100000000000002E-2</v>
      </c>
      <c r="G468" s="1"/>
      <c r="H468" s="1"/>
      <c r="I468" s="1">
        <f t="shared" si="260"/>
        <v>22.1</v>
      </c>
      <c r="J468" s="1">
        <f t="shared" si="280"/>
        <v>-1.2556330144605006</v>
      </c>
      <c r="K468" s="1">
        <f t="shared" ref="K468:K469" si="287">-1*(E468-J468)</f>
        <v>24.8865231590656</v>
      </c>
      <c r="L468" s="1">
        <f t="shared" si="274"/>
        <v>4.7801410978680199</v>
      </c>
      <c r="M468" s="1">
        <v>5</v>
      </c>
      <c r="N468" s="1">
        <f t="shared" ref="N468:N469" si="288">1.28*G468</f>
        <v>0</v>
      </c>
      <c r="O468" s="1">
        <f t="shared" ref="O468:O469" si="289">1.08*I468/1000</f>
        <v>2.3868000000000004E-2</v>
      </c>
      <c r="P468" s="1">
        <f t="shared" ref="P468:P469" si="290">(K468/100)*L468*(M468-(N468+O468))</f>
        <v>5.9196609733137384</v>
      </c>
      <c r="Q468" s="1"/>
      <c r="R468" s="1" t="s">
        <v>8</v>
      </c>
      <c r="S468" s="1">
        <v>25</v>
      </c>
      <c r="T468" s="1">
        <f t="shared" ref="T468:T469" si="291">LOG(I468)</f>
        <v>1.3443922736851108</v>
      </c>
      <c r="U468" s="1">
        <f t="shared" ref="U468:U469" si="292">LOG(P468)</f>
        <v>0.77229683482507849</v>
      </c>
    </row>
    <row r="469" spans="1:21">
      <c r="A469" s="12">
        <v>40717</v>
      </c>
      <c r="B469" s="1">
        <v>253</v>
      </c>
      <c r="C469" s="1">
        <v>24.545333333333335</v>
      </c>
      <c r="D469" s="1" t="s">
        <v>35</v>
      </c>
      <c r="E469" s="1">
        <v>-8.0863822024471919</v>
      </c>
      <c r="F469" s="1">
        <v>9.1999999999999998E-3</v>
      </c>
      <c r="G469" s="1"/>
      <c r="H469" s="1"/>
      <c r="I469" s="1">
        <f t="shared" si="260"/>
        <v>9.1999999999999993</v>
      </c>
      <c r="J469" s="1">
        <f t="shared" si="280"/>
        <v>-1.2556330144605006</v>
      </c>
      <c r="K469" s="1">
        <f t="shared" si="287"/>
        <v>6.8307491879866911</v>
      </c>
      <c r="L469" s="1">
        <f t="shared" si="274"/>
        <v>4.7801410978680199</v>
      </c>
      <c r="M469" s="1">
        <v>5</v>
      </c>
      <c r="N469" s="1">
        <f t="shared" si="288"/>
        <v>0</v>
      </c>
      <c r="O469" s="1">
        <f t="shared" si="289"/>
        <v>9.9360000000000004E-3</v>
      </c>
      <c r="P469" s="1">
        <f t="shared" si="290"/>
        <v>1.6293529488886676</v>
      </c>
      <c r="Q469" s="1"/>
      <c r="R469" s="1" t="s">
        <v>8</v>
      </c>
      <c r="S469" s="1">
        <v>25</v>
      </c>
      <c r="T469" s="1">
        <f t="shared" si="291"/>
        <v>0.96378782734555524</v>
      </c>
      <c r="U469" s="1">
        <f t="shared" si="292"/>
        <v>0.21201517095765154</v>
      </c>
    </row>
    <row r="470" spans="1:21">
      <c r="A470" s="12">
        <v>40717</v>
      </c>
      <c r="B470" s="1">
        <v>253</v>
      </c>
      <c r="C470" s="1">
        <v>24.545333333333335</v>
      </c>
      <c r="D470" s="1" t="s">
        <v>36</v>
      </c>
      <c r="E470" s="1">
        <v>-6.6978826251390426</v>
      </c>
      <c r="F470" s="1"/>
      <c r="G470" s="1"/>
      <c r="H470" s="1"/>
      <c r="I470" s="1"/>
      <c r="J470" s="1">
        <f t="shared" si="280"/>
        <v>-1.2556330144605006</v>
      </c>
      <c r="K470" s="1"/>
      <c r="L470" s="1">
        <f t="shared" si="274"/>
        <v>4.7801410978680199</v>
      </c>
      <c r="M470" s="1"/>
      <c r="N470" s="1"/>
      <c r="O470" s="1"/>
      <c r="P470" s="1"/>
      <c r="Q470" s="1"/>
      <c r="R470" s="1"/>
    </row>
    <row r="471" spans="1:21">
      <c r="A471" s="12">
        <v>40717</v>
      </c>
      <c r="B471" s="1">
        <v>253</v>
      </c>
      <c r="C471" s="1">
        <v>24.545333333333335</v>
      </c>
      <c r="D471" s="1" t="s">
        <v>37</v>
      </c>
      <c r="E471" s="1">
        <v>-18.054014149054556</v>
      </c>
      <c r="F471" s="1">
        <v>2.7799999999999998E-2</v>
      </c>
      <c r="G471" s="1"/>
      <c r="H471" s="1"/>
      <c r="I471" s="1">
        <f t="shared" si="260"/>
        <v>27.799999999999997</v>
      </c>
      <c r="J471" s="1">
        <f t="shared" si="280"/>
        <v>-1.2556330144605006</v>
      </c>
      <c r="K471" s="1">
        <f t="shared" ref="K471:K475" si="293">-1*(E471-J471)</f>
        <v>16.798381134594056</v>
      </c>
      <c r="L471" s="1">
        <f t="shared" si="274"/>
        <v>4.7801410978680199</v>
      </c>
      <c r="M471" s="1">
        <v>5</v>
      </c>
      <c r="N471" s="1">
        <f t="shared" ref="N471:N475" si="294">1.28*G471</f>
        <v>0</v>
      </c>
      <c r="O471" s="1">
        <f t="shared" ref="O471:O475" si="295">1.08*I471/1000</f>
        <v>3.0023999999999999E-2</v>
      </c>
      <c r="P471" s="1">
        <f t="shared" ref="P471:P475" si="296">(K471/100)*L471*(M471-(N471+O471))</f>
        <v>3.9908227406727668</v>
      </c>
      <c r="Q471" s="1"/>
      <c r="R471" s="1" t="s">
        <v>8</v>
      </c>
      <c r="S471" s="1">
        <v>25</v>
      </c>
      <c r="T471" s="1">
        <f t="shared" ref="T471:T475" si="297">LOG(I471)</f>
        <v>1.4440447959180762</v>
      </c>
      <c r="U471" s="1">
        <f t="shared" ref="U471:U475" si="298">LOG(P471)</f>
        <v>0.60106243826828298</v>
      </c>
    </row>
    <row r="472" spans="1:21">
      <c r="A472" s="12">
        <v>40717</v>
      </c>
      <c r="B472" s="1">
        <v>253</v>
      </c>
      <c r="C472" s="1">
        <v>24.545333333333335</v>
      </c>
      <c r="D472" s="1" t="s">
        <v>38</v>
      </c>
      <c r="E472" s="1">
        <v>-24.002212591768675</v>
      </c>
      <c r="F472" s="1">
        <v>1.5299999999999999E-2</v>
      </c>
      <c r="G472" s="1"/>
      <c r="H472" s="1"/>
      <c r="I472" s="1">
        <f t="shared" si="260"/>
        <v>15.299999999999999</v>
      </c>
      <c r="J472" s="1">
        <f t="shared" si="280"/>
        <v>-1.2556330144605006</v>
      </c>
      <c r="K472" s="1">
        <f t="shared" si="293"/>
        <v>22.746579577308175</v>
      </c>
      <c r="L472" s="1">
        <f t="shared" si="274"/>
        <v>4.7801410978680199</v>
      </c>
      <c r="M472" s="1">
        <v>5</v>
      </c>
      <c r="N472" s="1">
        <f t="shared" si="294"/>
        <v>0</v>
      </c>
      <c r="O472" s="1">
        <f t="shared" si="295"/>
        <v>1.6524E-2</v>
      </c>
      <c r="P472" s="1">
        <f t="shared" si="296"/>
        <v>5.4186261411453254</v>
      </c>
      <c r="Q472" s="1"/>
      <c r="R472" s="1" t="s">
        <v>8</v>
      </c>
      <c r="S472" s="1">
        <v>25</v>
      </c>
      <c r="T472" s="1">
        <f t="shared" si="297"/>
        <v>1.1846914308175989</v>
      </c>
      <c r="U472" s="1">
        <f t="shared" si="298"/>
        <v>0.733889187838621</v>
      </c>
    </row>
    <row r="473" spans="1:21">
      <c r="A473" s="12">
        <v>40717</v>
      </c>
      <c r="B473" s="1">
        <v>253</v>
      </c>
      <c r="C473" s="1">
        <v>24.545333333333335</v>
      </c>
      <c r="D473" s="1" t="s">
        <v>39</v>
      </c>
      <c r="E473" s="1">
        <v>-41.311822024471667</v>
      </c>
      <c r="F473" s="1">
        <v>2.3199999999999998E-2</v>
      </c>
      <c r="G473" s="1"/>
      <c r="H473" s="1"/>
      <c r="I473" s="1">
        <f t="shared" si="260"/>
        <v>23.2</v>
      </c>
      <c r="J473" s="1">
        <f t="shared" si="280"/>
        <v>-1.2556330144605006</v>
      </c>
      <c r="K473" s="1">
        <f t="shared" si="293"/>
        <v>40.056189010011167</v>
      </c>
      <c r="L473" s="1">
        <f t="shared" si="274"/>
        <v>4.7801410978680199</v>
      </c>
      <c r="M473" s="1">
        <v>5</v>
      </c>
      <c r="N473" s="1">
        <f t="shared" si="294"/>
        <v>0</v>
      </c>
      <c r="O473" s="1">
        <f t="shared" si="295"/>
        <v>2.5056000000000002E-2</v>
      </c>
      <c r="P473" s="1">
        <f t="shared" si="296"/>
        <v>9.5257359811367301</v>
      </c>
      <c r="Q473" s="1"/>
      <c r="R473" s="1" t="s">
        <v>8</v>
      </c>
      <c r="S473" s="1">
        <v>25</v>
      </c>
      <c r="T473" s="1">
        <f t="shared" si="297"/>
        <v>1.3654879848908996</v>
      </c>
      <c r="U473" s="1">
        <f t="shared" si="298"/>
        <v>0.97889854027399403</v>
      </c>
    </row>
    <row r="474" spans="1:21">
      <c r="A474" s="12">
        <v>40717</v>
      </c>
      <c r="B474" s="1">
        <v>253</v>
      </c>
      <c r="C474" s="1">
        <v>24.545333333333335</v>
      </c>
      <c r="D474" s="1" t="s">
        <v>40</v>
      </c>
      <c r="E474" s="1">
        <v>-63.696758175750922</v>
      </c>
      <c r="F474" s="1">
        <v>5.0700000000000002E-2</v>
      </c>
      <c r="G474" s="1"/>
      <c r="H474" s="1"/>
      <c r="I474" s="1">
        <f t="shared" si="260"/>
        <v>50.7</v>
      </c>
      <c r="J474" s="1">
        <f t="shared" si="280"/>
        <v>-1.2556330144605006</v>
      </c>
      <c r="K474" s="1">
        <f t="shared" si="293"/>
        <v>62.441125161290422</v>
      </c>
      <c r="L474" s="1">
        <f t="shared" si="274"/>
        <v>4.7801410978680199</v>
      </c>
      <c r="M474" s="1">
        <v>5</v>
      </c>
      <c r="N474" s="1">
        <f t="shared" si="294"/>
        <v>0</v>
      </c>
      <c r="O474" s="1">
        <f t="shared" si="295"/>
        <v>5.4756000000000006E-2</v>
      </c>
      <c r="P474" s="1">
        <f t="shared" si="296"/>
        <v>14.760435150139067</v>
      </c>
      <c r="Q474" s="1"/>
      <c r="R474" s="1" t="s">
        <v>8</v>
      </c>
      <c r="S474" s="1">
        <v>25</v>
      </c>
      <c r="T474" s="1">
        <f t="shared" si="297"/>
        <v>1.705007959333336</v>
      </c>
      <c r="U474" s="1">
        <f t="shared" si="298"/>
        <v>1.1690991610451851</v>
      </c>
    </row>
    <row r="475" spans="1:21">
      <c r="A475" s="12">
        <v>40717</v>
      </c>
      <c r="B475" s="1">
        <v>253</v>
      </c>
      <c r="C475" s="1">
        <v>24.545333333333335</v>
      </c>
      <c r="D475" s="1" t="s">
        <v>41</v>
      </c>
      <c r="E475" s="1">
        <v>-9.633265761957734</v>
      </c>
      <c r="F475" s="1">
        <v>2.2100000000000002E-2</v>
      </c>
      <c r="G475" s="1"/>
      <c r="H475" s="1"/>
      <c r="I475" s="1">
        <f t="shared" si="260"/>
        <v>22.1</v>
      </c>
      <c r="J475" s="1">
        <f t="shared" si="280"/>
        <v>-1.2556330144605006</v>
      </c>
      <c r="K475" s="1">
        <f t="shared" si="293"/>
        <v>8.3776327474972341</v>
      </c>
      <c r="L475" s="1">
        <f t="shared" si="274"/>
        <v>4.7801410978680199</v>
      </c>
      <c r="M475" s="1">
        <v>5</v>
      </c>
      <c r="N475" s="1">
        <f t="shared" si="294"/>
        <v>0</v>
      </c>
      <c r="O475" s="1">
        <f t="shared" si="295"/>
        <v>2.3868000000000004E-2</v>
      </c>
      <c r="P475" s="1">
        <f t="shared" si="296"/>
        <v>1.9927550870459385</v>
      </c>
      <c r="Q475" s="1"/>
      <c r="R475" s="1" t="s">
        <v>8</v>
      </c>
      <c r="S475" s="1">
        <v>25</v>
      </c>
      <c r="T475" s="1">
        <f t="shared" si="297"/>
        <v>1.3443922736851108</v>
      </c>
      <c r="U475" s="1">
        <f t="shared" si="298"/>
        <v>0.29945392645743379</v>
      </c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21">
      <c r="A477" s="12">
        <v>40717</v>
      </c>
      <c r="B477" s="1">
        <v>256</v>
      </c>
      <c r="C477" s="1">
        <v>24.47</v>
      </c>
      <c r="D477" s="1" t="s">
        <v>18</v>
      </c>
      <c r="E477" s="1">
        <v>-4.6377909677419469</v>
      </c>
      <c r="F477" s="1">
        <v>6.0000000000000001E-3</v>
      </c>
      <c r="G477" s="1"/>
      <c r="H477" s="1"/>
      <c r="I477" s="1">
        <f t="shared" si="260"/>
        <v>6</v>
      </c>
      <c r="J477" s="1">
        <f>AVERAGE(E479,E488,E491,E500)</f>
        <v>2.6115483870967582</v>
      </c>
      <c r="K477" s="1">
        <f t="shared" ref="K477:K478" si="299">-1*(E477-J477)</f>
        <v>7.2493393548387051</v>
      </c>
      <c r="L477" s="1">
        <f t="shared" ref="L477:L500" si="300" xml:space="preserve"> -0.0000239427557546*C477^3 + 0.0030595325652363*C477^2 - 0.194267551268354*C477 + 8.05927926866089</f>
        <v>4.7867286575000652</v>
      </c>
      <c r="M477" s="1">
        <v>5</v>
      </c>
      <c r="N477" s="1">
        <f t="shared" ref="N477:N478" si="301">1.28*G477</f>
        <v>0</v>
      </c>
      <c r="O477" s="1">
        <f t="shared" ref="O477:O478" si="302">1.08*I477/1000</f>
        <v>6.4800000000000005E-3</v>
      </c>
      <c r="P477" s="1">
        <f t="shared" ref="P477:P478" si="303">(K477/100)*L477*(M477-(N477+O477))</f>
        <v>1.7327824216831071</v>
      </c>
      <c r="Q477" s="1"/>
      <c r="R477" s="1" t="s">
        <v>8</v>
      </c>
      <c r="S477" s="1">
        <v>25</v>
      </c>
      <c r="T477" s="1">
        <f t="shared" ref="T477:T478" si="304">LOG(I477)</f>
        <v>0.77815125038364363</v>
      </c>
      <c r="U477" s="1">
        <f t="shared" ref="U477:U478" si="305">LOG(P477)</f>
        <v>0.23874403357674939</v>
      </c>
    </row>
    <row r="478" spans="1:21">
      <c r="A478" s="12">
        <v>40717</v>
      </c>
      <c r="B478" s="1">
        <v>256</v>
      </c>
      <c r="C478" s="1">
        <v>24.47</v>
      </c>
      <c r="D478" s="1" t="s">
        <v>19</v>
      </c>
      <c r="E478" s="1">
        <v>-57.560918709677374</v>
      </c>
      <c r="F478" s="1">
        <v>3.49E-2</v>
      </c>
      <c r="G478" s="1"/>
      <c r="H478" s="1"/>
      <c r="I478" s="1">
        <f t="shared" si="260"/>
        <v>34.9</v>
      </c>
      <c r="J478" s="1">
        <f>J477</f>
        <v>2.6115483870967582</v>
      </c>
      <c r="K478" s="1">
        <f t="shared" si="299"/>
        <v>60.172467096774135</v>
      </c>
      <c r="L478" s="1">
        <f t="shared" si="300"/>
        <v>4.7867286575000652</v>
      </c>
      <c r="M478" s="1">
        <v>5</v>
      </c>
      <c r="N478" s="1">
        <f t="shared" si="301"/>
        <v>0</v>
      </c>
      <c r="O478" s="1">
        <f t="shared" si="302"/>
        <v>3.7692000000000003E-2</v>
      </c>
      <c r="P478" s="1">
        <f t="shared" si="303"/>
        <v>14.292899638785219</v>
      </c>
      <c r="Q478" s="1"/>
      <c r="R478" s="1" t="s">
        <v>8</v>
      </c>
      <c r="S478" s="1">
        <v>25</v>
      </c>
      <c r="T478" s="1">
        <f t="shared" si="304"/>
        <v>1.5428254269591799</v>
      </c>
      <c r="U478" s="1">
        <f t="shared" si="305"/>
        <v>1.15512034421272</v>
      </c>
    </row>
    <row r="479" spans="1:21">
      <c r="A479" s="12">
        <v>40717</v>
      </c>
      <c r="B479" s="1">
        <v>256</v>
      </c>
      <c r="C479" s="1">
        <v>24.47</v>
      </c>
      <c r="D479" s="1" t="s">
        <v>20</v>
      </c>
      <c r="E479" s="1">
        <v>3.0014864516129127</v>
      </c>
      <c r="F479" s="1"/>
      <c r="G479" s="1"/>
      <c r="H479" s="1"/>
      <c r="I479" s="1"/>
      <c r="J479" s="1">
        <f t="shared" ref="J479:J500" si="306">J478</f>
        <v>2.6115483870967582</v>
      </c>
      <c r="K479" s="1"/>
      <c r="L479" s="1">
        <f t="shared" si="300"/>
        <v>4.7867286575000652</v>
      </c>
      <c r="M479" s="1"/>
      <c r="N479" s="1"/>
      <c r="O479" s="1"/>
      <c r="P479" s="1"/>
      <c r="Q479" s="1"/>
      <c r="R479" s="1"/>
    </row>
    <row r="480" spans="1:21">
      <c r="A480" s="12">
        <v>40717</v>
      </c>
      <c r="B480" s="1">
        <v>256</v>
      </c>
      <c r="C480" s="1">
        <v>24.47</v>
      </c>
      <c r="D480" s="1" t="s">
        <v>21</v>
      </c>
      <c r="E480" s="1">
        <v>-6.2932335483870236</v>
      </c>
      <c r="F480" s="1">
        <v>7.0000000000000001E-3</v>
      </c>
      <c r="G480" s="1"/>
      <c r="H480" s="1"/>
      <c r="I480" s="1">
        <f t="shared" si="260"/>
        <v>7</v>
      </c>
      <c r="J480" s="1">
        <f t="shared" si="306"/>
        <v>2.6115483870967582</v>
      </c>
      <c r="K480" s="1">
        <f t="shared" ref="K480:K487" si="307">-1*(E480-J480)</f>
        <v>8.9047819354837827</v>
      </c>
      <c r="L480" s="1">
        <f t="shared" si="300"/>
        <v>4.7867286575000652</v>
      </c>
      <c r="M480" s="1">
        <v>5</v>
      </c>
      <c r="N480" s="1">
        <f t="shared" ref="N480:N487" si="308">1.28*G480</f>
        <v>0</v>
      </c>
      <c r="O480" s="1">
        <f t="shared" ref="O480:O487" si="309">1.08*I480/1000</f>
        <v>7.5600000000000007E-3</v>
      </c>
      <c r="P480" s="1">
        <f t="shared" ref="P480:P487" si="310">(K480/100)*L480*(M480-(N480+O480))</f>
        <v>2.1280163109875758</v>
      </c>
      <c r="Q480" s="1"/>
      <c r="R480" s="1" t="s">
        <v>8</v>
      </c>
      <c r="S480" s="1">
        <v>25</v>
      </c>
      <c r="T480" s="1">
        <f t="shared" ref="T480:T487" si="311">LOG(I480)</f>
        <v>0.84509804001425681</v>
      </c>
      <c r="U480" s="1">
        <f t="shared" ref="U480:U487" si="312">LOG(P480)</f>
        <v>0.32797495245043085</v>
      </c>
    </row>
    <row r="481" spans="1:21">
      <c r="A481" s="12">
        <v>40717</v>
      </c>
      <c r="B481" s="1">
        <v>256</v>
      </c>
      <c r="C481" s="1">
        <v>24.47</v>
      </c>
      <c r="D481" s="1" t="s">
        <v>22</v>
      </c>
      <c r="E481" s="1">
        <v>-50.001383225806443</v>
      </c>
      <c r="F481" s="1">
        <v>3.4200000000000001E-2</v>
      </c>
      <c r="G481" s="1"/>
      <c r="H481" s="1"/>
      <c r="I481" s="1">
        <f t="shared" si="260"/>
        <v>34.200000000000003</v>
      </c>
      <c r="J481" s="1">
        <f t="shared" si="306"/>
        <v>2.6115483870967582</v>
      </c>
      <c r="K481" s="1">
        <f t="shared" si="307"/>
        <v>52.612931612903203</v>
      </c>
      <c r="L481" s="1">
        <f t="shared" si="300"/>
        <v>4.7867286575000652</v>
      </c>
      <c r="M481" s="1">
        <v>5</v>
      </c>
      <c r="N481" s="1">
        <f t="shared" si="308"/>
        <v>0</v>
      </c>
      <c r="O481" s="1">
        <f t="shared" si="309"/>
        <v>3.693600000000001E-2</v>
      </c>
      <c r="P481" s="1">
        <f t="shared" si="310"/>
        <v>12.499170339200917</v>
      </c>
      <c r="Q481" s="1"/>
      <c r="R481" s="1" t="s">
        <v>8</v>
      </c>
      <c r="S481" s="1">
        <v>25</v>
      </c>
      <c r="T481" s="1">
        <f t="shared" si="311"/>
        <v>1.5340261060561351</v>
      </c>
      <c r="U481" s="1">
        <f t="shared" si="312"/>
        <v>1.0968811866828516</v>
      </c>
    </row>
    <row r="482" spans="1:21">
      <c r="A482" s="12">
        <v>40717</v>
      </c>
      <c r="B482" s="1">
        <v>256</v>
      </c>
      <c r="C482" s="1">
        <v>24.47</v>
      </c>
      <c r="D482" s="1" t="s">
        <v>23</v>
      </c>
      <c r="E482" s="1">
        <v>-74.925522580645108</v>
      </c>
      <c r="F482" s="1">
        <v>0.1852</v>
      </c>
      <c r="G482" s="1"/>
      <c r="H482" s="1"/>
      <c r="I482" s="1">
        <f t="shared" si="260"/>
        <v>185.20000000000002</v>
      </c>
      <c r="J482" s="1">
        <f t="shared" si="306"/>
        <v>2.6115483870967582</v>
      </c>
      <c r="K482" s="1">
        <f t="shared" si="307"/>
        <v>77.537070967741869</v>
      </c>
      <c r="L482" s="1">
        <f t="shared" si="300"/>
        <v>4.7867286575000652</v>
      </c>
      <c r="M482" s="1">
        <v>5</v>
      </c>
      <c r="N482" s="1">
        <f t="shared" si="308"/>
        <v>0</v>
      </c>
      <c r="O482" s="1">
        <f t="shared" si="309"/>
        <v>0.20001600000000003</v>
      </c>
      <c r="P482" s="1">
        <f t="shared" si="310"/>
        <v>17.815088757928365</v>
      </c>
      <c r="Q482" s="1"/>
      <c r="R482" s="1" t="s">
        <v>8</v>
      </c>
      <c r="S482" s="1">
        <v>25</v>
      </c>
      <c r="T482" s="1">
        <f t="shared" si="311"/>
        <v>2.2676409823459154</v>
      </c>
      <c r="U482" s="1">
        <f t="shared" si="312"/>
        <v>1.2507879904244741</v>
      </c>
    </row>
    <row r="483" spans="1:21">
      <c r="A483" s="12">
        <v>40717</v>
      </c>
      <c r="B483" s="1">
        <v>256</v>
      </c>
      <c r="C483" s="1">
        <v>24.47</v>
      </c>
      <c r="D483" s="1" t="s">
        <v>24</v>
      </c>
      <c r="E483" s="1">
        <v>-15.667695483870991</v>
      </c>
      <c r="F483" s="1">
        <v>1.41E-2</v>
      </c>
      <c r="G483" s="1"/>
      <c r="H483" s="1"/>
      <c r="I483" s="1">
        <f t="shared" si="260"/>
        <v>14.1</v>
      </c>
      <c r="J483" s="1">
        <f t="shared" si="306"/>
        <v>2.6115483870967582</v>
      </c>
      <c r="K483" s="1">
        <f t="shared" si="307"/>
        <v>18.27924387096775</v>
      </c>
      <c r="L483" s="1">
        <f t="shared" si="300"/>
        <v>4.7867286575000652</v>
      </c>
      <c r="M483" s="1">
        <v>5</v>
      </c>
      <c r="N483" s="1">
        <f t="shared" si="308"/>
        <v>0</v>
      </c>
      <c r="O483" s="1">
        <f t="shared" si="309"/>
        <v>1.5228E-2</v>
      </c>
      <c r="P483" s="1">
        <f t="shared" si="310"/>
        <v>4.3615648617190175</v>
      </c>
      <c r="Q483" s="1"/>
      <c r="R483" s="1" t="s">
        <v>8</v>
      </c>
      <c r="S483" s="1">
        <v>25</v>
      </c>
      <c r="T483" s="1">
        <f t="shared" si="311"/>
        <v>1.1492191126553799</v>
      </c>
      <c r="U483" s="1">
        <f t="shared" si="312"/>
        <v>0.63964233534152803</v>
      </c>
    </row>
    <row r="484" spans="1:21">
      <c r="A484" s="12">
        <v>40717</v>
      </c>
      <c r="B484" s="1">
        <v>256</v>
      </c>
      <c r="C484" s="1">
        <v>24.47</v>
      </c>
      <c r="D484" s="1" t="s">
        <v>25</v>
      </c>
      <c r="E484" s="1">
        <v>-15.95476645161296</v>
      </c>
      <c r="F484" s="1">
        <v>5.6800000000000003E-2</v>
      </c>
      <c r="G484" s="1"/>
      <c r="H484" s="1"/>
      <c r="I484" s="1">
        <f t="shared" si="260"/>
        <v>56.800000000000004</v>
      </c>
      <c r="J484" s="1">
        <f t="shared" si="306"/>
        <v>2.6115483870967582</v>
      </c>
      <c r="K484" s="1">
        <f t="shared" si="307"/>
        <v>18.566314838709719</v>
      </c>
      <c r="L484" s="1">
        <f t="shared" si="300"/>
        <v>4.7867286575000652</v>
      </c>
      <c r="M484" s="1">
        <v>5</v>
      </c>
      <c r="N484" s="1">
        <f t="shared" si="308"/>
        <v>0</v>
      </c>
      <c r="O484" s="1">
        <f t="shared" si="309"/>
        <v>6.134400000000001E-2</v>
      </c>
      <c r="P484" s="1">
        <f t="shared" si="310"/>
        <v>4.389077979861546</v>
      </c>
      <c r="Q484" s="1"/>
      <c r="R484" s="1" t="s">
        <v>8</v>
      </c>
      <c r="S484" s="1">
        <v>25</v>
      </c>
      <c r="T484" s="1">
        <f t="shared" si="311"/>
        <v>1.754348335711019</v>
      </c>
      <c r="U484" s="1">
        <f t="shared" si="312"/>
        <v>0.64237329693581857</v>
      </c>
    </row>
    <row r="485" spans="1:21">
      <c r="A485" s="12">
        <v>40717</v>
      </c>
      <c r="B485" s="1">
        <v>256</v>
      </c>
      <c r="C485" s="1">
        <v>24.47</v>
      </c>
      <c r="D485" s="1" t="s">
        <v>26</v>
      </c>
      <c r="E485" s="1">
        <v>-70.874632258064494</v>
      </c>
      <c r="F485" s="1">
        <v>0.1019</v>
      </c>
      <c r="G485" s="1"/>
      <c r="H485" s="1"/>
      <c r="I485" s="1">
        <f t="shared" si="260"/>
        <v>101.9</v>
      </c>
      <c r="J485" s="1">
        <f t="shared" si="306"/>
        <v>2.6115483870967582</v>
      </c>
      <c r="K485" s="1">
        <f t="shared" si="307"/>
        <v>73.486180645161255</v>
      </c>
      <c r="L485" s="1">
        <f t="shared" si="300"/>
        <v>4.7867286575000652</v>
      </c>
      <c r="M485" s="1">
        <v>5</v>
      </c>
      <c r="N485" s="1">
        <f t="shared" si="308"/>
        <v>0</v>
      </c>
      <c r="O485" s="1">
        <f t="shared" si="309"/>
        <v>0.11005200000000001</v>
      </c>
      <c r="P485" s="1">
        <f t="shared" si="310"/>
        <v>17.200803179342593</v>
      </c>
      <c r="Q485" s="1"/>
      <c r="R485" s="1" t="s">
        <v>8</v>
      </c>
      <c r="S485" s="1">
        <v>25</v>
      </c>
      <c r="T485" s="1">
        <f t="shared" si="311"/>
        <v>2.0081741840064264</v>
      </c>
      <c r="U485" s="1">
        <f t="shared" si="312"/>
        <v>1.2355487264547858</v>
      </c>
    </row>
    <row r="486" spans="1:21">
      <c r="A486" s="12">
        <v>40717</v>
      </c>
      <c r="B486" s="1">
        <v>256</v>
      </c>
      <c r="C486" s="1">
        <v>24.47</v>
      </c>
      <c r="D486" s="1" t="s">
        <v>27</v>
      </c>
      <c r="E486" s="1">
        <v>-48.224732903225807</v>
      </c>
      <c r="F486" s="1">
        <v>0.04</v>
      </c>
      <c r="G486" s="1"/>
      <c r="H486" s="1"/>
      <c r="I486" s="1">
        <f t="shared" si="260"/>
        <v>40</v>
      </c>
      <c r="J486" s="1">
        <f t="shared" si="306"/>
        <v>2.6115483870967582</v>
      </c>
      <c r="K486" s="1">
        <f t="shared" si="307"/>
        <v>50.836281290322567</v>
      </c>
      <c r="L486" s="1">
        <f t="shared" si="300"/>
        <v>4.7867286575000652</v>
      </c>
      <c r="M486" s="1">
        <v>5</v>
      </c>
      <c r="N486" s="1">
        <f t="shared" si="308"/>
        <v>0</v>
      </c>
      <c r="O486" s="1">
        <f t="shared" si="309"/>
        <v>4.3200000000000002E-2</v>
      </c>
      <c r="P486" s="1">
        <f t="shared" si="310"/>
        <v>12.061851567355045</v>
      </c>
      <c r="Q486" s="1"/>
      <c r="R486" s="1" t="s">
        <v>8</v>
      </c>
      <c r="S486" s="1">
        <v>25</v>
      </c>
      <c r="T486" s="1">
        <f t="shared" si="311"/>
        <v>1.6020599913279623</v>
      </c>
      <c r="U486" s="1">
        <f t="shared" si="312"/>
        <v>1.0814139797579418</v>
      </c>
    </row>
    <row r="487" spans="1:21">
      <c r="A487" s="12">
        <v>40717</v>
      </c>
      <c r="B487" s="1">
        <v>256</v>
      </c>
      <c r="C487" s="1">
        <v>24.47</v>
      </c>
      <c r="D487" s="1" t="s">
        <v>28</v>
      </c>
      <c r="E487" s="1">
        <v>-6.6185806451613338</v>
      </c>
      <c r="F487" s="1">
        <v>6.6E-3</v>
      </c>
      <c r="G487" s="1"/>
      <c r="H487" s="1"/>
      <c r="I487" s="1">
        <f t="shared" si="260"/>
        <v>6.6</v>
      </c>
      <c r="J487" s="1">
        <f t="shared" si="306"/>
        <v>2.6115483870967582</v>
      </c>
      <c r="K487" s="1">
        <f t="shared" si="307"/>
        <v>9.2301290322580911</v>
      </c>
      <c r="L487" s="1">
        <f t="shared" si="300"/>
        <v>4.7867286575000652</v>
      </c>
      <c r="M487" s="1">
        <v>5</v>
      </c>
      <c r="N487" s="1">
        <f t="shared" si="308"/>
        <v>0</v>
      </c>
      <c r="O487" s="1">
        <f t="shared" si="309"/>
        <v>7.1279999999999998E-3</v>
      </c>
      <c r="P487" s="1">
        <f t="shared" si="310"/>
        <v>2.205956855818445</v>
      </c>
      <c r="Q487" s="1"/>
      <c r="R487" s="1" t="s">
        <v>8</v>
      </c>
      <c r="S487" s="1">
        <v>25</v>
      </c>
      <c r="T487" s="1">
        <f t="shared" si="311"/>
        <v>0.81954393554186866</v>
      </c>
      <c r="U487" s="1">
        <f t="shared" si="312"/>
        <v>0.34359701424052425</v>
      </c>
    </row>
    <row r="488" spans="1:21">
      <c r="A488" s="12">
        <v>40717</v>
      </c>
      <c r="B488" s="1">
        <v>256</v>
      </c>
      <c r="C488" s="1">
        <v>24.47</v>
      </c>
      <c r="D488" s="1" t="s">
        <v>29</v>
      </c>
      <c r="E488" s="1">
        <v>4.1146838709677311</v>
      </c>
      <c r="F488" s="1"/>
      <c r="G488" s="1"/>
      <c r="H488" s="1"/>
      <c r="I488" s="1"/>
      <c r="J488" s="1">
        <f t="shared" si="306"/>
        <v>2.6115483870967582</v>
      </c>
      <c r="K488" s="1"/>
      <c r="L488" s="1">
        <f t="shared" si="300"/>
        <v>4.7867286575000652</v>
      </c>
      <c r="M488" s="1"/>
      <c r="N488" s="1"/>
      <c r="O488" s="1"/>
      <c r="P488" s="1"/>
      <c r="Q488" s="1"/>
      <c r="R488" s="1"/>
    </row>
    <row r="489" spans="1:21">
      <c r="A489" s="12">
        <v>40717</v>
      </c>
      <c r="B489" s="1">
        <v>256</v>
      </c>
      <c r="C489" s="1">
        <v>24.47</v>
      </c>
      <c r="D489" s="1" t="s">
        <v>30</v>
      </c>
      <c r="E489" s="1">
        <v>-15.878214193548416</v>
      </c>
      <c r="F489" s="1">
        <v>1.49E-2</v>
      </c>
      <c r="G489" s="1"/>
      <c r="H489" s="1"/>
      <c r="I489" s="1">
        <f t="shared" si="260"/>
        <v>14.9</v>
      </c>
      <c r="J489" s="1">
        <f t="shared" si="306"/>
        <v>2.6115483870967582</v>
      </c>
      <c r="K489" s="1">
        <f t="shared" ref="K489:K490" si="313">-1*(E489-J489)</f>
        <v>18.489762580645174</v>
      </c>
      <c r="L489" s="1">
        <f t="shared" si="300"/>
        <v>4.7867286575000652</v>
      </c>
      <c r="M489" s="1">
        <v>5</v>
      </c>
      <c r="N489" s="1">
        <f t="shared" ref="N489:N490" si="314">1.28*G489</f>
        <v>0</v>
      </c>
      <c r="O489" s="1">
        <f t="shared" ref="O489:O490" si="315">1.08*I489/1000</f>
        <v>1.6092000000000002E-2</v>
      </c>
      <c r="P489" s="1">
        <f t="shared" ref="P489:P490" si="316">(K489/100)*L489*(M489-(N489+O489))</f>
        <v>4.4110315194926057</v>
      </c>
      <c r="Q489" s="1"/>
      <c r="R489" s="1" t="s">
        <v>8</v>
      </c>
      <c r="S489" s="1">
        <v>25</v>
      </c>
      <c r="T489" s="1">
        <f t="shared" ref="T489:T490" si="317">LOG(I489)</f>
        <v>1.173186268412274</v>
      </c>
      <c r="U489" s="1">
        <f t="shared" ref="U489:U490" si="318">LOG(P489)</f>
        <v>0.64454016108668299</v>
      </c>
    </row>
    <row r="490" spans="1:21">
      <c r="A490" s="12">
        <v>40717</v>
      </c>
      <c r="B490" s="1">
        <v>256</v>
      </c>
      <c r="C490" s="1">
        <v>24.47</v>
      </c>
      <c r="D490" s="1" t="s">
        <v>31</v>
      </c>
      <c r="E490" s="1">
        <v>-13.428541935483846</v>
      </c>
      <c r="F490" s="1">
        <v>1.7000000000000001E-2</v>
      </c>
      <c r="G490" s="1"/>
      <c r="H490" s="1"/>
      <c r="I490" s="1">
        <f t="shared" si="260"/>
        <v>17</v>
      </c>
      <c r="J490" s="1">
        <f t="shared" si="306"/>
        <v>2.6115483870967582</v>
      </c>
      <c r="K490" s="1">
        <f t="shared" si="313"/>
        <v>16.040090322580603</v>
      </c>
      <c r="L490" s="1">
        <f t="shared" si="300"/>
        <v>4.7867286575000652</v>
      </c>
      <c r="M490" s="1">
        <v>5</v>
      </c>
      <c r="N490" s="1">
        <f t="shared" si="314"/>
        <v>0</v>
      </c>
      <c r="O490" s="1">
        <f t="shared" si="315"/>
        <v>1.8359999999999998E-2</v>
      </c>
      <c r="P490" s="1">
        <f t="shared" si="316"/>
        <v>3.8248812735803663</v>
      </c>
      <c r="Q490" s="1"/>
      <c r="R490" s="1" t="s">
        <v>8</v>
      </c>
      <c r="S490" s="1">
        <v>25</v>
      </c>
      <c r="T490" s="1">
        <f t="shared" si="317"/>
        <v>1.2304489213782739</v>
      </c>
      <c r="U490" s="1">
        <f t="shared" si="318"/>
        <v>0.58261795895913848</v>
      </c>
    </row>
    <row r="491" spans="1:21">
      <c r="A491" s="12">
        <v>40717</v>
      </c>
      <c r="B491" s="1">
        <v>256</v>
      </c>
      <c r="C491" s="1">
        <v>24.47</v>
      </c>
      <c r="D491" s="1" t="s">
        <v>32</v>
      </c>
      <c r="E491" s="1">
        <v>0.3572438709676618</v>
      </c>
      <c r="F491" s="1"/>
      <c r="G491" s="1"/>
      <c r="H491" s="1"/>
      <c r="I491" s="1"/>
      <c r="J491" s="1">
        <f t="shared" si="306"/>
        <v>2.6115483870967582</v>
      </c>
      <c r="K491" s="1"/>
      <c r="L491" s="1">
        <f t="shared" si="300"/>
        <v>4.7867286575000652</v>
      </c>
      <c r="M491" s="1"/>
      <c r="N491" s="1"/>
      <c r="O491" s="1"/>
      <c r="P491" s="1"/>
      <c r="Q491" s="1"/>
      <c r="R491" s="1"/>
    </row>
    <row r="492" spans="1:21">
      <c r="A492" s="12">
        <v>40717</v>
      </c>
      <c r="B492" s="1">
        <v>256</v>
      </c>
      <c r="C492" s="1">
        <v>24.47</v>
      </c>
      <c r="D492" s="1" t="s">
        <v>33</v>
      </c>
      <c r="E492" s="1">
        <v>-9.954983225806405</v>
      </c>
      <c r="F492" s="1">
        <v>1.4E-2</v>
      </c>
      <c r="G492" s="1"/>
      <c r="H492" s="1"/>
      <c r="I492" s="1">
        <f t="shared" si="260"/>
        <v>14</v>
      </c>
      <c r="J492" s="1">
        <f t="shared" si="306"/>
        <v>2.6115483870967582</v>
      </c>
      <c r="K492" s="1">
        <f t="shared" ref="K492:K499" si="319">-1*(E492-J492)</f>
        <v>12.566531612903162</v>
      </c>
      <c r="L492" s="1">
        <f t="shared" si="300"/>
        <v>4.7867286575000652</v>
      </c>
      <c r="M492" s="1">
        <v>5</v>
      </c>
      <c r="N492" s="1">
        <f t="shared" ref="N492:N499" si="320">1.28*G492</f>
        <v>0</v>
      </c>
      <c r="O492" s="1">
        <f t="shared" ref="O492:O499" si="321">1.08*I492/1000</f>
        <v>1.5120000000000001E-2</v>
      </c>
      <c r="P492" s="1">
        <f t="shared" ref="P492:P499" si="322">(K492/100)*L492*(M492-(N492+O492))</f>
        <v>2.9985337802012784</v>
      </c>
      <c r="Q492" s="1"/>
      <c r="R492" s="1" t="s">
        <v>8</v>
      </c>
      <c r="S492" s="1">
        <v>25</v>
      </c>
      <c r="T492" s="1">
        <f t="shared" ref="T492:T499" si="323">LOG(I492)</f>
        <v>1.146128035678238</v>
      </c>
      <c r="U492" s="1">
        <f t="shared" ref="U492:U499" si="324">LOG(P492)</f>
        <v>0.47690894577755882</v>
      </c>
    </row>
    <row r="493" spans="1:21">
      <c r="A493" s="12">
        <v>40717</v>
      </c>
      <c r="B493" s="1">
        <v>256</v>
      </c>
      <c r="C493" s="1">
        <v>24.47</v>
      </c>
      <c r="D493" s="1" t="s">
        <v>34</v>
      </c>
      <c r="E493" s="1">
        <v>-16.605460645161298</v>
      </c>
      <c r="F493" s="1">
        <v>1.49E-2</v>
      </c>
      <c r="G493" s="1"/>
      <c r="H493" s="1"/>
      <c r="I493" s="1">
        <f t="shared" si="260"/>
        <v>14.9</v>
      </c>
      <c r="J493" s="1">
        <f t="shared" si="306"/>
        <v>2.6115483870967582</v>
      </c>
      <c r="K493" s="1">
        <f t="shared" si="319"/>
        <v>19.217009032258055</v>
      </c>
      <c r="L493" s="1">
        <f t="shared" si="300"/>
        <v>4.7867286575000652</v>
      </c>
      <c r="M493" s="1">
        <v>5</v>
      </c>
      <c r="N493" s="1">
        <f t="shared" si="320"/>
        <v>0</v>
      </c>
      <c r="O493" s="1">
        <f t="shared" si="321"/>
        <v>1.6092000000000002E-2</v>
      </c>
      <c r="P493" s="1">
        <f t="shared" si="322"/>
        <v>4.5845279073727587</v>
      </c>
      <c r="Q493" s="1"/>
      <c r="R493" s="1" t="s">
        <v>8</v>
      </c>
      <c r="S493" s="1">
        <v>25</v>
      </c>
      <c r="T493" s="1">
        <f t="shared" si="323"/>
        <v>1.173186268412274</v>
      </c>
      <c r="U493" s="1">
        <f t="shared" si="324"/>
        <v>0.6612946207521786</v>
      </c>
    </row>
    <row r="494" spans="1:21">
      <c r="A494" s="12">
        <v>40717</v>
      </c>
      <c r="B494" s="1">
        <v>256</v>
      </c>
      <c r="C494" s="1">
        <v>24.47</v>
      </c>
      <c r="D494" s="1" t="s">
        <v>35</v>
      </c>
      <c r="E494" s="1">
        <v>-36.170941935483889</v>
      </c>
      <c r="F494" s="1">
        <v>2.3599999999999999E-2</v>
      </c>
      <c r="G494" s="1"/>
      <c r="H494" s="1"/>
      <c r="I494" s="1">
        <f t="shared" si="260"/>
        <v>23.599999999999998</v>
      </c>
      <c r="J494" s="1">
        <f t="shared" si="306"/>
        <v>2.6115483870967582</v>
      </c>
      <c r="K494" s="1">
        <f t="shared" si="319"/>
        <v>38.782490322580649</v>
      </c>
      <c r="L494" s="1">
        <f t="shared" si="300"/>
        <v>4.7867286575000652</v>
      </c>
      <c r="M494" s="1">
        <v>5</v>
      </c>
      <c r="N494" s="1">
        <f t="shared" si="320"/>
        <v>0</v>
      </c>
      <c r="O494" s="1">
        <f t="shared" si="321"/>
        <v>2.5488E-2</v>
      </c>
      <c r="P494" s="1">
        <f t="shared" si="322"/>
        <v>9.2347466480184668</v>
      </c>
      <c r="Q494" s="1"/>
      <c r="R494" s="1" t="s">
        <v>8</v>
      </c>
      <c r="S494" s="1">
        <v>25</v>
      </c>
      <c r="T494" s="1">
        <f t="shared" si="323"/>
        <v>1.3729120029701065</v>
      </c>
      <c r="U494" s="1">
        <f t="shared" si="324"/>
        <v>0.96542498522543685</v>
      </c>
    </row>
    <row r="495" spans="1:21">
      <c r="A495" s="12">
        <v>40717</v>
      </c>
      <c r="B495" s="1">
        <v>256</v>
      </c>
      <c r="C495" s="1">
        <v>24.47</v>
      </c>
      <c r="D495" s="1" t="s">
        <v>36</v>
      </c>
      <c r="E495" s="1">
        <v>-7.7764335483870619</v>
      </c>
      <c r="F495" s="1">
        <v>6.8999999999999999E-3</v>
      </c>
      <c r="G495" s="1"/>
      <c r="H495" s="1"/>
      <c r="I495" s="1">
        <f t="shared" si="260"/>
        <v>6.8999999999999995</v>
      </c>
      <c r="J495" s="1">
        <f t="shared" si="306"/>
        <v>2.6115483870967582</v>
      </c>
      <c r="K495" s="1">
        <f t="shared" si="319"/>
        <v>10.38798193548382</v>
      </c>
      <c r="L495" s="1">
        <f t="shared" si="300"/>
        <v>4.7867286575000652</v>
      </c>
      <c r="M495" s="1">
        <v>5</v>
      </c>
      <c r="N495" s="1">
        <f t="shared" si="320"/>
        <v>0</v>
      </c>
      <c r="O495" s="1">
        <f t="shared" si="321"/>
        <v>7.4520000000000003E-3</v>
      </c>
      <c r="P495" s="1">
        <f t="shared" si="322"/>
        <v>2.4825170751332526</v>
      </c>
      <c r="Q495" s="1"/>
      <c r="R495" s="1" t="s">
        <v>8</v>
      </c>
      <c r="S495" s="1">
        <v>25</v>
      </c>
      <c r="T495" s="1">
        <f t="shared" si="323"/>
        <v>0.83884909073725533</v>
      </c>
      <c r="U495" s="1">
        <f t="shared" si="324"/>
        <v>0.39489224432175768</v>
      </c>
    </row>
    <row r="496" spans="1:21">
      <c r="A496" s="12">
        <v>40717</v>
      </c>
      <c r="B496" s="1">
        <v>256</v>
      </c>
      <c r="C496" s="1">
        <v>24.47</v>
      </c>
      <c r="D496" s="1" t="s">
        <v>37</v>
      </c>
      <c r="E496" s="1">
        <v>-14.605532903225788</v>
      </c>
      <c r="F496" s="1">
        <v>1.1599999999999999E-2</v>
      </c>
      <c r="G496" s="1"/>
      <c r="H496" s="1"/>
      <c r="I496" s="1">
        <f t="shared" si="260"/>
        <v>11.6</v>
      </c>
      <c r="J496" s="1">
        <f t="shared" si="306"/>
        <v>2.6115483870967582</v>
      </c>
      <c r="K496" s="1">
        <f t="shared" si="319"/>
        <v>17.217081290322547</v>
      </c>
      <c r="L496" s="1">
        <f t="shared" si="300"/>
        <v>4.7867286575000652</v>
      </c>
      <c r="M496" s="1">
        <v>5</v>
      </c>
      <c r="N496" s="1">
        <f t="shared" si="320"/>
        <v>0</v>
      </c>
      <c r="O496" s="1">
        <f t="shared" si="321"/>
        <v>1.2528000000000001E-2</v>
      </c>
      <c r="P496" s="1">
        <f t="shared" si="322"/>
        <v>4.1103500577143999</v>
      </c>
      <c r="Q496" s="1"/>
      <c r="R496" s="1" t="s">
        <v>8</v>
      </c>
      <c r="S496" s="1">
        <v>25</v>
      </c>
      <c r="T496" s="1">
        <f t="shared" si="323"/>
        <v>1.0644579892269184</v>
      </c>
      <c r="U496" s="1">
        <f t="shared" si="324"/>
        <v>0.61387881011446199</v>
      </c>
    </row>
    <row r="497" spans="1:21">
      <c r="A497" s="12">
        <v>40717</v>
      </c>
      <c r="B497" s="1">
        <v>256</v>
      </c>
      <c r="C497" s="1">
        <v>24.47</v>
      </c>
      <c r="D497" s="1" t="s">
        <v>38</v>
      </c>
      <c r="E497" s="1">
        <v>-22.002394838709613</v>
      </c>
      <c r="F497" s="1">
        <v>1.3100000000000001E-2</v>
      </c>
      <c r="G497" s="1"/>
      <c r="H497" s="1"/>
      <c r="I497" s="1">
        <f t="shared" si="260"/>
        <v>13.100000000000001</v>
      </c>
      <c r="J497" s="1">
        <f t="shared" si="306"/>
        <v>2.6115483870967582</v>
      </c>
      <c r="K497" s="1">
        <f t="shared" si="319"/>
        <v>24.61394322580637</v>
      </c>
      <c r="L497" s="1">
        <f t="shared" si="300"/>
        <v>4.7867286575000652</v>
      </c>
      <c r="M497" s="1">
        <v>5</v>
      </c>
      <c r="N497" s="1">
        <f t="shared" si="320"/>
        <v>0</v>
      </c>
      <c r="O497" s="1">
        <f t="shared" si="321"/>
        <v>1.4148000000000003E-2</v>
      </c>
      <c r="P497" s="1">
        <f t="shared" si="322"/>
        <v>5.87434415921875</v>
      </c>
      <c r="Q497" s="1"/>
      <c r="R497" s="1" t="s">
        <v>8</v>
      </c>
      <c r="S497" s="1">
        <v>25</v>
      </c>
      <c r="T497" s="1">
        <f t="shared" si="323"/>
        <v>1.1172712956557642</v>
      </c>
      <c r="U497" s="1">
        <f t="shared" si="324"/>
        <v>0.76895938687032428</v>
      </c>
    </row>
    <row r="498" spans="1:21">
      <c r="A498" s="12">
        <v>40717</v>
      </c>
      <c r="B498" s="1">
        <v>256</v>
      </c>
      <c r="C498" s="1">
        <v>24.47</v>
      </c>
      <c r="D498" s="1" t="s">
        <v>39</v>
      </c>
      <c r="E498" s="1">
        <v>-37.481899354838752</v>
      </c>
      <c r="F498" s="1">
        <v>2.2700000000000001E-2</v>
      </c>
      <c r="G498" s="1"/>
      <c r="H498" s="1"/>
      <c r="I498" s="1">
        <f t="shared" si="260"/>
        <v>22.700000000000003</v>
      </c>
      <c r="J498" s="1">
        <f t="shared" si="306"/>
        <v>2.6115483870967582</v>
      </c>
      <c r="K498" s="1">
        <f t="shared" si="319"/>
        <v>40.093447741935513</v>
      </c>
      <c r="L498" s="1">
        <f t="shared" si="300"/>
        <v>4.7867286575000652</v>
      </c>
      <c r="M498" s="1">
        <v>5</v>
      </c>
      <c r="N498" s="1">
        <f t="shared" si="320"/>
        <v>0</v>
      </c>
      <c r="O498" s="1">
        <f t="shared" si="321"/>
        <v>2.4516000000000007E-2</v>
      </c>
      <c r="P498" s="1">
        <f t="shared" si="322"/>
        <v>9.5487725260376983</v>
      </c>
      <c r="Q498" s="1"/>
      <c r="R498" s="1" t="s">
        <v>8</v>
      </c>
      <c r="S498" s="1">
        <v>25</v>
      </c>
      <c r="T498" s="1">
        <f t="shared" si="323"/>
        <v>1.3560258571931227</v>
      </c>
      <c r="U498" s="1">
        <f t="shared" si="324"/>
        <v>0.97994754755960922</v>
      </c>
    </row>
    <row r="499" spans="1:21">
      <c r="A499" s="12">
        <v>40717</v>
      </c>
      <c r="B499" s="1">
        <v>256</v>
      </c>
      <c r="C499" s="1">
        <v>24.47</v>
      </c>
      <c r="D499" s="1" t="s">
        <v>40</v>
      </c>
      <c r="E499" s="1">
        <v>-42.390812903225701</v>
      </c>
      <c r="F499" s="1">
        <v>0.14360000000000001</v>
      </c>
      <c r="G499" s="1"/>
      <c r="H499" s="1"/>
      <c r="I499" s="1">
        <f t="shared" si="260"/>
        <v>143.6</v>
      </c>
      <c r="J499" s="1">
        <f t="shared" si="306"/>
        <v>2.6115483870967582</v>
      </c>
      <c r="K499" s="1">
        <f t="shared" si="319"/>
        <v>45.002361290322462</v>
      </c>
      <c r="L499" s="1">
        <f t="shared" si="300"/>
        <v>4.7867286575000652</v>
      </c>
      <c r="M499" s="1">
        <v>5</v>
      </c>
      <c r="N499" s="1">
        <f t="shared" si="320"/>
        <v>0</v>
      </c>
      <c r="O499" s="1">
        <f t="shared" si="321"/>
        <v>0.155088</v>
      </c>
      <c r="P499" s="1">
        <f t="shared" si="322"/>
        <v>10.436623214489041</v>
      </c>
      <c r="Q499" s="1"/>
      <c r="R499" s="1" t="s">
        <v>8</v>
      </c>
      <c r="S499" s="1">
        <v>25</v>
      </c>
      <c r="T499" s="1">
        <f t="shared" si="323"/>
        <v>2.1571544399062814</v>
      </c>
      <c r="U499" s="1">
        <f t="shared" si="324"/>
        <v>1.0185600047452004</v>
      </c>
    </row>
    <row r="500" spans="1:21">
      <c r="A500" s="12">
        <v>40717</v>
      </c>
      <c r="B500" s="1">
        <v>256</v>
      </c>
      <c r="C500" s="1">
        <v>24.47</v>
      </c>
      <c r="D500" s="1" t="s">
        <v>41</v>
      </c>
      <c r="E500" s="1">
        <v>2.9727793548387282</v>
      </c>
      <c r="F500" s="1"/>
      <c r="G500" s="1"/>
      <c r="H500" s="1"/>
      <c r="I500" s="1"/>
      <c r="J500" s="1">
        <f t="shared" si="306"/>
        <v>2.6115483870967582</v>
      </c>
      <c r="K500" s="1"/>
      <c r="L500" s="1">
        <f t="shared" si="300"/>
        <v>4.7867286575000652</v>
      </c>
      <c r="M500" s="1"/>
      <c r="N500" s="1"/>
      <c r="O500" s="1"/>
      <c r="P500" s="1"/>
      <c r="Q500" s="1"/>
      <c r="R500" s="1"/>
    </row>
    <row r="501" spans="1:21">
      <c r="Q501" s="5"/>
    </row>
    <row r="502" spans="1:21">
      <c r="A502" s="6">
        <v>40723</v>
      </c>
      <c r="B502" s="5">
        <v>154</v>
      </c>
      <c r="C502" s="5">
        <v>8.9421487603305909</v>
      </c>
      <c r="D502" s="5" t="s">
        <v>18</v>
      </c>
      <c r="E502" s="5">
        <v>-3.6627192209727668</v>
      </c>
      <c r="F502" s="5">
        <v>2.1999999999999999E-2</v>
      </c>
      <c r="G502" s="5"/>
      <c r="H502" s="7"/>
      <c r="I502" s="5">
        <f>1000*(F502-G502)</f>
        <v>22</v>
      </c>
      <c r="J502" s="5">
        <f>AVERAGE(E510,E514,E515,E517,E519,E523,E524)</f>
        <v>-0.3999318777943327</v>
      </c>
      <c r="K502" s="5">
        <f>-1*(E502-J502)</f>
        <v>3.262787343178434</v>
      </c>
      <c r="L502" s="1">
        <f t="shared" ref="L502:L525" si="325" xml:space="preserve"> -0.0000239427557546*C502^3 + 0.0030595325652363*C502^2 - 0.194267551268354*C502 + 8.05927926866089</f>
        <v>6.5496364995645209</v>
      </c>
      <c r="M502" s="5">
        <v>5</v>
      </c>
      <c r="N502" s="5">
        <f>1.28*G502</f>
        <v>0</v>
      </c>
      <c r="O502" s="5">
        <f>1.08*I502/1000</f>
        <v>2.376E-2</v>
      </c>
      <c r="P502" s="5">
        <f>(K502/100)*L502*(M502-(N502+O502))</f>
        <v>1.063426024772939</v>
      </c>
      <c r="Q502" s="5"/>
      <c r="R502" s="5" t="s">
        <v>8</v>
      </c>
      <c r="S502" s="1">
        <v>10</v>
      </c>
      <c r="T502" s="1">
        <f>LOG(I502)</f>
        <v>1.3424226808222062</v>
      </c>
      <c r="U502" s="1">
        <f t="shared" ref="U502:U522" si="326">LOG(P502)</f>
        <v>2.6707284412407904E-2</v>
      </c>
    </row>
    <row r="503" spans="1:21">
      <c r="A503" s="6">
        <v>40723</v>
      </c>
      <c r="B503" s="5">
        <v>154</v>
      </c>
      <c r="C503" s="5">
        <v>8.9421487603305909</v>
      </c>
      <c r="D503" s="5" t="s">
        <v>19</v>
      </c>
      <c r="E503" s="5">
        <v>-0.73504997696788887</v>
      </c>
      <c r="F503" s="5">
        <v>1.1000000000000001E-3</v>
      </c>
      <c r="G503" s="5"/>
      <c r="H503" s="7"/>
      <c r="I503" s="5">
        <f>1000*(F503-G503)</f>
        <v>1.1000000000000001</v>
      </c>
      <c r="J503" s="5">
        <f>J502</f>
        <v>-0.3999318777943327</v>
      </c>
      <c r="K503" s="5">
        <f t="shared" ref="K502:K525" si="327">-1*(E503-J503)</f>
        <v>0.33511809917355617</v>
      </c>
      <c r="L503" s="1">
        <f t="shared" si="325"/>
        <v>6.5496364995645209</v>
      </c>
      <c r="M503" s="5">
        <v>5</v>
      </c>
      <c r="N503" s="5">
        <f t="shared" ref="N503:N525" si="328">1.28*G503</f>
        <v>0</v>
      </c>
      <c r="O503" s="5">
        <f t="shared" ref="O503:O525" si="329">1.08*I503/1000</f>
        <v>1.1880000000000003E-3</v>
      </c>
      <c r="P503" s="5">
        <f t="shared" ref="P503:P525" si="330">(K503/100)*L503*(M503-(N503+O503))</f>
        <v>0.10971901126799026</v>
      </c>
      <c r="Q503" s="5"/>
      <c r="R503" s="5" t="s">
        <v>8</v>
      </c>
      <c r="S503" s="1">
        <v>10</v>
      </c>
      <c r="T503" s="1">
        <f>LOG(I503)</f>
        <v>4.1392685158225077E-2</v>
      </c>
      <c r="U503" s="1">
        <f t="shared" si="326"/>
        <v>-0.95971811469119284</v>
      </c>
    </row>
    <row r="504" spans="1:21">
      <c r="A504" s="6">
        <v>40723</v>
      </c>
      <c r="B504" s="5">
        <v>154</v>
      </c>
      <c r="C504" s="5">
        <v>8.9421487603305909</v>
      </c>
      <c r="D504" s="5" t="s">
        <v>20</v>
      </c>
      <c r="E504" s="5">
        <v>-3.171801143476495</v>
      </c>
      <c r="F504" s="5">
        <v>1.21E-2</v>
      </c>
      <c r="G504" s="5"/>
      <c r="H504" s="7"/>
      <c r="I504" s="5">
        <f>1000*(F504-G504)</f>
        <v>12.1</v>
      </c>
      <c r="J504" s="5">
        <f t="shared" ref="J504:J525" si="331">J503</f>
        <v>-0.3999318777943327</v>
      </c>
      <c r="K504" s="5">
        <f t="shared" si="327"/>
        <v>2.7718692656821622</v>
      </c>
      <c r="L504" s="1">
        <f t="shared" si="325"/>
        <v>6.5496364995645209</v>
      </c>
      <c r="M504" s="5">
        <v>5</v>
      </c>
      <c r="N504" s="5">
        <f t="shared" si="328"/>
        <v>0</v>
      </c>
      <c r="O504" s="5">
        <f t="shared" si="329"/>
        <v>1.3068E-2</v>
      </c>
      <c r="P504" s="5">
        <f t="shared" si="330"/>
        <v>0.90536434481120265</v>
      </c>
      <c r="Q504" s="5"/>
      <c r="R504" s="5" t="s">
        <v>8</v>
      </c>
      <c r="S504" s="1">
        <v>10</v>
      </c>
      <c r="T504" s="1">
        <f t="shared" ref="T502:T522" si="332">LOG(I504)</f>
        <v>1.0827853703164501</v>
      </c>
      <c r="U504" s="1">
        <f t="shared" si="326"/>
        <v>-4.3176612951717756E-2</v>
      </c>
    </row>
    <row r="505" spans="1:21">
      <c r="A505" s="6">
        <v>40723</v>
      </c>
      <c r="B505" s="5">
        <v>154</v>
      </c>
      <c r="C505" s="5">
        <v>8.9421487603305909</v>
      </c>
      <c r="D505" s="5" t="s">
        <v>21</v>
      </c>
      <c r="E505" s="5">
        <v>-2.9549527584338171</v>
      </c>
      <c r="F505" s="5">
        <v>5.0000000000000001E-3</v>
      </c>
      <c r="G505" s="5"/>
      <c r="H505" s="7"/>
      <c r="I505" s="5">
        <f t="shared" ref="I502:I565" si="333">1000*(F505-G505)</f>
        <v>5</v>
      </c>
      <c r="J505" s="5">
        <f t="shared" si="331"/>
        <v>-0.3999318777943327</v>
      </c>
      <c r="K505" s="5">
        <f t="shared" si="327"/>
        <v>2.5550208806394843</v>
      </c>
      <c r="L505" s="1">
        <f t="shared" si="325"/>
        <v>6.5496364995645209</v>
      </c>
      <c r="M505" s="5">
        <v>5</v>
      </c>
      <c r="N505" s="5">
        <f t="shared" si="328"/>
        <v>0</v>
      </c>
      <c r="O505" s="5">
        <f t="shared" si="329"/>
        <v>5.4000000000000003E-3</v>
      </c>
      <c r="P505" s="5">
        <f t="shared" si="330"/>
        <v>0.83581924011637543</v>
      </c>
      <c r="Q505" s="5"/>
      <c r="R505" s="5" t="s">
        <v>8</v>
      </c>
      <c r="S505" s="1">
        <v>10</v>
      </c>
      <c r="T505" s="1">
        <f t="shared" si="332"/>
        <v>0.69897000433601886</v>
      </c>
      <c r="U505" s="1">
        <f t="shared" si="326"/>
        <v>-7.7887635848293391E-2</v>
      </c>
    </row>
    <row r="506" spans="1:21">
      <c r="A506" s="6">
        <v>40723</v>
      </c>
      <c r="B506" s="5">
        <v>154</v>
      </c>
      <c r="C506" s="5">
        <v>8.9421487603305909</v>
      </c>
      <c r="D506" s="5" t="s">
        <v>22</v>
      </c>
      <c r="E506" s="5">
        <v>-13.222936749762894</v>
      </c>
      <c r="F506" s="5">
        <v>5.7599999999999998E-2</v>
      </c>
      <c r="G506" s="5"/>
      <c r="H506" s="7"/>
      <c r="I506" s="5">
        <f t="shared" si="333"/>
        <v>57.6</v>
      </c>
      <c r="J506" s="5">
        <f t="shared" si="331"/>
        <v>-0.3999318777943327</v>
      </c>
      <c r="K506" s="5">
        <f t="shared" si="327"/>
        <v>12.823004871968562</v>
      </c>
      <c r="L506" s="1">
        <f t="shared" si="325"/>
        <v>6.5496364995645209</v>
      </c>
      <c r="M506" s="5">
        <v>5</v>
      </c>
      <c r="N506" s="5">
        <f t="shared" si="328"/>
        <v>0</v>
      </c>
      <c r="O506" s="5">
        <f t="shared" si="329"/>
        <v>6.2208000000000006E-2</v>
      </c>
      <c r="P506" s="5">
        <f t="shared" si="330"/>
        <v>4.1470550133928086</v>
      </c>
      <c r="Q506" s="5"/>
      <c r="R506" s="5" t="s">
        <v>8</v>
      </c>
      <c r="S506" s="1">
        <v>10</v>
      </c>
      <c r="T506" s="1">
        <f t="shared" si="332"/>
        <v>1.7604224834232121</v>
      </c>
      <c r="U506" s="1">
        <f t="shared" si="326"/>
        <v>0.61773979660213107</v>
      </c>
    </row>
    <row r="507" spans="1:21">
      <c r="A507" s="6">
        <v>40723</v>
      </c>
      <c r="B507" s="5">
        <v>154</v>
      </c>
      <c r="C507" s="5">
        <v>8.9421487603305909</v>
      </c>
      <c r="D507" s="5" t="s">
        <v>23</v>
      </c>
      <c r="E507" s="5">
        <v>1.8841056808020722</v>
      </c>
      <c r="F507" s="5">
        <v>3.3999999999999998E-3</v>
      </c>
      <c r="G507" s="5"/>
      <c r="H507" s="7"/>
      <c r="I507" s="5">
        <f t="shared" si="333"/>
        <v>3.4</v>
      </c>
      <c r="J507" s="5">
        <f t="shared" si="331"/>
        <v>-0.3999318777943327</v>
      </c>
      <c r="K507" s="5">
        <f t="shared" si="327"/>
        <v>-2.2840375585964048</v>
      </c>
      <c r="L507" s="1">
        <f t="shared" si="325"/>
        <v>6.5496364995645209</v>
      </c>
      <c r="M507" s="5">
        <v>5</v>
      </c>
      <c r="N507" s="5">
        <f t="shared" si="328"/>
        <v>0</v>
      </c>
      <c r="O507" s="5">
        <f t="shared" si="329"/>
        <v>3.6720000000000004E-3</v>
      </c>
      <c r="P507" s="5">
        <f t="shared" si="330"/>
        <v>-0.74743147091724949</v>
      </c>
      <c r="Q507" s="5"/>
      <c r="R507" s="5" t="s">
        <v>8</v>
      </c>
      <c r="S507" s="1">
        <v>10</v>
      </c>
      <c r="T507" s="1">
        <f t="shared" si="332"/>
        <v>0.53147891704225514</v>
      </c>
    </row>
    <row r="508" spans="1:21">
      <c r="A508" s="6">
        <v>40723</v>
      </c>
      <c r="B508" s="5">
        <v>154</v>
      </c>
      <c r="C508" s="5">
        <v>8.9421487603305909</v>
      </c>
      <c r="D508" s="5" t="s">
        <v>24</v>
      </c>
      <c r="E508" s="5">
        <v>-6.2707639452648714</v>
      </c>
      <c r="F508" s="5">
        <v>8.3999999999999995E-3</v>
      </c>
      <c r="G508" s="5"/>
      <c r="H508" s="7"/>
      <c r="I508" s="5">
        <f t="shared" si="333"/>
        <v>8.4</v>
      </c>
      <c r="J508" s="5">
        <f t="shared" si="331"/>
        <v>-0.3999318777943327</v>
      </c>
      <c r="K508" s="5">
        <f t="shared" si="327"/>
        <v>5.8708320674705385</v>
      </c>
      <c r="L508" s="1">
        <f t="shared" si="325"/>
        <v>6.5496364995645209</v>
      </c>
      <c r="M508" s="5">
        <v>5</v>
      </c>
      <c r="N508" s="5">
        <f t="shared" si="328"/>
        <v>0</v>
      </c>
      <c r="O508" s="5">
        <f t="shared" si="329"/>
        <v>9.0720000000000002E-3</v>
      </c>
      <c r="P508" s="5">
        <f t="shared" si="330"/>
        <v>1.919102450849157</v>
      </c>
      <c r="Q508" s="5"/>
      <c r="R508" s="5" t="s">
        <v>8</v>
      </c>
      <c r="S508" s="1">
        <v>10</v>
      </c>
      <c r="T508" s="1">
        <f t="shared" si="332"/>
        <v>0.9242792860618817</v>
      </c>
      <c r="U508" s="1">
        <f t="shared" si="326"/>
        <v>0.28309816006678329</v>
      </c>
    </row>
    <row r="509" spans="1:21">
      <c r="A509" s="6">
        <v>40723</v>
      </c>
      <c r="B509" s="5">
        <v>154</v>
      </c>
      <c r="C509" s="5">
        <v>8.9421487603305909</v>
      </c>
      <c r="D509" s="5" t="s">
        <v>25</v>
      </c>
      <c r="E509" s="5">
        <v>-6.5273647811949678</v>
      </c>
      <c r="F509" s="5">
        <v>1.5599999999999999E-2</v>
      </c>
      <c r="G509" s="5"/>
      <c r="H509" s="7"/>
      <c r="I509" s="5">
        <f t="shared" si="333"/>
        <v>15.6</v>
      </c>
      <c r="J509" s="5">
        <f t="shared" si="331"/>
        <v>-0.3999318777943327</v>
      </c>
      <c r="K509" s="5">
        <f t="shared" si="327"/>
        <v>6.127432903400635</v>
      </c>
      <c r="L509" s="1">
        <f t="shared" si="325"/>
        <v>6.5496364995645209</v>
      </c>
      <c r="M509" s="5">
        <v>5</v>
      </c>
      <c r="N509" s="5">
        <f t="shared" si="328"/>
        <v>0</v>
      </c>
      <c r="O509" s="5">
        <f t="shared" si="329"/>
        <v>1.6847999999999998E-2</v>
      </c>
      <c r="P509" s="5">
        <f t="shared" si="330"/>
        <v>1.9998613930809561</v>
      </c>
      <c r="Q509" s="5"/>
      <c r="R509" s="5" t="s">
        <v>8</v>
      </c>
      <c r="S509" s="1">
        <v>10</v>
      </c>
      <c r="T509" s="1">
        <f t="shared" si="332"/>
        <v>1.1931245983544616</v>
      </c>
      <c r="U509" s="1">
        <f t="shared" si="326"/>
        <v>0.30099989651093423</v>
      </c>
    </row>
    <row r="510" spans="1:21">
      <c r="A510" s="6">
        <v>40723</v>
      </c>
      <c r="B510" s="5">
        <v>154</v>
      </c>
      <c r="C510" s="5">
        <v>8.9421487603305909</v>
      </c>
      <c r="D510" s="5" t="s">
        <v>26</v>
      </c>
      <c r="E510" s="5">
        <v>-0.26271184934288194</v>
      </c>
      <c r="F510" s="5" t="s">
        <v>57</v>
      </c>
      <c r="G510" s="5"/>
      <c r="H510" s="7"/>
      <c r="I510" s="5" t="e">
        <f t="shared" si="333"/>
        <v>#VALUE!</v>
      </c>
      <c r="J510" s="5">
        <f t="shared" si="331"/>
        <v>-0.3999318777943327</v>
      </c>
      <c r="K510" s="5">
        <f t="shared" si="327"/>
        <v>-0.13722002845145076</v>
      </c>
      <c r="L510" s="1">
        <f t="shared" si="325"/>
        <v>6.5496364995645209</v>
      </c>
      <c r="M510" s="5">
        <v>5</v>
      </c>
      <c r="N510" s="5">
        <f t="shared" si="328"/>
        <v>0</v>
      </c>
      <c r="O510" s="5" t="e">
        <f t="shared" si="329"/>
        <v>#VALUE!</v>
      </c>
      <c r="P510" s="5" t="e">
        <f t="shared" si="330"/>
        <v>#VALUE!</v>
      </c>
      <c r="Q510" s="5"/>
      <c r="R510" s="5" t="s">
        <v>8</v>
      </c>
      <c r="S510" s="1">
        <v>10</v>
      </c>
    </row>
    <row r="511" spans="1:21">
      <c r="A511" s="6">
        <v>40723</v>
      </c>
      <c r="B511" s="5">
        <v>154</v>
      </c>
      <c r="C511" s="5">
        <v>8.9421487603305909</v>
      </c>
      <c r="D511" s="5" t="s">
        <v>27</v>
      </c>
      <c r="E511" s="5">
        <v>-5.2276942013277354</v>
      </c>
      <c r="F511" s="5">
        <v>6.3E-3</v>
      </c>
      <c r="G511" s="5"/>
      <c r="H511" s="7" t="s">
        <v>58</v>
      </c>
      <c r="I511" s="5">
        <f t="shared" si="333"/>
        <v>6.3</v>
      </c>
      <c r="J511" s="5">
        <f t="shared" si="331"/>
        <v>-0.3999318777943327</v>
      </c>
      <c r="K511" s="5">
        <f t="shared" si="327"/>
        <v>4.8277623235334026</v>
      </c>
      <c r="L511" s="1">
        <f t="shared" si="325"/>
        <v>6.5496364995645209</v>
      </c>
      <c r="M511" s="5">
        <v>5</v>
      </c>
      <c r="N511" s="5">
        <f t="shared" si="328"/>
        <v>0</v>
      </c>
      <c r="O511" s="5">
        <f t="shared" si="329"/>
        <v>6.8040000000000002E-3</v>
      </c>
      <c r="P511" s="5">
        <f t="shared" si="330"/>
        <v>1.5788529854621771</v>
      </c>
      <c r="Q511" s="5"/>
      <c r="R511" s="5" t="s">
        <v>8</v>
      </c>
      <c r="S511" s="1">
        <v>10</v>
      </c>
      <c r="T511" s="1">
        <f t="shared" si="332"/>
        <v>0.79934054945358168</v>
      </c>
      <c r="U511" s="1">
        <f t="shared" si="326"/>
        <v>0.19834169265869239</v>
      </c>
    </row>
    <row r="512" spans="1:21">
      <c r="A512" s="6">
        <v>40723</v>
      </c>
      <c r="B512" s="5">
        <v>154</v>
      </c>
      <c r="C512" s="5">
        <v>8.9421487603305909</v>
      </c>
      <c r="D512" s="5" t="s">
        <v>28</v>
      </c>
      <c r="E512" s="5">
        <v>-4.3303011407668324</v>
      </c>
      <c r="F512" s="5">
        <v>9.1999999999999998E-3</v>
      </c>
      <c r="G512" s="5"/>
      <c r="H512" s="7" t="s">
        <v>59</v>
      </c>
      <c r="I512" s="5">
        <f t="shared" si="333"/>
        <v>9.1999999999999993</v>
      </c>
      <c r="J512" s="5">
        <f t="shared" si="331"/>
        <v>-0.3999318777943327</v>
      </c>
      <c r="K512" s="5">
        <f t="shared" si="327"/>
        <v>3.9303692629724996</v>
      </c>
      <c r="L512" s="1">
        <f t="shared" si="325"/>
        <v>6.5496364995645209</v>
      </c>
      <c r="M512" s="5">
        <v>5</v>
      </c>
      <c r="N512" s="5">
        <f t="shared" si="328"/>
        <v>0</v>
      </c>
      <c r="O512" s="5">
        <f t="shared" si="329"/>
        <v>9.9360000000000004E-3</v>
      </c>
      <c r="P512" s="5">
        <f t="shared" si="330"/>
        <v>1.2845667252719943</v>
      </c>
      <c r="Q512" s="5"/>
      <c r="R512" s="5" t="s">
        <v>8</v>
      </c>
      <c r="S512" s="1">
        <v>10</v>
      </c>
      <c r="T512" s="1">
        <f t="shared" si="332"/>
        <v>0.96378782734555524</v>
      </c>
      <c r="U512" s="1">
        <f t="shared" si="326"/>
        <v>0.10875666809227785</v>
      </c>
    </row>
    <row r="513" spans="1:21">
      <c r="A513" s="6">
        <v>40723</v>
      </c>
      <c r="B513" s="5">
        <v>154</v>
      </c>
      <c r="C513" s="5">
        <v>8.9421487603305909</v>
      </c>
      <c r="D513" s="5" t="s">
        <v>29</v>
      </c>
      <c r="E513" s="5">
        <v>-4.3980161075735031</v>
      </c>
      <c r="F513" s="5">
        <v>8.0000000000000002E-3</v>
      </c>
      <c r="G513" s="5"/>
      <c r="H513" s="7"/>
      <c r="I513" s="5">
        <f t="shared" si="333"/>
        <v>8</v>
      </c>
      <c r="J513" s="5">
        <f t="shared" si="331"/>
        <v>-0.3999318777943327</v>
      </c>
      <c r="K513" s="5">
        <f t="shared" si="327"/>
        <v>3.9980842297791703</v>
      </c>
      <c r="L513" s="1">
        <f t="shared" si="325"/>
        <v>6.5496364995645209</v>
      </c>
      <c r="M513" s="5">
        <v>5</v>
      </c>
      <c r="N513" s="5">
        <f t="shared" si="328"/>
        <v>0</v>
      </c>
      <c r="O513" s="5">
        <f t="shared" si="329"/>
        <v>8.6400000000000001E-3</v>
      </c>
      <c r="P513" s="5">
        <f t="shared" si="330"/>
        <v>1.3070374497230144</v>
      </c>
      <c r="Q513" s="5"/>
      <c r="R513" s="5" t="s">
        <v>8</v>
      </c>
      <c r="S513" s="1">
        <v>10</v>
      </c>
      <c r="T513" s="1">
        <f t="shared" si="332"/>
        <v>0.90308998699194354</v>
      </c>
      <c r="U513" s="1">
        <f t="shared" si="326"/>
        <v>0.11628803132579882</v>
      </c>
    </row>
    <row r="514" spans="1:21">
      <c r="A514" s="6">
        <v>40723</v>
      </c>
      <c r="B514" s="5">
        <v>154</v>
      </c>
      <c r="C514" s="5">
        <v>8.9421487603305909</v>
      </c>
      <c r="D514" s="5" t="s">
        <v>30</v>
      </c>
      <c r="E514" s="5">
        <v>-0.23462587860722306</v>
      </c>
      <c r="F514" s="5" t="s">
        <v>57</v>
      </c>
      <c r="G514" s="5"/>
      <c r="H514" s="7"/>
      <c r="I514" s="5" t="e">
        <f t="shared" si="333"/>
        <v>#VALUE!</v>
      </c>
      <c r="J514" s="5">
        <f t="shared" si="331"/>
        <v>-0.3999318777943327</v>
      </c>
      <c r="K514" s="5">
        <f t="shared" si="327"/>
        <v>-0.16530599918710964</v>
      </c>
      <c r="L514" s="1">
        <f t="shared" si="325"/>
        <v>6.5496364995645209</v>
      </c>
      <c r="M514" s="5">
        <v>5</v>
      </c>
      <c r="N514" s="5">
        <f t="shared" si="328"/>
        <v>0</v>
      </c>
      <c r="O514" s="5" t="e">
        <f t="shared" si="329"/>
        <v>#VALUE!</v>
      </c>
      <c r="P514" s="5" t="e">
        <f t="shared" si="330"/>
        <v>#VALUE!</v>
      </c>
      <c r="Q514" s="5"/>
      <c r="R514" s="5" t="s">
        <v>8</v>
      </c>
      <c r="S514" s="1">
        <v>10</v>
      </c>
    </row>
    <row r="515" spans="1:21">
      <c r="A515" s="6">
        <v>40723</v>
      </c>
      <c r="B515" s="5">
        <v>154</v>
      </c>
      <c r="C515" s="5">
        <v>8.9421487603305909</v>
      </c>
      <c r="D515" s="5" t="s">
        <v>31</v>
      </c>
      <c r="E515" s="5">
        <v>-0.76109894323261829</v>
      </c>
      <c r="F515" s="5" t="s">
        <v>57</v>
      </c>
      <c r="G515" s="5"/>
      <c r="H515" s="7"/>
      <c r="I515" s="5" t="e">
        <f t="shared" si="333"/>
        <v>#VALUE!</v>
      </c>
      <c r="J515" s="5">
        <f t="shared" si="331"/>
        <v>-0.3999318777943327</v>
      </c>
      <c r="K515" s="5">
        <f t="shared" si="327"/>
        <v>0.36116706543828558</v>
      </c>
      <c r="L515" s="1">
        <f t="shared" si="325"/>
        <v>6.5496364995645209</v>
      </c>
      <c r="M515" s="5">
        <v>5</v>
      </c>
      <c r="N515" s="5">
        <f t="shared" si="328"/>
        <v>0</v>
      </c>
      <c r="O515" s="5" t="e">
        <f t="shared" si="329"/>
        <v>#VALUE!</v>
      </c>
      <c r="P515" s="5" t="e">
        <f t="shared" si="330"/>
        <v>#VALUE!</v>
      </c>
      <c r="Q515" s="5"/>
      <c r="R515" s="5" t="s">
        <v>8</v>
      </c>
      <c r="S515" s="1">
        <v>10</v>
      </c>
    </row>
    <row r="516" spans="1:21">
      <c r="A516" s="6">
        <v>40723</v>
      </c>
      <c r="B516" s="5">
        <v>154</v>
      </c>
      <c r="C516" s="5">
        <v>8.9421487603305909</v>
      </c>
      <c r="D516" s="5" t="s">
        <v>32</v>
      </c>
      <c r="E516" s="5">
        <v>-1.3329416528925719</v>
      </c>
      <c r="F516" s="5">
        <v>2.3999999999999998E-3</v>
      </c>
      <c r="G516" s="5"/>
      <c r="H516" s="7"/>
      <c r="I516" s="5">
        <f t="shared" si="333"/>
        <v>2.4</v>
      </c>
      <c r="J516" s="5">
        <f t="shared" si="331"/>
        <v>-0.3999318777943327</v>
      </c>
      <c r="K516" s="5">
        <f t="shared" si="327"/>
        <v>0.93300977509823924</v>
      </c>
      <c r="L516" s="1">
        <f t="shared" si="325"/>
        <v>6.5496364995645209</v>
      </c>
      <c r="M516" s="5">
        <v>5</v>
      </c>
      <c r="N516" s="5">
        <f t="shared" si="328"/>
        <v>0</v>
      </c>
      <c r="O516" s="5">
        <f t="shared" si="329"/>
        <v>2.5920000000000001E-3</v>
      </c>
      <c r="P516" s="5">
        <f t="shared" si="330"/>
        <v>0.30538534999487249</v>
      </c>
      <c r="Q516" s="5"/>
      <c r="R516" s="5" t="s">
        <v>8</v>
      </c>
      <c r="S516" s="1">
        <v>10</v>
      </c>
      <c r="T516" s="1">
        <f t="shared" si="332"/>
        <v>0.38021124171160603</v>
      </c>
      <c r="U516" s="1">
        <f t="shared" si="326"/>
        <v>-0.51515180083884393</v>
      </c>
    </row>
    <row r="517" spans="1:21">
      <c r="A517" s="6">
        <v>40723</v>
      </c>
      <c r="B517" s="5">
        <v>154</v>
      </c>
      <c r="C517" s="5">
        <v>8.9421487603305909</v>
      </c>
      <c r="D517" s="5" t="s">
        <v>33</v>
      </c>
      <c r="E517" s="5">
        <v>-0.32061215824415812</v>
      </c>
      <c r="F517" s="5" t="s">
        <v>57</v>
      </c>
      <c r="G517" s="5"/>
      <c r="H517" s="7"/>
      <c r="I517" s="5" t="e">
        <f t="shared" si="333"/>
        <v>#VALUE!</v>
      </c>
      <c r="J517" s="5">
        <f t="shared" si="331"/>
        <v>-0.3999318777943327</v>
      </c>
      <c r="K517" s="5">
        <f t="shared" si="327"/>
        <v>-7.9319719550174583E-2</v>
      </c>
      <c r="L517" s="1">
        <f t="shared" si="325"/>
        <v>6.5496364995645209</v>
      </c>
      <c r="M517" s="5">
        <v>5</v>
      </c>
      <c r="N517" s="5">
        <f t="shared" si="328"/>
        <v>0</v>
      </c>
      <c r="O517" s="5" t="e">
        <f t="shared" si="329"/>
        <v>#VALUE!</v>
      </c>
      <c r="P517" s="5" t="e">
        <f t="shared" si="330"/>
        <v>#VALUE!</v>
      </c>
      <c r="Q517" s="5"/>
      <c r="R517" s="5" t="s">
        <v>8</v>
      </c>
      <c r="S517" s="1">
        <v>10</v>
      </c>
    </row>
    <row r="518" spans="1:21">
      <c r="A518" s="6">
        <v>40723</v>
      </c>
      <c r="B518" s="5">
        <v>154</v>
      </c>
      <c r="C518" s="5">
        <v>8.9421487603305909</v>
      </c>
      <c r="D518" s="5" t="s">
        <v>34</v>
      </c>
      <c r="E518" s="5">
        <v>-17.100072096774209</v>
      </c>
      <c r="F518" s="5">
        <v>2.8199999999999999E-2</v>
      </c>
      <c r="G518" s="5"/>
      <c r="H518" s="7" t="s">
        <v>60</v>
      </c>
      <c r="I518" s="5">
        <f t="shared" si="333"/>
        <v>28.2</v>
      </c>
      <c r="J518" s="5">
        <f t="shared" si="331"/>
        <v>-0.3999318777943327</v>
      </c>
      <c r="K518" s="5">
        <f t="shared" si="327"/>
        <v>16.700140218979875</v>
      </c>
      <c r="L518" s="1">
        <f t="shared" si="325"/>
        <v>6.5496364995645209</v>
      </c>
      <c r="M518" s="5">
        <v>5</v>
      </c>
      <c r="N518" s="5">
        <f t="shared" si="328"/>
        <v>0</v>
      </c>
      <c r="O518" s="5">
        <f t="shared" si="329"/>
        <v>3.0456E-2</v>
      </c>
      <c r="P518" s="5">
        <f t="shared" si="330"/>
        <v>5.4356796698194358</v>
      </c>
      <c r="Q518" s="5"/>
      <c r="R518" s="5" t="s">
        <v>8</v>
      </c>
      <c r="S518" s="1">
        <v>10</v>
      </c>
      <c r="T518" s="1">
        <f t="shared" si="332"/>
        <v>1.4502491083193612</v>
      </c>
      <c r="U518" s="1">
        <f t="shared" si="326"/>
        <v>0.73525385539509658</v>
      </c>
    </row>
    <row r="519" spans="1:21">
      <c r="A519" s="6">
        <v>40723</v>
      </c>
      <c r="B519" s="5">
        <v>154</v>
      </c>
      <c r="C519" s="5">
        <v>8.9421487603305909</v>
      </c>
      <c r="D519" s="5" t="s">
        <v>35</v>
      </c>
      <c r="E519" s="5">
        <v>-0.21178673756942717</v>
      </c>
      <c r="F519" s="5" t="s">
        <v>57</v>
      </c>
      <c r="G519" s="5"/>
      <c r="H519" s="7"/>
      <c r="I519" s="5" t="e">
        <f t="shared" si="333"/>
        <v>#VALUE!</v>
      </c>
      <c r="J519" s="5">
        <f t="shared" si="331"/>
        <v>-0.3999318777943327</v>
      </c>
      <c r="K519" s="5">
        <f t="shared" si="327"/>
        <v>-0.18814514022490553</v>
      </c>
      <c r="L519" s="1">
        <f t="shared" si="325"/>
        <v>6.5496364995645209</v>
      </c>
      <c r="M519" s="5">
        <v>5</v>
      </c>
      <c r="N519" s="5">
        <f t="shared" si="328"/>
        <v>0</v>
      </c>
      <c r="O519" s="5" t="e">
        <f t="shared" si="329"/>
        <v>#VALUE!</v>
      </c>
      <c r="P519" s="5" t="e">
        <f t="shared" si="330"/>
        <v>#VALUE!</v>
      </c>
      <c r="Q519" s="5"/>
      <c r="R519" s="5" t="s">
        <v>8</v>
      </c>
      <c r="S519" s="1">
        <v>10</v>
      </c>
    </row>
    <row r="520" spans="1:21">
      <c r="A520" s="6">
        <v>40723</v>
      </c>
      <c r="B520" s="5">
        <v>154</v>
      </c>
      <c r="C520" s="5">
        <v>8.9421487603305909</v>
      </c>
      <c r="D520" s="5" t="s">
        <v>36</v>
      </c>
      <c r="E520" s="5">
        <v>-0.15586170573093036</v>
      </c>
      <c r="F520" s="5">
        <v>1.35E-2</v>
      </c>
      <c r="G520" s="5"/>
      <c r="H520" s="7"/>
      <c r="I520" s="5">
        <f t="shared" si="333"/>
        <v>13.5</v>
      </c>
      <c r="J520" s="5">
        <f t="shared" si="331"/>
        <v>-0.3999318777943327</v>
      </c>
      <c r="K520" s="5">
        <f t="shared" si="327"/>
        <v>-0.24407017206340234</v>
      </c>
      <c r="L520" s="1">
        <f t="shared" si="325"/>
        <v>6.5496364995645209</v>
      </c>
      <c r="M520" s="5">
        <v>5</v>
      </c>
      <c r="N520" s="5">
        <f t="shared" si="328"/>
        <v>0</v>
      </c>
      <c r="O520" s="5">
        <f t="shared" si="329"/>
        <v>1.4580000000000003E-2</v>
      </c>
      <c r="P520" s="5">
        <f t="shared" si="330"/>
        <v>-7.969547373177352E-2</v>
      </c>
      <c r="Q520" s="5"/>
      <c r="R520" s="5" t="s">
        <v>8</v>
      </c>
      <c r="S520" s="1">
        <v>10</v>
      </c>
      <c r="T520" s="1">
        <f>LOG(I520)</f>
        <v>1.1303337684950061</v>
      </c>
    </row>
    <row r="521" spans="1:21">
      <c r="A521" s="6">
        <v>40723</v>
      </c>
      <c r="B521" s="5">
        <v>154</v>
      </c>
      <c r="C521" s="5">
        <v>8.9421487603305909</v>
      </c>
      <c r="D521" s="5" t="s">
        <v>37</v>
      </c>
      <c r="E521" s="5">
        <v>-2.5494654139005628</v>
      </c>
      <c r="F521" s="5">
        <v>6.4999999999999997E-3</v>
      </c>
      <c r="G521" s="5"/>
      <c r="H521" s="7" t="s">
        <v>61</v>
      </c>
      <c r="I521" s="5">
        <f t="shared" si="333"/>
        <v>6.5</v>
      </c>
      <c r="J521" s="5">
        <f t="shared" si="331"/>
        <v>-0.3999318777943327</v>
      </c>
      <c r="K521" s="5">
        <f t="shared" si="327"/>
        <v>2.14953353610623</v>
      </c>
      <c r="L521" s="1">
        <f t="shared" si="325"/>
        <v>6.5496364995645209</v>
      </c>
      <c r="M521" s="5">
        <v>5</v>
      </c>
      <c r="N521" s="5">
        <f t="shared" si="328"/>
        <v>0</v>
      </c>
      <c r="O521" s="5">
        <f t="shared" si="329"/>
        <v>7.0200000000000002E-3</v>
      </c>
      <c r="P521" s="5">
        <f t="shared" si="330"/>
        <v>0.70294484309194838</v>
      </c>
      <c r="Q521" s="5"/>
      <c r="R521" s="5" t="s">
        <v>8</v>
      </c>
      <c r="S521" s="1">
        <v>10</v>
      </c>
      <c r="T521" s="1">
        <f t="shared" si="332"/>
        <v>0.81291335664285558</v>
      </c>
      <c r="U521" s="1">
        <f t="shared" si="326"/>
        <v>-0.15307875077046845</v>
      </c>
    </row>
    <row r="522" spans="1:21">
      <c r="A522" s="6">
        <v>40723</v>
      </c>
      <c r="B522" s="5">
        <v>154</v>
      </c>
      <c r="C522" s="5">
        <v>8.9421487603305909</v>
      </c>
      <c r="D522" s="5" t="s">
        <v>38</v>
      </c>
      <c r="E522" s="5">
        <v>-2.7060061211218098</v>
      </c>
      <c r="F522" s="5">
        <v>6.7000000000000002E-3</v>
      </c>
      <c r="G522" s="5"/>
      <c r="H522" s="7"/>
      <c r="I522" s="5">
        <f t="shared" si="333"/>
        <v>6.7</v>
      </c>
      <c r="J522" s="5">
        <f t="shared" si="331"/>
        <v>-0.3999318777943327</v>
      </c>
      <c r="K522" s="5">
        <f t="shared" si="327"/>
        <v>2.306074243327477</v>
      </c>
      <c r="L522" s="1">
        <f t="shared" si="325"/>
        <v>6.5496364995645209</v>
      </c>
      <c r="M522" s="5">
        <v>5</v>
      </c>
      <c r="N522" s="5">
        <f t="shared" si="328"/>
        <v>0</v>
      </c>
      <c r="O522" s="5">
        <f t="shared" si="329"/>
        <v>7.2360000000000002E-3</v>
      </c>
      <c r="P522" s="5">
        <f t="shared" si="330"/>
        <v>0.75410448006036557</v>
      </c>
      <c r="Q522" s="5"/>
      <c r="R522" s="5" t="s">
        <v>8</v>
      </c>
      <c r="S522" s="1">
        <v>10</v>
      </c>
      <c r="T522" s="1">
        <f t="shared" si="332"/>
        <v>0.82607480270082645</v>
      </c>
      <c r="U522" s="1">
        <f t="shared" si="326"/>
        <v>-0.12256847910341817</v>
      </c>
    </row>
    <row r="523" spans="1:21">
      <c r="A523" s="6">
        <v>40723</v>
      </c>
      <c r="B523" s="5">
        <v>154</v>
      </c>
      <c r="C523" s="5">
        <v>8.9421487603305909</v>
      </c>
      <c r="D523" s="5" t="s">
        <v>39</v>
      </c>
      <c r="E523" s="5">
        <v>-0.26752658718332778</v>
      </c>
      <c r="F523" s="5" t="s">
        <v>57</v>
      </c>
      <c r="G523" s="5"/>
      <c r="H523" s="7"/>
      <c r="I523" s="5" t="e">
        <f t="shared" si="333"/>
        <v>#VALUE!</v>
      </c>
      <c r="J523" s="5">
        <f t="shared" si="331"/>
        <v>-0.3999318777943327</v>
      </c>
      <c r="K523" s="5">
        <f t="shared" si="327"/>
        <v>-0.13240529061100492</v>
      </c>
      <c r="L523" s="1">
        <f t="shared" si="325"/>
        <v>6.5496364995645209</v>
      </c>
      <c r="M523" s="5">
        <v>5</v>
      </c>
      <c r="N523" s="5">
        <f t="shared" si="328"/>
        <v>0</v>
      </c>
      <c r="O523" s="5" t="e">
        <f t="shared" si="329"/>
        <v>#VALUE!</v>
      </c>
      <c r="P523" s="5" t="e">
        <f t="shared" si="330"/>
        <v>#VALUE!</v>
      </c>
      <c r="Q523" s="5"/>
      <c r="R523" s="5" t="s">
        <v>8</v>
      </c>
      <c r="S523" s="1">
        <v>10</v>
      </c>
    </row>
    <row r="524" spans="1:21">
      <c r="A524" s="6">
        <v>40723</v>
      </c>
      <c r="B524" s="5">
        <v>154</v>
      </c>
      <c r="C524" s="5">
        <v>8.9421487603305909</v>
      </c>
      <c r="D524" s="5" t="s">
        <v>40</v>
      </c>
      <c r="E524" s="5">
        <v>-0.7411609903806925</v>
      </c>
      <c r="F524" s="5" t="s">
        <v>57</v>
      </c>
      <c r="G524" s="5"/>
      <c r="H524" s="7"/>
      <c r="I524" s="5" t="e">
        <f t="shared" si="333"/>
        <v>#VALUE!</v>
      </c>
      <c r="J524" s="5">
        <f t="shared" si="331"/>
        <v>-0.3999318777943327</v>
      </c>
      <c r="K524" s="5">
        <f t="shared" si="327"/>
        <v>0.3412291125863598</v>
      </c>
      <c r="L524" s="1">
        <f t="shared" si="325"/>
        <v>6.5496364995645209</v>
      </c>
      <c r="M524" s="5">
        <v>5</v>
      </c>
      <c r="N524" s="5">
        <f t="shared" si="328"/>
        <v>0</v>
      </c>
      <c r="O524" s="5" t="e">
        <f t="shared" si="329"/>
        <v>#VALUE!</v>
      </c>
      <c r="P524" s="5" t="e">
        <f t="shared" si="330"/>
        <v>#VALUE!</v>
      </c>
      <c r="Q524" s="5"/>
      <c r="R524" s="5" t="s">
        <v>8</v>
      </c>
      <c r="S524" s="1">
        <v>10</v>
      </c>
    </row>
    <row r="525" spans="1:21">
      <c r="A525" s="8">
        <v>40723</v>
      </c>
      <c r="B525" s="9">
        <v>154</v>
      </c>
      <c r="C525" s="9">
        <v>8.9421487603305909</v>
      </c>
      <c r="D525" s="9" t="s">
        <v>41</v>
      </c>
      <c r="E525" s="9">
        <v>-10.264588983877516</v>
      </c>
      <c r="F525" s="9">
        <v>3.8E-3</v>
      </c>
      <c r="G525" s="9"/>
      <c r="H525" s="10"/>
      <c r="I525" s="9">
        <f t="shared" si="333"/>
        <v>3.8</v>
      </c>
      <c r="J525" s="5">
        <f t="shared" si="331"/>
        <v>-0.3999318777943327</v>
      </c>
      <c r="K525" s="9">
        <f t="shared" si="327"/>
        <v>9.8646571060831842</v>
      </c>
      <c r="L525" s="1">
        <f t="shared" si="325"/>
        <v>6.5496364995645209</v>
      </c>
      <c r="M525" s="9">
        <v>5</v>
      </c>
      <c r="N525" s="9">
        <f t="shared" si="328"/>
        <v>0</v>
      </c>
      <c r="O525" s="9">
        <f t="shared" si="329"/>
        <v>4.104E-3</v>
      </c>
      <c r="P525" s="9">
        <f t="shared" si="330"/>
        <v>3.2278443208400724</v>
      </c>
      <c r="Q525" s="9"/>
      <c r="R525" s="9" t="s">
        <v>8</v>
      </c>
      <c r="S525" s="1">
        <v>10</v>
      </c>
    </row>
    <row r="526" spans="1:21">
      <c r="A526" s="5"/>
      <c r="B526" s="5"/>
      <c r="C526" s="5"/>
      <c r="D526" s="5"/>
      <c r="E526" s="5"/>
      <c r="F526" s="5"/>
      <c r="G526" s="5"/>
      <c r="H526" s="7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21">
      <c r="A527" s="6">
        <v>40723</v>
      </c>
      <c r="B527" s="5">
        <v>219</v>
      </c>
      <c r="C527" s="5">
        <v>9.5766111111110899</v>
      </c>
      <c r="D527" s="5" t="s">
        <v>18</v>
      </c>
      <c r="E527" s="5">
        <v>-4.3834784802000071</v>
      </c>
      <c r="F527" s="5">
        <v>9.7999999999999997E-3</v>
      </c>
      <c r="G527" s="5"/>
      <c r="H527" s="7"/>
      <c r="I527" s="5">
        <f t="shared" si="333"/>
        <v>9.7999999999999989</v>
      </c>
      <c r="J527" s="5">
        <f>AVERAGE(E537,E546)</f>
        <v>-0.66102051483070501</v>
      </c>
      <c r="K527" s="5">
        <f t="shared" ref="K527:K550" si="334">-1*(E527-J527)</f>
        <v>3.7224579653693022</v>
      </c>
      <c r="L527" s="1">
        <f t="shared" ref="L527:L550" si="335" xml:space="preserve"> -0.0000239427557546*C527^3 + 0.0030595325652363*C527^2 - 0.194267551268354*C527 + 8.05927926866089</f>
        <v>6.4584201718700722</v>
      </c>
      <c r="M527" s="5">
        <v>5</v>
      </c>
      <c r="N527" s="5">
        <f t="shared" ref="N527:N550" si="336">1.28*G527</f>
        <v>0</v>
      </c>
      <c r="O527" s="5">
        <f t="shared" ref="O527:O550" si="337">1.08*I527/1000</f>
        <v>1.0584E-2</v>
      </c>
      <c r="P527" s="5">
        <f t="shared" ref="P527:P550" si="338">(K527/100)*L527*(M527-(N527+O527))</f>
        <v>1.1995153602686717</v>
      </c>
      <c r="Q527" s="5"/>
      <c r="R527" s="5" t="s">
        <v>8</v>
      </c>
      <c r="S527" s="1">
        <v>10</v>
      </c>
      <c r="T527" s="1">
        <f t="shared" ref="T527:T550" si="339">LOG(I527)</f>
        <v>0.99122607569249477</v>
      </c>
      <c r="U527" s="1">
        <f t="shared" ref="U527:U550" si="340">LOG(P527)</f>
        <v>7.9005813652088572E-2</v>
      </c>
    </row>
    <row r="528" spans="1:21">
      <c r="A528" s="6">
        <v>40723</v>
      </c>
      <c r="B528" s="5">
        <v>219</v>
      </c>
      <c r="C528" s="5">
        <v>9.5766111111110899</v>
      </c>
      <c r="D528" s="5" t="s">
        <v>19</v>
      </c>
      <c r="E528" s="5">
        <v>-2.5194885656964736</v>
      </c>
      <c r="F528" s="5">
        <v>3.8999999999999998E-3</v>
      </c>
      <c r="G528" s="5"/>
      <c r="H528" s="7"/>
      <c r="I528" s="5">
        <f t="shared" si="333"/>
        <v>3.9</v>
      </c>
      <c r="J528" s="5">
        <f>J527</f>
        <v>-0.66102051483070501</v>
      </c>
      <c r="K528" s="5">
        <f t="shared" si="334"/>
        <v>1.8584680508657687</v>
      </c>
      <c r="L528" s="1">
        <f t="shared" si="335"/>
        <v>6.4584201718700722</v>
      </c>
      <c r="M528" s="5">
        <v>5</v>
      </c>
      <c r="N528" s="5">
        <f t="shared" si="336"/>
        <v>0</v>
      </c>
      <c r="O528" s="5">
        <f t="shared" si="337"/>
        <v>4.2119999999999996E-3</v>
      </c>
      <c r="P528" s="5">
        <f t="shared" si="338"/>
        <v>0.59963282085523451</v>
      </c>
      <c r="Q528" s="5"/>
      <c r="R528" s="5" t="s">
        <v>8</v>
      </c>
      <c r="S528" s="1">
        <v>10</v>
      </c>
      <c r="T528" s="1">
        <f t="shared" si="339"/>
        <v>0.59106460702649921</v>
      </c>
      <c r="U528" s="1">
        <f t="shared" si="340"/>
        <v>-0.22211460409890979</v>
      </c>
    </row>
    <row r="529" spans="1:21">
      <c r="A529" s="6">
        <v>40723</v>
      </c>
      <c r="B529" s="5">
        <v>219</v>
      </c>
      <c r="C529" s="5">
        <v>9.5766111111110899</v>
      </c>
      <c r="D529" s="5" t="s">
        <v>20</v>
      </c>
      <c r="E529" s="5">
        <v>-2.6825851050958436</v>
      </c>
      <c r="F529" s="5">
        <v>8.6999999999999994E-3</v>
      </c>
      <c r="G529" s="5"/>
      <c r="H529" s="7"/>
      <c r="I529" s="5">
        <f t="shared" si="333"/>
        <v>8.6999999999999993</v>
      </c>
      <c r="J529" s="5">
        <f t="shared" ref="J529:J550" si="341">J528</f>
        <v>-0.66102051483070501</v>
      </c>
      <c r="K529" s="5">
        <f t="shared" si="334"/>
        <v>2.0215645902651387</v>
      </c>
      <c r="L529" s="1">
        <f t="shared" si="335"/>
        <v>6.4584201718700722</v>
      </c>
      <c r="M529" s="5">
        <v>5</v>
      </c>
      <c r="N529" s="5">
        <f t="shared" si="336"/>
        <v>0</v>
      </c>
      <c r="O529" s="5">
        <f t="shared" si="337"/>
        <v>9.3959999999999998E-3</v>
      </c>
      <c r="P529" s="5">
        <f t="shared" si="338"/>
        <v>0.65157892399819306</v>
      </c>
      <c r="Q529" s="5"/>
      <c r="R529" s="5" t="s">
        <v>8</v>
      </c>
      <c r="S529" s="1">
        <v>10</v>
      </c>
      <c r="T529" s="1">
        <f t="shared" si="339"/>
        <v>0.93951925261861846</v>
      </c>
      <c r="U529" s="1">
        <f t="shared" si="340"/>
        <v>-0.18603297184560083</v>
      </c>
    </row>
    <row r="530" spans="1:21">
      <c r="A530" s="6">
        <v>40723</v>
      </c>
      <c r="B530" s="5">
        <v>219</v>
      </c>
      <c r="C530" s="5">
        <v>9.5766111111110899</v>
      </c>
      <c r="D530" s="5" t="s">
        <v>21</v>
      </c>
      <c r="E530" s="5">
        <v>-1.6490778567239797</v>
      </c>
      <c r="F530" s="5">
        <v>2.0999999999999999E-3</v>
      </c>
      <c r="G530" s="5"/>
      <c r="H530" s="7"/>
      <c r="I530" s="5">
        <f t="shared" si="333"/>
        <v>2.1</v>
      </c>
      <c r="J530" s="5">
        <f t="shared" si="341"/>
        <v>-0.66102051483070501</v>
      </c>
      <c r="K530" s="5">
        <f t="shared" si="334"/>
        <v>0.98805734189327465</v>
      </c>
      <c r="L530" s="1">
        <f t="shared" si="335"/>
        <v>6.4584201718700722</v>
      </c>
      <c r="M530" s="5">
        <v>5</v>
      </c>
      <c r="N530" s="5">
        <f t="shared" si="336"/>
        <v>0</v>
      </c>
      <c r="O530" s="5">
        <f t="shared" si="337"/>
        <v>2.2680000000000001E-3</v>
      </c>
      <c r="P530" s="5">
        <f t="shared" si="338"/>
        <v>0.31891974574726167</v>
      </c>
      <c r="Q530" s="5"/>
      <c r="R530" s="5" t="s">
        <v>8</v>
      </c>
      <c r="S530" s="1">
        <v>10</v>
      </c>
      <c r="T530" s="1">
        <f t="shared" si="339"/>
        <v>0.3222192947339193</v>
      </c>
      <c r="U530" s="1">
        <f t="shared" si="340"/>
        <v>-0.49631859081160806</v>
      </c>
    </row>
    <row r="531" spans="1:21">
      <c r="A531" s="6">
        <v>40723</v>
      </c>
      <c r="B531" s="5">
        <v>219</v>
      </c>
      <c r="C531" s="5">
        <v>9.5766111111110899</v>
      </c>
      <c r="D531" s="5" t="s">
        <v>22</v>
      </c>
      <c r="E531" s="5">
        <v>-8.126786402666756</v>
      </c>
      <c r="F531" s="5">
        <v>6.6E-3</v>
      </c>
      <c r="G531" s="5"/>
      <c r="H531" s="7"/>
      <c r="I531" s="5">
        <f t="shared" si="333"/>
        <v>6.6</v>
      </c>
      <c r="J531" s="5">
        <f t="shared" si="341"/>
        <v>-0.66102051483070501</v>
      </c>
      <c r="K531" s="5">
        <f t="shared" si="334"/>
        <v>7.4657658878360511</v>
      </c>
      <c r="L531" s="1">
        <f t="shared" si="335"/>
        <v>6.4584201718700722</v>
      </c>
      <c r="M531" s="5">
        <v>5</v>
      </c>
      <c r="N531" s="5">
        <f t="shared" si="336"/>
        <v>0</v>
      </c>
      <c r="O531" s="5">
        <f t="shared" si="337"/>
        <v>7.1279999999999998E-3</v>
      </c>
      <c r="P531" s="5">
        <f t="shared" si="338"/>
        <v>2.4074157388845485</v>
      </c>
      <c r="Q531" s="5"/>
      <c r="R531" s="5" t="s">
        <v>8</v>
      </c>
      <c r="S531" s="1">
        <v>10</v>
      </c>
      <c r="T531" s="1">
        <f t="shared" si="339"/>
        <v>0.81954393554186866</v>
      </c>
      <c r="U531" s="1">
        <f t="shared" si="340"/>
        <v>0.38155109547346455</v>
      </c>
    </row>
    <row r="532" spans="1:21">
      <c r="A532" s="6">
        <v>40723</v>
      </c>
      <c r="B532" s="5">
        <v>219</v>
      </c>
      <c r="C532" s="5">
        <v>9.5766111111110899</v>
      </c>
      <c r="D532" s="5" t="s">
        <v>23</v>
      </c>
      <c r="E532" s="5">
        <v>-2.9866438544399507</v>
      </c>
      <c r="F532" s="5">
        <v>7.7999999999999996E-3</v>
      </c>
      <c r="G532" s="5"/>
      <c r="H532" s="7"/>
      <c r="I532" s="5">
        <f t="shared" si="333"/>
        <v>7.8</v>
      </c>
      <c r="J532" s="5">
        <f t="shared" si="341"/>
        <v>-0.66102051483070501</v>
      </c>
      <c r="K532" s="5">
        <f t="shared" si="334"/>
        <v>2.3256233396092458</v>
      </c>
      <c r="L532" s="1">
        <f t="shared" si="335"/>
        <v>6.4584201718700722</v>
      </c>
      <c r="M532" s="5">
        <v>5</v>
      </c>
      <c r="N532" s="5">
        <f t="shared" si="336"/>
        <v>0</v>
      </c>
      <c r="O532" s="5">
        <f t="shared" si="337"/>
        <v>8.4239999999999992E-3</v>
      </c>
      <c r="P532" s="5">
        <f t="shared" si="338"/>
        <v>0.74972736204471346</v>
      </c>
      <c r="Q532" s="5"/>
      <c r="R532" s="5" t="s">
        <v>8</v>
      </c>
      <c r="S532" s="1">
        <v>10</v>
      </c>
      <c r="T532" s="1">
        <f t="shared" si="339"/>
        <v>0.89209460269048035</v>
      </c>
      <c r="U532" s="1">
        <f t="shared" si="340"/>
        <v>-0.12509663885618755</v>
      </c>
    </row>
    <row r="533" spans="1:21">
      <c r="A533" s="8">
        <v>40723</v>
      </c>
      <c r="B533" s="9">
        <v>219</v>
      </c>
      <c r="C533" s="9">
        <v>9.5766111111110899</v>
      </c>
      <c r="D533" s="9" t="s">
        <v>24</v>
      </c>
      <c r="E533" s="9">
        <v>-0.71799227260100895</v>
      </c>
      <c r="F533" s="9">
        <v>3.8999999999999998E-3</v>
      </c>
      <c r="G533" s="9"/>
      <c r="H533" s="10"/>
      <c r="I533" s="9">
        <f t="shared" si="333"/>
        <v>3.9</v>
      </c>
      <c r="J533" s="5">
        <f t="shared" si="341"/>
        <v>-0.66102051483070501</v>
      </c>
      <c r="K533" s="9">
        <f t="shared" si="334"/>
        <v>5.6971757770303944E-2</v>
      </c>
      <c r="L533" s="1">
        <f t="shared" si="335"/>
        <v>6.4584201718700722</v>
      </c>
      <c r="M533" s="9">
        <v>5</v>
      </c>
      <c r="N533" s="9">
        <f t="shared" si="336"/>
        <v>0</v>
      </c>
      <c r="O533" s="9">
        <f t="shared" si="337"/>
        <v>4.2119999999999996E-3</v>
      </c>
      <c r="P533" s="9">
        <f t="shared" si="338"/>
        <v>1.8381879529741726E-2</v>
      </c>
      <c r="Q533" s="9"/>
      <c r="R533" s="9" t="s">
        <v>8</v>
      </c>
      <c r="S533" s="1">
        <v>10</v>
      </c>
    </row>
    <row r="534" spans="1:21">
      <c r="A534" s="6">
        <v>40723</v>
      </c>
      <c r="B534" s="5">
        <v>219</v>
      </c>
      <c r="C534" s="5">
        <v>9.5766111111110899</v>
      </c>
      <c r="D534" s="5" t="s">
        <v>25</v>
      </c>
      <c r="E534" s="5">
        <v>-1.9631022105620541</v>
      </c>
      <c r="F534" s="5">
        <v>4.5999999999999999E-3</v>
      </c>
      <c r="G534" s="5"/>
      <c r="H534" s="7"/>
      <c r="I534" s="5">
        <f t="shared" si="333"/>
        <v>4.5999999999999996</v>
      </c>
      <c r="J534" s="5">
        <f t="shared" si="341"/>
        <v>-0.66102051483070501</v>
      </c>
      <c r="K534" s="5">
        <f t="shared" si="334"/>
        <v>1.3020816957313492</v>
      </c>
      <c r="L534" s="1">
        <f t="shared" si="335"/>
        <v>6.4584201718700722</v>
      </c>
      <c r="M534" s="5">
        <v>5</v>
      </c>
      <c r="N534" s="5">
        <f t="shared" si="336"/>
        <v>0</v>
      </c>
      <c r="O534" s="5">
        <f t="shared" si="337"/>
        <v>4.9680000000000002E-3</v>
      </c>
      <c r="P534" s="5">
        <f t="shared" si="338"/>
        <v>0.42005175592727062</v>
      </c>
      <c r="Q534" s="5"/>
      <c r="R534" s="5" t="s">
        <v>8</v>
      </c>
      <c r="S534" s="1">
        <v>10</v>
      </c>
      <c r="T534" s="1">
        <f t="shared" si="339"/>
        <v>0.66275783168157409</v>
      </c>
      <c r="U534" s="1">
        <f t="shared" si="340"/>
        <v>-0.37669719548588165</v>
      </c>
    </row>
    <row r="535" spans="1:21">
      <c r="A535" s="6">
        <v>40723</v>
      </c>
      <c r="B535" s="5">
        <v>219</v>
      </c>
      <c r="C535" s="5">
        <v>9.5766111111110899</v>
      </c>
      <c r="D535" s="5" t="s">
        <v>26</v>
      </c>
      <c r="E535" s="5">
        <v>-3.9280887922466756</v>
      </c>
      <c r="F535" s="5">
        <v>4.0000000000000001E-3</v>
      </c>
      <c r="G535" s="5"/>
      <c r="H535" s="7"/>
      <c r="I535" s="5">
        <f t="shared" si="333"/>
        <v>4</v>
      </c>
      <c r="J535" s="5">
        <f t="shared" si="341"/>
        <v>-0.66102051483070501</v>
      </c>
      <c r="K535" s="5">
        <f t="shared" si="334"/>
        <v>3.2670682774159707</v>
      </c>
      <c r="L535" s="1">
        <f t="shared" si="335"/>
        <v>6.4584201718700722</v>
      </c>
      <c r="M535" s="5">
        <v>5</v>
      </c>
      <c r="N535" s="5">
        <f t="shared" si="336"/>
        <v>0</v>
      </c>
      <c r="O535" s="5">
        <f t="shared" si="337"/>
        <v>4.3200000000000001E-3</v>
      </c>
      <c r="P535" s="5">
        <f t="shared" si="338"/>
        <v>1.0540934589814459</v>
      </c>
      <c r="Q535" s="5"/>
      <c r="R535" s="5" t="s">
        <v>8</v>
      </c>
      <c r="S535" s="1">
        <v>10</v>
      </c>
      <c r="T535" s="1">
        <f t="shared" si="339"/>
        <v>0.6020599913279624</v>
      </c>
      <c r="U535" s="1">
        <f t="shared" si="340"/>
        <v>2.2879118391249148E-2</v>
      </c>
    </row>
    <row r="536" spans="1:21">
      <c r="A536" s="6">
        <v>40723</v>
      </c>
      <c r="B536" s="5">
        <v>219</v>
      </c>
      <c r="C536" s="5">
        <v>9.5766111111110899</v>
      </c>
      <c r="D536" s="5" t="s">
        <v>27</v>
      </c>
      <c r="E536" s="5">
        <v>-0.64586117102379914</v>
      </c>
      <c r="F536" s="5">
        <v>3.3E-3</v>
      </c>
      <c r="G536" s="5"/>
      <c r="H536" s="7"/>
      <c r="I536" s="5">
        <f t="shared" si="333"/>
        <v>3.3</v>
      </c>
      <c r="J536" s="5">
        <f t="shared" si="341"/>
        <v>-0.66102051483070501</v>
      </c>
      <c r="K536" s="5">
        <f t="shared" si="334"/>
        <v>-1.5159343806905867E-2</v>
      </c>
      <c r="L536" s="1">
        <f t="shared" si="335"/>
        <v>6.4584201718700722</v>
      </c>
      <c r="M536" s="5">
        <v>5</v>
      </c>
      <c r="N536" s="5">
        <f t="shared" si="336"/>
        <v>0</v>
      </c>
      <c r="O536" s="5">
        <f t="shared" si="337"/>
        <v>3.5639999999999999E-3</v>
      </c>
      <c r="P536" s="5">
        <f t="shared" si="338"/>
        <v>-4.8917812428639317E-3</v>
      </c>
      <c r="Q536" s="5"/>
      <c r="R536" s="5" t="s">
        <v>8</v>
      </c>
      <c r="S536" s="1">
        <v>10</v>
      </c>
      <c r="T536" s="1">
        <f t="shared" si="339"/>
        <v>0.51851393987788741</v>
      </c>
    </row>
    <row r="537" spans="1:21">
      <c r="A537" s="6">
        <v>40723</v>
      </c>
      <c r="B537" s="5">
        <v>219</v>
      </c>
      <c r="C537" s="5">
        <v>9.5766111111110899</v>
      </c>
      <c r="D537" s="5" t="s">
        <v>28</v>
      </c>
      <c r="E537" s="5">
        <v>-0.94244806074261145</v>
      </c>
      <c r="F537" s="5" t="s">
        <v>57</v>
      </c>
      <c r="G537" s="5"/>
      <c r="H537" s="7"/>
      <c r="I537" s="5" t="e">
        <f t="shared" si="333"/>
        <v>#VALUE!</v>
      </c>
      <c r="J537" s="5">
        <f t="shared" si="341"/>
        <v>-0.66102051483070501</v>
      </c>
      <c r="K537" s="5">
        <f t="shared" si="334"/>
        <v>0.28142754591190644</v>
      </c>
      <c r="L537" s="1">
        <f t="shared" si="335"/>
        <v>6.4584201718700722</v>
      </c>
      <c r="M537" s="5">
        <v>5</v>
      </c>
      <c r="N537" s="5">
        <f t="shared" si="336"/>
        <v>0</v>
      </c>
      <c r="O537" s="5" t="e">
        <f t="shared" si="337"/>
        <v>#VALUE!</v>
      </c>
      <c r="P537" s="5" t="e">
        <f t="shared" si="338"/>
        <v>#VALUE!</v>
      </c>
      <c r="Q537" s="5"/>
      <c r="R537" s="5" t="s">
        <v>8</v>
      </c>
      <c r="S537" s="1">
        <v>10</v>
      </c>
    </row>
    <row r="538" spans="1:21">
      <c r="A538" s="6">
        <v>40723</v>
      </c>
      <c r="B538" s="5">
        <v>219</v>
      </c>
      <c r="C538" s="5">
        <v>9.5766111111110899</v>
      </c>
      <c r="D538" s="5" t="s">
        <v>29</v>
      </c>
      <c r="E538" s="5">
        <v>-5.4413044285317396</v>
      </c>
      <c r="F538" s="5">
        <v>2.3999999999999998E-3</v>
      </c>
      <c r="G538" s="5"/>
      <c r="H538" s="7"/>
      <c r="I538" s="5">
        <f t="shared" si="333"/>
        <v>2.4</v>
      </c>
      <c r="J538" s="5">
        <f t="shared" si="341"/>
        <v>-0.66102051483070501</v>
      </c>
      <c r="K538" s="5">
        <f t="shared" si="334"/>
        <v>4.7802839137010347</v>
      </c>
      <c r="L538" s="1">
        <f t="shared" si="335"/>
        <v>6.4584201718700722</v>
      </c>
      <c r="M538" s="5">
        <v>5</v>
      </c>
      <c r="N538" s="5">
        <f t="shared" si="336"/>
        <v>0</v>
      </c>
      <c r="O538" s="5">
        <f t="shared" si="337"/>
        <v>2.5920000000000001E-3</v>
      </c>
      <c r="P538" s="5">
        <f t="shared" si="338"/>
        <v>1.5428538724887602</v>
      </c>
      <c r="Q538" s="5"/>
      <c r="R538" s="5" t="s">
        <v>8</v>
      </c>
      <c r="S538" s="1">
        <v>10</v>
      </c>
      <c r="T538" s="1">
        <f t="shared" si="339"/>
        <v>0.38021124171160603</v>
      </c>
      <c r="U538" s="1">
        <f t="shared" si="340"/>
        <v>0.18832479490499529</v>
      </c>
    </row>
    <row r="539" spans="1:21">
      <c r="A539" s="6">
        <v>40723</v>
      </c>
      <c r="B539" s="5">
        <v>219</v>
      </c>
      <c r="C539" s="5">
        <v>9.5766111111110899</v>
      </c>
      <c r="D539" s="5" t="s">
        <v>30</v>
      </c>
      <c r="E539" s="5">
        <v>-11.833991274422051</v>
      </c>
      <c r="F539" s="5">
        <v>3.2399999999999998E-2</v>
      </c>
      <c r="G539" s="5"/>
      <c r="H539" s="7"/>
      <c r="I539" s="5">
        <f t="shared" si="333"/>
        <v>32.4</v>
      </c>
      <c r="J539" s="5">
        <f t="shared" si="341"/>
        <v>-0.66102051483070501</v>
      </c>
      <c r="K539" s="5">
        <f t="shared" si="334"/>
        <v>11.172970759591346</v>
      </c>
      <c r="L539" s="1">
        <f t="shared" si="335"/>
        <v>6.4584201718700722</v>
      </c>
      <c r="M539" s="5">
        <v>5</v>
      </c>
      <c r="N539" s="5">
        <f t="shared" si="336"/>
        <v>0</v>
      </c>
      <c r="O539" s="5">
        <f t="shared" si="337"/>
        <v>3.4991999999999995E-2</v>
      </c>
      <c r="P539" s="5">
        <f t="shared" si="338"/>
        <v>3.5827368505454293</v>
      </c>
      <c r="Q539" s="5"/>
      <c r="R539" s="5" t="s">
        <v>8</v>
      </c>
      <c r="S539" s="1">
        <v>10</v>
      </c>
      <c r="T539" s="1">
        <f t="shared" si="339"/>
        <v>1.510545010206612</v>
      </c>
      <c r="U539" s="1">
        <f t="shared" si="340"/>
        <v>0.55421491071900342</v>
      </c>
    </row>
    <row r="540" spans="1:21">
      <c r="A540" s="6">
        <v>40723</v>
      </c>
      <c r="B540" s="5">
        <v>219</v>
      </c>
      <c r="C540" s="5">
        <v>9.5766111111110899</v>
      </c>
      <c r="D540" s="5" t="s">
        <v>31</v>
      </c>
      <c r="E540" s="5">
        <v>-14.478607707645306</v>
      </c>
      <c r="F540" s="5">
        <v>1.9400000000000001E-2</v>
      </c>
      <c r="G540" s="5"/>
      <c r="H540" s="7"/>
      <c r="I540" s="5">
        <f t="shared" si="333"/>
        <v>19.400000000000002</v>
      </c>
      <c r="J540" s="5">
        <f t="shared" si="341"/>
        <v>-0.66102051483070501</v>
      </c>
      <c r="K540" s="5">
        <f t="shared" si="334"/>
        <v>13.817587192814601</v>
      </c>
      <c r="L540" s="1">
        <f t="shared" si="335"/>
        <v>6.4584201718700722</v>
      </c>
      <c r="M540" s="5">
        <v>5</v>
      </c>
      <c r="N540" s="5">
        <f t="shared" si="336"/>
        <v>0</v>
      </c>
      <c r="O540" s="5">
        <f t="shared" si="337"/>
        <v>2.0952000000000005E-2</v>
      </c>
      <c r="P540" s="5">
        <f t="shared" si="338"/>
        <v>4.4432916731195622</v>
      </c>
      <c r="Q540" s="5"/>
      <c r="R540" s="5" t="s">
        <v>8</v>
      </c>
      <c r="S540" s="1">
        <v>10</v>
      </c>
      <c r="T540" s="1">
        <f t="shared" si="339"/>
        <v>1.287801729930226</v>
      </c>
      <c r="U540" s="1">
        <f t="shared" si="340"/>
        <v>0.64770482277691821</v>
      </c>
    </row>
    <row r="541" spans="1:21">
      <c r="A541" s="6">
        <v>40723</v>
      </c>
      <c r="B541" s="5">
        <v>219</v>
      </c>
      <c r="C541" s="5">
        <v>9.5766111111110899</v>
      </c>
      <c r="D541" s="5" t="s">
        <v>32</v>
      </c>
      <c r="E541" s="5">
        <v>-8.4805137998086337</v>
      </c>
      <c r="F541" s="5">
        <v>2.92E-2</v>
      </c>
      <c r="G541" s="5"/>
      <c r="H541" s="7"/>
      <c r="I541" s="5">
        <f t="shared" si="333"/>
        <v>29.2</v>
      </c>
      <c r="J541" s="5">
        <f t="shared" si="341"/>
        <v>-0.66102051483070501</v>
      </c>
      <c r="K541" s="5">
        <f t="shared" si="334"/>
        <v>7.8194932849779288</v>
      </c>
      <c r="L541" s="1">
        <f t="shared" si="335"/>
        <v>6.4584201718700722</v>
      </c>
      <c r="M541" s="5">
        <v>5</v>
      </c>
      <c r="N541" s="5">
        <f t="shared" si="336"/>
        <v>0</v>
      </c>
      <c r="O541" s="5">
        <f t="shared" si="337"/>
        <v>3.1536000000000002E-2</v>
      </c>
      <c r="P541" s="5">
        <f t="shared" si="338"/>
        <v>2.5091524821617281</v>
      </c>
      <c r="Q541" s="5"/>
      <c r="R541" s="5" t="s">
        <v>8</v>
      </c>
      <c r="S541" s="1">
        <v>10</v>
      </c>
      <c r="T541" s="1">
        <f t="shared" si="339"/>
        <v>1.4653828514484182</v>
      </c>
      <c r="U541" s="1">
        <f t="shared" si="340"/>
        <v>0.39952705435933483</v>
      </c>
    </row>
    <row r="542" spans="1:21">
      <c r="A542" s="6">
        <v>40723</v>
      </c>
      <c r="B542" s="5">
        <v>219</v>
      </c>
      <c r="C542" s="5">
        <v>9.5766111111110899</v>
      </c>
      <c r="D542" s="5" t="s">
        <v>33</v>
      </c>
      <c r="E542" s="5">
        <v>-4.6709997635729392</v>
      </c>
      <c r="F542" s="5">
        <v>2.3999999999999998E-3</v>
      </c>
      <c r="G542" s="5"/>
      <c r="H542" s="7"/>
      <c r="I542" s="5">
        <f t="shared" si="333"/>
        <v>2.4</v>
      </c>
      <c r="J542" s="5">
        <f t="shared" si="341"/>
        <v>-0.66102051483070501</v>
      </c>
      <c r="K542" s="5">
        <f t="shared" si="334"/>
        <v>4.0099792487422343</v>
      </c>
      <c r="L542" s="1">
        <f t="shared" si="335"/>
        <v>6.4584201718700722</v>
      </c>
      <c r="M542" s="5">
        <v>5</v>
      </c>
      <c r="N542" s="5">
        <f t="shared" si="336"/>
        <v>0</v>
      </c>
      <c r="O542" s="5">
        <f t="shared" si="337"/>
        <v>2.5920000000000001E-3</v>
      </c>
      <c r="P542" s="5">
        <f t="shared" si="338"/>
        <v>1.2942352638907415</v>
      </c>
      <c r="Q542" s="5"/>
      <c r="R542" s="5" t="s">
        <v>8</v>
      </c>
      <c r="S542" s="1">
        <v>10</v>
      </c>
      <c r="T542" s="1">
        <f t="shared" si="339"/>
        <v>0.38021124171160603</v>
      </c>
      <c r="U542" s="1">
        <f t="shared" si="340"/>
        <v>0.11201322882301118</v>
      </c>
    </row>
    <row r="543" spans="1:21">
      <c r="A543" s="6">
        <v>40723</v>
      </c>
      <c r="B543" s="5">
        <v>219</v>
      </c>
      <c r="C543" s="5">
        <v>9.5766111111110899</v>
      </c>
      <c r="D543" s="5" t="s">
        <v>34</v>
      </c>
      <c r="E543" s="5">
        <v>-3.2251902385876146</v>
      </c>
      <c r="F543" s="5">
        <v>3.5999999999999999E-3</v>
      </c>
      <c r="G543" s="5"/>
      <c r="H543" s="7"/>
      <c r="I543" s="5">
        <f t="shared" si="333"/>
        <v>3.6</v>
      </c>
      <c r="J543" s="5">
        <f t="shared" si="341"/>
        <v>-0.66102051483070501</v>
      </c>
      <c r="K543" s="5">
        <f t="shared" si="334"/>
        <v>2.5641697237569097</v>
      </c>
      <c r="L543" s="1">
        <f t="shared" si="335"/>
        <v>6.4584201718700722</v>
      </c>
      <c r="M543" s="5">
        <v>5</v>
      </c>
      <c r="N543" s="5">
        <f t="shared" si="336"/>
        <v>0</v>
      </c>
      <c r="O543" s="5">
        <f t="shared" si="337"/>
        <v>3.8880000000000004E-3</v>
      </c>
      <c r="P543" s="5">
        <f t="shared" si="338"/>
        <v>0.82738040172551053</v>
      </c>
      <c r="Q543" s="5"/>
      <c r="R543" s="5" t="s">
        <v>8</v>
      </c>
      <c r="S543" s="1">
        <v>10</v>
      </c>
      <c r="T543" s="1">
        <f t="shared" si="339"/>
        <v>0.55630250076728727</v>
      </c>
      <c r="U543" s="1">
        <f t="shared" si="340"/>
        <v>-8.2294770512382889E-2</v>
      </c>
    </row>
    <row r="544" spans="1:21">
      <c r="A544" s="6">
        <v>40723</v>
      </c>
      <c r="B544" s="5">
        <v>219</v>
      </c>
      <c r="C544" s="5">
        <v>9.5766111111110899</v>
      </c>
      <c r="D544" s="5" t="s">
        <v>35</v>
      </c>
      <c r="E544" s="5">
        <v>-4.1152227821846319</v>
      </c>
      <c r="F544" s="5">
        <v>2.2000000000000001E-3</v>
      </c>
      <c r="G544" s="5"/>
      <c r="H544" s="7"/>
      <c r="I544" s="5">
        <f t="shared" si="333"/>
        <v>2.2000000000000002</v>
      </c>
      <c r="J544" s="5">
        <f t="shared" si="341"/>
        <v>-0.66102051483070501</v>
      </c>
      <c r="K544" s="5">
        <f t="shared" si="334"/>
        <v>3.454202267353927</v>
      </c>
      <c r="L544" s="1">
        <f t="shared" si="335"/>
        <v>6.4584201718700722</v>
      </c>
      <c r="M544" s="5">
        <v>5</v>
      </c>
      <c r="N544" s="5">
        <f t="shared" si="336"/>
        <v>0</v>
      </c>
      <c r="O544" s="5">
        <f t="shared" si="337"/>
        <v>2.3760000000000005E-3</v>
      </c>
      <c r="P544" s="5">
        <f t="shared" si="338"/>
        <v>1.1149044255949727</v>
      </c>
      <c r="Q544" s="5"/>
      <c r="R544" s="5" t="s">
        <v>8</v>
      </c>
      <c r="S544" s="1">
        <v>10</v>
      </c>
      <c r="T544" s="1">
        <f t="shared" si="339"/>
        <v>0.34242268082220628</v>
      </c>
      <c r="U544" s="1">
        <f t="shared" si="340"/>
        <v>4.7237639387980604E-2</v>
      </c>
    </row>
    <row r="545" spans="1:21">
      <c r="A545" s="6">
        <v>40723</v>
      </c>
      <c r="B545" s="5">
        <v>219</v>
      </c>
      <c r="C545" s="5">
        <v>9.5766111111110899</v>
      </c>
      <c r="D545" s="5" t="s">
        <v>36</v>
      </c>
      <c r="E545" s="5">
        <v>-6.4017430772554791</v>
      </c>
      <c r="F545" s="5">
        <v>1.5800000000000002E-2</v>
      </c>
      <c r="G545" s="5"/>
      <c r="H545" s="7"/>
      <c r="I545" s="5">
        <f t="shared" si="333"/>
        <v>15.8</v>
      </c>
      <c r="J545" s="5">
        <f t="shared" si="341"/>
        <v>-0.66102051483070501</v>
      </c>
      <c r="K545" s="5">
        <f t="shared" si="334"/>
        <v>5.7407225624247742</v>
      </c>
      <c r="L545" s="1">
        <f t="shared" si="335"/>
        <v>6.4584201718700722</v>
      </c>
      <c r="M545" s="5">
        <v>5</v>
      </c>
      <c r="N545" s="5">
        <f t="shared" si="336"/>
        <v>0</v>
      </c>
      <c r="O545" s="5">
        <f t="shared" si="337"/>
        <v>1.7064000000000003E-2</v>
      </c>
      <c r="P545" s="5">
        <f t="shared" si="338"/>
        <v>1.847473271547009</v>
      </c>
      <c r="Q545" s="5"/>
      <c r="R545" s="5" t="s">
        <v>8</v>
      </c>
      <c r="S545" s="1">
        <v>10</v>
      </c>
      <c r="T545" s="1">
        <f t="shared" si="339"/>
        <v>1.1986570869544226</v>
      </c>
      <c r="U545" s="1">
        <f t="shared" si="340"/>
        <v>0.26657816392553002</v>
      </c>
    </row>
    <row r="546" spans="1:21">
      <c r="A546" s="6">
        <v>40723</v>
      </c>
      <c r="B546" s="5">
        <v>219</v>
      </c>
      <c r="C546" s="5">
        <v>9.5766111111110899</v>
      </c>
      <c r="D546" s="5" t="s">
        <v>37</v>
      </c>
      <c r="E546" s="5">
        <v>-0.37959296891879857</v>
      </c>
      <c r="F546" s="5" t="s">
        <v>57</v>
      </c>
      <c r="G546" s="5"/>
      <c r="H546" s="7"/>
      <c r="I546" s="5" t="e">
        <f t="shared" si="333"/>
        <v>#VALUE!</v>
      </c>
      <c r="J546" s="5">
        <f t="shared" si="341"/>
        <v>-0.66102051483070501</v>
      </c>
      <c r="K546" s="5">
        <f t="shared" si="334"/>
        <v>-0.28142754591190644</v>
      </c>
      <c r="L546" s="1">
        <f t="shared" si="335"/>
        <v>6.4584201718700722</v>
      </c>
      <c r="M546" s="5">
        <v>5</v>
      </c>
      <c r="N546" s="5">
        <f t="shared" si="336"/>
        <v>0</v>
      </c>
      <c r="O546" s="5" t="e">
        <f t="shared" si="337"/>
        <v>#VALUE!</v>
      </c>
      <c r="P546" s="5" t="e">
        <f t="shared" si="338"/>
        <v>#VALUE!</v>
      </c>
      <c r="Q546" s="5"/>
      <c r="R546" s="5" t="s">
        <v>8</v>
      </c>
      <c r="S546" s="1">
        <v>10</v>
      </c>
    </row>
    <row r="547" spans="1:21">
      <c r="A547" s="6">
        <v>40723</v>
      </c>
      <c r="B547" s="5">
        <v>219</v>
      </c>
      <c r="C547" s="5">
        <v>9.5766111111110899</v>
      </c>
      <c r="D547" s="5" t="s">
        <v>38</v>
      </c>
      <c r="E547" s="5">
        <v>-3.7551391481218444</v>
      </c>
      <c r="F547" s="5">
        <v>1.0500000000000001E-2</v>
      </c>
      <c r="G547" s="5"/>
      <c r="H547" s="7"/>
      <c r="I547" s="5">
        <f t="shared" si="333"/>
        <v>10.5</v>
      </c>
      <c r="J547" s="5">
        <f t="shared" si="341"/>
        <v>-0.66102051483070501</v>
      </c>
      <c r="K547" s="5">
        <f t="shared" si="334"/>
        <v>3.0941186332911395</v>
      </c>
      <c r="L547" s="1">
        <f t="shared" si="335"/>
        <v>6.4584201718700722</v>
      </c>
      <c r="M547" s="5">
        <v>5</v>
      </c>
      <c r="N547" s="5">
        <f t="shared" si="336"/>
        <v>0</v>
      </c>
      <c r="O547" s="5">
        <f t="shared" si="337"/>
        <v>1.1339999999999999E-2</v>
      </c>
      <c r="P547" s="5">
        <f t="shared" si="338"/>
        <v>0.9968898241669687</v>
      </c>
      <c r="Q547" s="5"/>
      <c r="R547" s="5" t="s">
        <v>8</v>
      </c>
      <c r="S547" s="1">
        <v>10</v>
      </c>
      <c r="T547" s="1">
        <f t="shared" si="339"/>
        <v>1.0211892990699381</v>
      </c>
      <c r="U547" s="1">
        <f t="shared" si="340"/>
        <v>-1.3528370748429087E-3</v>
      </c>
    </row>
    <row r="548" spans="1:21">
      <c r="A548" s="6">
        <v>40723</v>
      </c>
      <c r="B548" s="5">
        <v>219</v>
      </c>
      <c r="C548" s="5">
        <v>9.5766111111110899</v>
      </c>
      <c r="D548" s="5" t="s">
        <v>39</v>
      </c>
      <c r="E548" s="5">
        <v>-5.3088734510324356</v>
      </c>
      <c r="F548" s="5">
        <v>3.5000000000000001E-3</v>
      </c>
      <c r="G548" s="5"/>
      <c r="H548" s="7"/>
      <c r="I548" s="5">
        <f t="shared" si="333"/>
        <v>3.5</v>
      </c>
      <c r="J548" s="5">
        <f t="shared" si="341"/>
        <v>-0.66102051483070501</v>
      </c>
      <c r="K548" s="5">
        <f t="shared" si="334"/>
        <v>4.6478529362017307</v>
      </c>
      <c r="L548" s="1">
        <f t="shared" si="335"/>
        <v>6.4584201718700722</v>
      </c>
      <c r="M548" s="5">
        <v>5</v>
      </c>
      <c r="N548" s="5">
        <f t="shared" si="336"/>
        <v>0</v>
      </c>
      <c r="O548" s="5">
        <f t="shared" si="337"/>
        <v>3.7800000000000004E-3</v>
      </c>
      <c r="P548" s="5">
        <f t="shared" si="338"/>
        <v>1.499754685597928</v>
      </c>
      <c r="Q548" s="5"/>
      <c r="R548" s="5" t="s">
        <v>8</v>
      </c>
      <c r="S548" s="1">
        <v>10</v>
      </c>
      <c r="T548" s="1">
        <f t="shared" si="339"/>
        <v>0.54406804435027567</v>
      </c>
      <c r="U548" s="1">
        <f t="shared" si="340"/>
        <v>0.1760202274530637</v>
      </c>
    </row>
    <row r="549" spans="1:21">
      <c r="A549" s="6">
        <v>40723</v>
      </c>
      <c r="B549" s="5">
        <v>219</v>
      </c>
      <c r="C549" s="5">
        <v>9.5766111111110899</v>
      </c>
      <c r="D549" s="5" t="s">
        <v>40</v>
      </c>
      <c r="E549" s="5">
        <v>-37.12886027229785</v>
      </c>
      <c r="F549" s="5">
        <v>6.5299999999999997E-2</v>
      </c>
      <c r="G549" s="5"/>
      <c r="H549" s="7"/>
      <c r="I549" s="5">
        <f t="shared" si="333"/>
        <v>65.3</v>
      </c>
      <c r="J549" s="5">
        <f t="shared" si="341"/>
        <v>-0.66102051483070501</v>
      </c>
      <c r="K549" s="5">
        <f t="shared" si="334"/>
        <v>36.467839757467146</v>
      </c>
      <c r="L549" s="1">
        <f t="shared" si="335"/>
        <v>6.4584201718700722</v>
      </c>
      <c r="M549" s="5">
        <v>5</v>
      </c>
      <c r="N549" s="5">
        <f t="shared" si="336"/>
        <v>0</v>
      </c>
      <c r="O549" s="5">
        <f t="shared" si="337"/>
        <v>7.0524000000000003E-2</v>
      </c>
      <c r="P549" s="5">
        <f t="shared" si="338"/>
        <v>11.610130204296425</v>
      </c>
      <c r="Q549" s="5"/>
      <c r="R549" s="5" t="s">
        <v>8</v>
      </c>
      <c r="S549" s="1">
        <v>10</v>
      </c>
      <c r="T549" s="1">
        <f t="shared" si="339"/>
        <v>1.8149131812750738</v>
      </c>
      <c r="U549" s="1">
        <f t="shared" si="340"/>
        <v>1.0648370902545408</v>
      </c>
    </row>
    <row r="550" spans="1:21">
      <c r="A550" s="6">
        <v>40723</v>
      </c>
      <c r="B550" s="5">
        <v>219</v>
      </c>
      <c r="C550" s="5">
        <v>9.5766111111110899</v>
      </c>
      <c r="D550" s="5" t="s">
        <v>41</v>
      </c>
      <c r="E550" s="5">
        <v>-4.9582960474088784</v>
      </c>
      <c r="F550" s="5">
        <v>0.03</v>
      </c>
      <c r="G550" s="5"/>
      <c r="H550" s="7"/>
      <c r="I550" s="5">
        <f t="shared" si="333"/>
        <v>30</v>
      </c>
      <c r="J550" s="5">
        <f t="shared" si="341"/>
        <v>-0.66102051483070501</v>
      </c>
      <c r="K550" s="5">
        <f t="shared" si="334"/>
        <v>4.2972755325781735</v>
      </c>
      <c r="L550" s="1">
        <f t="shared" si="335"/>
        <v>6.4584201718700722</v>
      </c>
      <c r="M550" s="5">
        <v>5</v>
      </c>
      <c r="N550" s="5">
        <f t="shared" si="336"/>
        <v>0</v>
      </c>
      <c r="O550" s="5">
        <f t="shared" si="337"/>
        <v>3.2400000000000005E-2</v>
      </c>
      <c r="P550" s="5">
        <f t="shared" si="338"/>
        <v>1.3786883792256146</v>
      </c>
      <c r="Q550" s="5"/>
      <c r="R550" s="5" t="s">
        <v>8</v>
      </c>
      <c r="S550" s="1">
        <v>10</v>
      </c>
      <c r="T550" s="1">
        <f t="shared" si="339"/>
        <v>1.4771212547196624</v>
      </c>
      <c r="U550" s="1">
        <f t="shared" si="340"/>
        <v>0.13946611499650871</v>
      </c>
    </row>
    <row r="551" spans="1:21">
      <c r="A551" s="5"/>
      <c r="B551" s="5"/>
      <c r="C551" s="5"/>
      <c r="D551" s="5"/>
      <c r="E551" s="5"/>
      <c r="F551" s="5"/>
      <c r="G551" s="5"/>
      <c r="H551" s="7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21">
      <c r="A552" s="6">
        <v>40723</v>
      </c>
      <c r="B552" s="5">
        <v>253</v>
      </c>
      <c r="C552" s="5">
        <v>25.221333333333337</v>
      </c>
      <c r="D552" s="5" t="s">
        <v>18</v>
      </c>
      <c r="E552" s="5">
        <v>-88.476104347825981</v>
      </c>
      <c r="F552" s="5">
        <v>9.2200000000000004E-2</v>
      </c>
      <c r="G552" s="5"/>
      <c r="H552" s="7"/>
      <c r="I552" s="5">
        <f t="shared" si="333"/>
        <v>92.2</v>
      </c>
      <c r="J552" s="5">
        <f>AVERAGE(E557,E562,E565,E566,E567)</f>
        <v>1.4706442456237596</v>
      </c>
      <c r="K552" s="5">
        <f>-1*(E552-J552)</f>
        <v>89.94674859344974</v>
      </c>
      <c r="L552" s="1">
        <f t="shared" ref="L552:L575" si="342" xml:space="preserve"> -0.0000239427557546*C552^3 + 0.0030595325652363*C552^2 - 0.194267551268354*C552 + 8.05927926866089</f>
        <v>4.7216791335536525</v>
      </c>
      <c r="M552" s="5">
        <v>5</v>
      </c>
      <c r="N552" s="5">
        <f t="shared" ref="N552:N575" si="343">1.28*G552</f>
        <v>0</v>
      </c>
      <c r="O552" s="5">
        <f t="shared" ref="O552:O575" si="344">1.08*I552/1000</f>
        <v>9.9576000000000012E-2</v>
      </c>
      <c r="P552" s="5">
        <f>(K552/100)*L552*(M552-(N552+O552))</f>
        <v>20.812085338938203</v>
      </c>
      <c r="Q552" s="5"/>
      <c r="R552" s="5" t="s">
        <v>8</v>
      </c>
      <c r="S552" s="1">
        <v>25</v>
      </c>
      <c r="T552" s="1">
        <f>LOG(I552)</f>
        <v>1.9647309210536295</v>
      </c>
      <c r="U552" s="1">
        <f>LOG(P552)</f>
        <v>1.3183155980309358</v>
      </c>
    </row>
    <row r="553" spans="1:21">
      <c r="A553" s="6">
        <v>40723</v>
      </c>
      <c r="B553" s="5">
        <v>253</v>
      </c>
      <c r="C553" s="5">
        <v>25.221333333333337</v>
      </c>
      <c r="D553" s="5" t="s">
        <v>19</v>
      </c>
      <c r="E553" s="5">
        <v>-21.169496415671013</v>
      </c>
      <c r="F553" s="5">
        <v>7.9000000000000008E-3</v>
      </c>
      <c r="G553" s="5"/>
      <c r="H553" s="7"/>
      <c r="I553" s="5">
        <f t="shared" si="333"/>
        <v>7.9</v>
      </c>
      <c r="J553" s="5">
        <f>J552</f>
        <v>1.4706442456237596</v>
      </c>
      <c r="K553" s="5">
        <f t="shared" ref="K553:K575" si="345">-1*(E553-J553)</f>
        <v>22.640140661294772</v>
      </c>
      <c r="L553" s="1">
        <f t="shared" si="342"/>
        <v>4.7216791335536525</v>
      </c>
      <c r="M553" s="5">
        <v>5</v>
      </c>
      <c r="N553" s="5">
        <f t="shared" si="343"/>
        <v>0</v>
      </c>
      <c r="O553" s="5">
        <f t="shared" si="344"/>
        <v>8.5320000000000014E-3</v>
      </c>
      <c r="P553" s="5">
        <f t="shared" ref="P553:P575" si="346">(K553/100)*L553*(M553-(N553+O553))</f>
        <v>5.3358533234462406</v>
      </c>
      <c r="Q553" s="5"/>
      <c r="R553" s="5" t="s">
        <v>8</v>
      </c>
      <c r="S553" s="1">
        <v>25</v>
      </c>
      <c r="T553" s="1">
        <f t="shared" ref="T553:T575" si="347">LOG(I553)</f>
        <v>0.89762709129044149</v>
      </c>
      <c r="U553" s="1">
        <f t="shared" ref="U553:U575" si="348">LOG(P553)</f>
        <v>0.72720388281002069</v>
      </c>
    </row>
    <row r="554" spans="1:21">
      <c r="A554" s="6">
        <v>40723</v>
      </c>
      <c r="B554" s="5">
        <v>253</v>
      </c>
      <c r="C554" s="5">
        <v>25.221333333333337</v>
      </c>
      <c r="D554" s="5" t="s">
        <v>20</v>
      </c>
      <c r="E554" s="5">
        <v>-16.681734615170889</v>
      </c>
      <c r="F554" s="5">
        <v>5.5999999999999999E-3</v>
      </c>
      <c r="G554" s="5"/>
      <c r="H554" s="7"/>
      <c r="I554" s="5">
        <f t="shared" si="333"/>
        <v>5.6</v>
      </c>
      <c r="J554" s="5">
        <f t="shared" ref="J554:J575" si="349">J553</f>
        <v>1.4706442456237596</v>
      </c>
      <c r="K554" s="5">
        <f t="shared" si="345"/>
        <v>18.152378860794649</v>
      </c>
      <c r="L554" s="1">
        <f t="shared" si="342"/>
        <v>4.7216791335536525</v>
      </c>
      <c r="M554" s="5">
        <v>5</v>
      </c>
      <c r="N554" s="5">
        <f t="shared" si="343"/>
        <v>0</v>
      </c>
      <c r="O554" s="5">
        <f t="shared" si="344"/>
        <v>6.0480000000000004E-3</v>
      </c>
      <c r="P554" s="5">
        <f t="shared" si="346"/>
        <v>4.2803017013991678</v>
      </c>
      <c r="Q554" s="5"/>
      <c r="R554" s="5" t="s">
        <v>8</v>
      </c>
      <c r="S554" s="1">
        <v>25</v>
      </c>
      <c r="T554" s="1">
        <f t="shared" si="347"/>
        <v>0.74818802700620035</v>
      </c>
      <c r="U554" s="1">
        <f t="shared" si="348"/>
        <v>0.63147438177834447</v>
      </c>
    </row>
    <row r="555" spans="1:21">
      <c r="A555" s="6">
        <v>40723</v>
      </c>
      <c r="B555" s="5">
        <v>253</v>
      </c>
      <c r="C555" s="5">
        <v>25.221333333333337</v>
      </c>
      <c r="D555" s="5" t="s">
        <v>21</v>
      </c>
      <c r="E555" s="5">
        <v>-9.0553089636009698</v>
      </c>
      <c r="F555" s="5">
        <v>3.0999999999999999E-3</v>
      </c>
      <c r="G555" s="5"/>
      <c r="H555" s="7"/>
      <c r="I555" s="5">
        <f t="shared" si="333"/>
        <v>3.1</v>
      </c>
      <c r="J555" s="5">
        <f t="shared" si="349"/>
        <v>1.4706442456237596</v>
      </c>
      <c r="K555" s="5">
        <f t="shared" si="345"/>
        <v>10.525953209224729</v>
      </c>
      <c r="L555" s="1">
        <f t="shared" si="342"/>
        <v>4.7216791335536525</v>
      </c>
      <c r="M555" s="5">
        <v>5</v>
      </c>
      <c r="N555" s="5">
        <f t="shared" si="343"/>
        <v>0</v>
      </c>
      <c r="O555" s="5">
        <f t="shared" si="344"/>
        <v>3.3480000000000003E-3</v>
      </c>
      <c r="P555" s="5">
        <f t="shared" si="346"/>
        <v>2.4833447196248346</v>
      </c>
      <c r="Q555" s="5"/>
      <c r="R555" s="5" t="s">
        <v>8</v>
      </c>
      <c r="S555" s="1">
        <v>25</v>
      </c>
      <c r="T555" s="1">
        <f t="shared" si="347"/>
        <v>0.49136169383427269</v>
      </c>
      <c r="U555" s="1">
        <f t="shared" si="348"/>
        <v>0.39503700930067004</v>
      </c>
    </row>
    <row r="556" spans="1:21">
      <c r="A556" s="6">
        <v>40723</v>
      </c>
      <c r="B556" s="5">
        <v>253</v>
      </c>
      <c r="C556" s="5">
        <v>25.221333333333337</v>
      </c>
      <c r="D556" s="5" t="s">
        <v>22</v>
      </c>
      <c r="E556" s="5">
        <v>-16.277752531258685</v>
      </c>
      <c r="F556" s="5">
        <v>4.8999999999999998E-3</v>
      </c>
      <c r="G556" s="5"/>
      <c r="H556" s="7"/>
      <c r="I556" s="5">
        <f t="shared" si="333"/>
        <v>4.8999999999999995</v>
      </c>
      <c r="J556" s="5">
        <f t="shared" si="349"/>
        <v>1.4706442456237596</v>
      </c>
      <c r="K556" s="5">
        <f t="shared" si="345"/>
        <v>17.748396776882444</v>
      </c>
      <c r="L556" s="1">
        <f t="shared" si="342"/>
        <v>4.7216791335536525</v>
      </c>
      <c r="M556" s="5">
        <v>5</v>
      </c>
      <c r="N556" s="5">
        <f t="shared" si="343"/>
        <v>0</v>
      </c>
      <c r="O556" s="5">
        <f t="shared" si="344"/>
        <v>5.2919999999999998E-3</v>
      </c>
      <c r="P556" s="5">
        <f t="shared" si="346"/>
        <v>4.1856769215106961</v>
      </c>
      <c r="Q556" s="5"/>
      <c r="R556" s="5" t="s">
        <v>8</v>
      </c>
      <c r="S556" s="1">
        <v>25</v>
      </c>
      <c r="T556" s="1">
        <f t="shared" si="347"/>
        <v>0.69019608002851363</v>
      </c>
      <c r="U556" s="1">
        <f t="shared" si="348"/>
        <v>0.62176570354875826</v>
      </c>
    </row>
    <row r="557" spans="1:21">
      <c r="A557" s="6">
        <v>40723</v>
      </c>
      <c r="B557" s="5">
        <v>253</v>
      </c>
      <c r="C557" s="5">
        <v>25.221333333333337</v>
      </c>
      <c r="D557" s="5" t="s">
        <v>23</v>
      </c>
      <c r="E557" s="5">
        <v>0.92731252014446186</v>
      </c>
      <c r="F557" s="5" t="s">
        <v>57</v>
      </c>
      <c r="G557" s="5"/>
      <c r="H557" s="7"/>
      <c r="I557" s="5" t="e">
        <f t="shared" si="333"/>
        <v>#VALUE!</v>
      </c>
      <c r="J557" s="5">
        <f t="shared" si="349"/>
        <v>1.4706442456237596</v>
      </c>
      <c r="K557" s="5">
        <f t="shared" si="345"/>
        <v>0.54333172547929776</v>
      </c>
      <c r="L557" s="1">
        <f t="shared" si="342"/>
        <v>4.7216791335536525</v>
      </c>
      <c r="M557" s="5">
        <v>5</v>
      </c>
      <c r="N557" s="5">
        <f t="shared" si="343"/>
        <v>0</v>
      </c>
      <c r="O557" s="5" t="e">
        <f t="shared" si="344"/>
        <v>#VALUE!</v>
      </c>
      <c r="P557" s="5" t="e">
        <f t="shared" si="346"/>
        <v>#VALUE!</v>
      </c>
      <c r="Q557" s="5"/>
      <c r="R557" s="5" t="s">
        <v>8</v>
      </c>
      <c r="S557" s="1">
        <v>25</v>
      </c>
    </row>
    <row r="558" spans="1:21">
      <c r="A558" s="6">
        <v>40723</v>
      </c>
      <c r="B558" s="5">
        <v>253</v>
      </c>
      <c r="C558" s="5">
        <v>25.221333333333337</v>
      </c>
      <c r="D558" s="5" t="s">
        <v>24</v>
      </c>
      <c r="E558" s="5">
        <v>-26.8454666740761</v>
      </c>
      <c r="F558" s="5">
        <v>2.35E-2</v>
      </c>
      <c r="G558" s="5"/>
      <c r="H558" s="7"/>
      <c r="I558" s="5">
        <f t="shared" si="333"/>
        <v>23.5</v>
      </c>
      <c r="J558" s="5">
        <f t="shared" si="349"/>
        <v>1.4706442456237596</v>
      </c>
      <c r="K558" s="5">
        <f t="shared" si="345"/>
        <v>28.316110919699859</v>
      </c>
      <c r="L558" s="1">
        <f t="shared" si="342"/>
        <v>4.7216791335536525</v>
      </c>
      <c r="M558" s="5">
        <v>5</v>
      </c>
      <c r="N558" s="5">
        <f t="shared" si="343"/>
        <v>0</v>
      </c>
      <c r="O558" s="5">
        <f t="shared" si="344"/>
        <v>2.5380000000000003E-2</v>
      </c>
      <c r="P558" s="5">
        <f t="shared" si="346"/>
        <v>6.6510465476863656</v>
      </c>
      <c r="Q558" s="5"/>
      <c r="R558" s="5" t="s">
        <v>8</v>
      </c>
      <c r="S558" s="1">
        <v>25</v>
      </c>
      <c r="T558" s="1">
        <f t="shared" si="347"/>
        <v>1.3710678622717363</v>
      </c>
      <c r="U558" s="1">
        <f t="shared" si="348"/>
        <v>0.8228899872767298</v>
      </c>
    </row>
    <row r="559" spans="1:21">
      <c r="A559" s="6">
        <v>40723</v>
      </c>
      <c r="B559" s="5">
        <v>253</v>
      </c>
      <c r="C559" s="5">
        <v>25.221333333333337</v>
      </c>
      <c r="D559" s="5" t="s">
        <v>25</v>
      </c>
      <c r="E559" s="5">
        <v>-11.744713086968586</v>
      </c>
      <c r="F559" s="5">
        <v>2.3999999999999998E-3</v>
      </c>
      <c r="G559" s="5"/>
      <c r="H559" s="7"/>
      <c r="I559" s="5">
        <f t="shared" si="333"/>
        <v>2.4</v>
      </c>
      <c r="J559" s="5">
        <f t="shared" si="349"/>
        <v>1.4706442456237596</v>
      </c>
      <c r="K559" s="5">
        <f t="shared" si="345"/>
        <v>13.215357332592346</v>
      </c>
      <c r="L559" s="1">
        <f t="shared" si="342"/>
        <v>4.7216791335536525</v>
      </c>
      <c r="M559" s="5">
        <v>5</v>
      </c>
      <c r="N559" s="5">
        <f t="shared" si="343"/>
        <v>0</v>
      </c>
      <c r="O559" s="5">
        <f t="shared" si="344"/>
        <v>2.5920000000000001E-3</v>
      </c>
      <c r="P559" s="5">
        <f t="shared" si="346"/>
        <v>3.1183164742810301</v>
      </c>
      <c r="Q559" s="5"/>
      <c r="R559" s="5" t="s">
        <v>8</v>
      </c>
      <c r="S559" s="1">
        <v>25</v>
      </c>
      <c r="T559" s="1">
        <f t="shared" si="347"/>
        <v>0.38021124171160603</v>
      </c>
      <c r="U559" s="1">
        <f t="shared" si="348"/>
        <v>0.49392018912710561</v>
      </c>
    </row>
    <row r="560" spans="1:21">
      <c r="A560" s="6">
        <v>40723</v>
      </c>
      <c r="B560" s="5">
        <v>253</v>
      </c>
      <c r="C560" s="5">
        <v>25.221333333333337</v>
      </c>
      <c r="D560" s="5" t="s">
        <v>26</v>
      </c>
      <c r="E560" s="5">
        <v>-19.720611814392896</v>
      </c>
      <c r="F560" s="5">
        <v>8.6E-3</v>
      </c>
      <c r="G560" s="5"/>
      <c r="H560" s="7"/>
      <c r="I560" s="5">
        <f t="shared" si="333"/>
        <v>8.6</v>
      </c>
      <c r="J560" s="5">
        <f t="shared" si="349"/>
        <v>1.4706442456237596</v>
      </c>
      <c r="K560" s="5">
        <f t="shared" si="345"/>
        <v>21.191256060016656</v>
      </c>
      <c r="L560" s="1">
        <f t="shared" si="342"/>
        <v>4.7216791335536525</v>
      </c>
      <c r="M560" s="5">
        <v>5</v>
      </c>
      <c r="N560" s="5">
        <f t="shared" si="343"/>
        <v>0</v>
      </c>
      <c r="O560" s="5">
        <f t="shared" si="344"/>
        <v>9.2880000000000011E-3</v>
      </c>
      <c r="P560" s="5">
        <f t="shared" si="346"/>
        <v>4.9936221616416674</v>
      </c>
      <c r="Q560" s="5"/>
      <c r="R560" s="5" t="s">
        <v>8</v>
      </c>
      <c r="S560" s="1">
        <v>25</v>
      </c>
      <c r="T560" s="1">
        <f t="shared" si="347"/>
        <v>0.93449845124356767</v>
      </c>
      <c r="U560" s="1">
        <f t="shared" si="348"/>
        <v>0.69841567871979338</v>
      </c>
    </row>
    <row r="561" spans="1:21">
      <c r="A561" s="6">
        <v>40723</v>
      </c>
      <c r="B561" s="5">
        <v>253</v>
      </c>
      <c r="C561" s="5">
        <v>25.221333333333337</v>
      </c>
      <c r="D561" s="5" t="s">
        <v>27</v>
      </c>
      <c r="E561" s="5">
        <v>-40.611628741317027</v>
      </c>
      <c r="F561" s="5">
        <v>1.3299999999999999E-2</v>
      </c>
      <c r="G561" s="5"/>
      <c r="H561" s="7"/>
      <c r="I561" s="5">
        <f t="shared" si="333"/>
        <v>13.299999999999999</v>
      </c>
      <c r="J561" s="5">
        <f t="shared" si="349"/>
        <v>1.4706442456237596</v>
      </c>
      <c r="K561" s="5">
        <f t="shared" si="345"/>
        <v>42.082272986940787</v>
      </c>
      <c r="L561" s="1">
        <f t="shared" si="342"/>
        <v>4.7216791335536525</v>
      </c>
      <c r="M561" s="5">
        <v>5</v>
      </c>
      <c r="N561" s="5">
        <f t="shared" si="343"/>
        <v>0</v>
      </c>
      <c r="O561" s="5">
        <f t="shared" si="344"/>
        <v>1.4363999999999998E-2</v>
      </c>
      <c r="P561" s="5">
        <f t="shared" si="346"/>
        <v>9.9064083897871225</v>
      </c>
      <c r="Q561" s="5"/>
      <c r="R561" s="5" t="s">
        <v>8</v>
      </c>
      <c r="S561" s="1">
        <v>25</v>
      </c>
      <c r="T561" s="1">
        <f t="shared" si="347"/>
        <v>1.1238516409670858</v>
      </c>
      <c r="U561" s="1">
        <f t="shared" si="348"/>
        <v>0.99591622772226174</v>
      </c>
    </row>
    <row r="562" spans="1:21">
      <c r="A562" s="6">
        <v>40723</v>
      </c>
      <c r="B562" s="5">
        <v>253</v>
      </c>
      <c r="C562" s="5">
        <v>25.221333333333337</v>
      </c>
      <c r="D562" s="5" t="s">
        <v>28</v>
      </c>
      <c r="E562" s="5">
        <v>2.406748541261436</v>
      </c>
      <c r="F562" s="5" t="s">
        <v>57</v>
      </c>
      <c r="G562" s="5"/>
      <c r="H562" s="7"/>
      <c r="I562" s="5" t="e">
        <f t="shared" si="333"/>
        <v>#VALUE!</v>
      </c>
      <c r="J562" s="5">
        <f t="shared" si="349"/>
        <v>1.4706442456237596</v>
      </c>
      <c r="K562" s="5">
        <f t="shared" si="345"/>
        <v>-0.93610429563767639</v>
      </c>
      <c r="L562" s="1">
        <f t="shared" si="342"/>
        <v>4.7216791335536525</v>
      </c>
      <c r="M562" s="5">
        <v>5</v>
      </c>
      <c r="N562" s="5">
        <f t="shared" si="343"/>
        <v>0</v>
      </c>
      <c r="O562" s="5" t="e">
        <f t="shared" si="344"/>
        <v>#VALUE!</v>
      </c>
      <c r="P562" s="5" t="e">
        <f t="shared" si="346"/>
        <v>#VALUE!</v>
      </c>
      <c r="Q562" s="5"/>
      <c r="R562" s="5" t="s">
        <v>8</v>
      </c>
      <c r="S562" s="1">
        <v>25</v>
      </c>
    </row>
    <row r="563" spans="1:21">
      <c r="A563" s="6">
        <v>40723</v>
      </c>
      <c r="B563" s="5">
        <v>253</v>
      </c>
      <c r="C563" s="5">
        <v>25.221333333333337</v>
      </c>
      <c r="D563" s="5" t="s">
        <v>29</v>
      </c>
      <c r="E563" s="5">
        <v>-21.845803745484876</v>
      </c>
      <c r="F563" s="5">
        <v>5.7000000000000002E-3</v>
      </c>
      <c r="G563" s="5"/>
      <c r="H563" s="7"/>
      <c r="I563" s="5">
        <f t="shared" si="333"/>
        <v>5.7</v>
      </c>
      <c r="J563" s="5">
        <f t="shared" si="349"/>
        <v>1.4706442456237596</v>
      </c>
      <c r="K563" s="5">
        <f t="shared" si="345"/>
        <v>23.316447991108635</v>
      </c>
      <c r="L563" s="1">
        <f t="shared" si="342"/>
        <v>4.7216791335536525</v>
      </c>
      <c r="M563" s="5">
        <v>5</v>
      </c>
      <c r="N563" s="5">
        <f t="shared" si="343"/>
        <v>0</v>
      </c>
      <c r="O563" s="5">
        <f t="shared" si="344"/>
        <v>6.1560000000000009E-3</v>
      </c>
      <c r="P563" s="5">
        <f t="shared" si="346"/>
        <v>5.4978619855073596</v>
      </c>
      <c r="Q563" s="5"/>
      <c r="R563" s="5" t="s">
        <v>8</v>
      </c>
      <c r="S563" s="1">
        <v>25</v>
      </c>
      <c r="T563" s="1">
        <f t="shared" si="347"/>
        <v>0.75587485567249146</v>
      </c>
      <c r="U563" s="1">
        <f t="shared" si="348"/>
        <v>0.74019383341852596</v>
      </c>
    </row>
    <row r="564" spans="1:21">
      <c r="A564" s="6">
        <v>40723</v>
      </c>
      <c r="B564" s="5">
        <v>253</v>
      </c>
      <c r="C564" s="5">
        <v>25.221333333333337</v>
      </c>
      <c r="D564" s="5" t="s">
        <v>30</v>
      </c>
      <c r="E564" s="5">
        <v>-11.258747696582388</v>
      </c>
      <c r="F564" s="5">
        <v>4.5999999999999999E-3</v>
      </c>
      <c r="G564" s="5"/>
      <c r="H564" s="7"/>
      <c r="I564" s="5">
        <f t="shared" si="333"/>
        <v>4.5999999999999996</v>
      </c>
      <c r="J564" s="5">
        <f t="shared" si="349"/>
        <v>1.4706442456237596</v>
      </c>
      <c r="K564" s="5">
        <f t="shared" si="345"/>
        <v>12.729391942206147</v>
      </c>
      <c r="L564" s="1">
        <f t="shared" si="342"/>
        <v>4.7216791335536525</v>
      </c>
      <c r="M564" s="5">
        <v>5</v>
      </c>
      <c r="N564" s="5">
        <f t="shared" si="343"/>
        <v>0</v>
      </c>
      <c r="O564" s="5">
        <f t="shared" si="344"/>
        <v>4.9680000000000002E-3</v>
      </c>
      <c r="P564" s="5">
        <f t="shared" si="346"/>
        <v>3.0022192439146025</v>
      </c>
      <c r="Q564" s="5"/>
      <c r="R564" s="5" t="s">
        <v>8</v>
      </c>
      <c r="S564" s="1">
        <v>25</v>
      </c>
      <c r="T564" s="1">
        <f t="shared" si="347"/>
        <v>0.66275783168157409</v>
      </c>
      <c r="U564" s="1">
        <f t="shared" si="348"/>
        <v>0.47744240441142205</v>
      </c>
    </row>
    <row r="565" spans="1:21">
      <c r="A565" s="6">
        <v>40723</v>
      </c>
      <c r="B565" s="5">
        <v>253</v>
      </c>
      <c r="C565" s="5">
        <v>25.221333333333337</v>
      </c>
      <c r="D565" s="5" t="s">
        <v>31</v>
      </c>
      <c r="E565" s="5">
        <v>2.2023397610447333</v>
      </c>
      <c r="F565" s="5" t="s">
        <v>57</v>
      </c>
      <c r="G565" s="5"/>
      <c r="H565" s="7"/>
      <c r="I565" s="5" t="e">
        <f t="shared" si="333"/>
        <v>#VALUE!</v>
      </c>
      <c r="J565" s="5">
        <f t="shared" si="349"/>
        <v>1.4706442456237596</v>
      </c>
      <c r="K565" s="5">
        <f t="shared" si="345"/>
        <v>-0.73169551542097366</v>
      </c>
      <c r="L565" s="1">
        <f t="shared" si="342"/>
        <v>4.7216791335536525</v>
      </c>
      <c r="M565" s="5">
        <v>5</v>
      </c>
      <c r="N565" s="5">
        <f t="shared" si="343"/>
        <v>0</v>
      </c>
      <c r="O565" s="5" t="e">
        <f t="shared" si="344"/>
        <v>#VALUE!</v>
      </c>
      <c r="P565" s="5" t="e">
        <f t="shared" si="346"/>
        <v>#VALUE!</v>
      </c>
      <c r="Q565" s="5"/>
      <c r="R565" s="5" t="s">
        <v>8</v>
      </c>
      <c r="S565" s="1">
        <v>25</v>
      </c>
    </row>
    <row r="566" spans="1:21">
      <c r="A566" s="6">
        <v>40723</v>
      </c>
      <c r="B566" s="5">
        <v>253</v>
      </c>
      <c r="C566" s="5">
        <v>25.221333333333337</v>
      </c>
      <c r="D566" s="5" t="s">
        <v>32</v>
      </c>
      <c r="E566" s="5">
        <v>1.5996635509863473</v>
      </c>
      <c r="F566" s="5" t="s">
        <v>57</v>
      </c>
      <c r="G566" s="5"/>
      <c r="H566" s="7"/>
      <c r="I566" s="5" t="e">
        <f t="shared" ref="I566:I575" si="350">1000*(F566-G566)</f>
        <v>#VALUE!</v>
      </c>
      <c r="J566" s="5">
        <f t="shared" si="349"/>
        <v>1.4706442456237596</v>
      </c>
      <c r="K566" s="5">
        <f t="shared" si="345"/>
        <v>-0.12901930536258766</v>
      </c>
      <c r="L566" s="1">
        <f t="shared" si="342"/>
        <v>4.7216791335536525</v>
      </c>
      <c r="M566" s="5">
        <v>5</v>
      </c>
      <c r="N566" s="5">
        <f t="shared" si="343"/>
        <v>0</v>
      </c>
      <c r="O566" s="5" t="e">
        <f t="shared" si="344"/>
        <v>#VALUE!</v>
      </c>
      <c r="P566" s="5" t="e">
        <f t="shared" si="346"/>
        <v>#VALUE!</v>
      </c>
      <c r="Q566" s="5"/>
      <c r="R566" s="5" t="s">
        <v>8</v>
      </c>
      <c r="S566" s="1">
        <v>25</v>
      </c>
    </row>
    <row r="567" spans="1:21">
      <c r="A567" s="6">
        <v>40723</v>
      </c>
      <c r="B567" s="5">
        <v>253</v>
      </c>
      <c r="C567" s="5">
        <v>25.221333333333337</v>
      </c>
      <c r="D567" s="5" t="s">
        <v>33</v>
      </c>
      <c r="E567" s="5">
        <v>0.21715685468181986</v>
      </c>
      <c r="F567" s="5" t="s">
        <v>57</v>
      </c>
      <c r="G567" s="5"/>
      <c r="H567" s="7"/>
      <c r="I567" s="5" t="e">
        <f t="shared" si="350"/>
        <v>#VALUE!</v>
      </c>
      <c r="J567" s="5">
        <f t="shared" si="349"/>
        <v>1.4706442456237596</v>
      </c>
      <c r="K567" s="5">
        <f t="shared" si="345"/>
        <v>1.2534873909419397</v>
      </c>
      <c r="L567" s="1">
        <f t="shared" si="342"/>
        <v>4.7216791335536525</v>
      </c>
      <c r="M567" s="5">
        <v>5</v>
      </c>
      <c r="N567" s="5">
        <f t="shared" si="343"/>
        <v>0</v>
      </c>
      <c r="O567" s="5" t="e">
        <f t="shared" si="344"/>
        <v>#VALUE!</v>
      </c>
      <c r="P567" s="5" t="e">
        <f t="shared" si="346"/>
        <v>#VALUE!</v>
      </c>
      <c r="Q567" s="5"/>
      <c r="R567" s="5" t="s">
        <v>8</v>
      </c>
      <c r="S567" s="1">
        <v>25</v>
      </c>
    </row>
    <row r="568" spans="1:21">
      <c r="A568" s="6">
        <v>40723</v>
      </c>
      <c r="B568" s="5">
        <v>253</v>
      </c>
      <c r="C568" s="5">
        <v>25.221333333333337</v>
      </c>
      <c r="D568" s="5" t="s">
        <v>34</v>
      </c>
      <c r="E568" s="5">
        <v>-4.5183132203389791</v>
      </c>
      <c r="F568" s="5">
        <v>2.5999999999999999E-3</v>
      </c>
      <c r="G568" s="5"/>
      <c r="H568" s="7"/>
      <c r="I568" s="5">
        <f t="shared" si="350"/>
        <v>2.6</v>
      </c>
      <c r="J568" s="5">
        <f t="shared" si="349"/>
        <v>1.4706442456237596</v>
      </c>
      <c r="K568" s="5">
        <f t="shared" si="345"/>
        <v>5.9889574659627387</v>
      </c>
      <c r="L568" s="1">
        <f t="shared" si="342"/>
        <v>4.7216791335536525</v>
      </c>
      <c r="M568" s="5">
        <v>5</v>
      </c>
      <c r="N568" s="5">
        <f t="shared" si="343"/>
        <v>0</v>
      </c>
      <c r="O568" s="5">
        <f t="shared" si="344"/>
        <v>2.8080000000000002E-3</v>
      </c>
      <c r="P568" s="5">
        <f t="shared" si="346"/>
        <v>1.4131027305100257</v>
      </c>
      <c r="Q568" s="5"/>
      <c r="R568" s="5" t="s">
        <v>8</v>
      </c>
      <c r="S568" s="1">
        <v>25</v>
      </c>
      <c r="T568" s="1">
        <f t="shared" si="347"/>
        <v>0.41497334797081797</v>
      </c>
      <c r="U568" s="1">
        <f t="shared" si="348"/>
        <v>0.15017373557244718</v>
      </c>
    </row>
    <row r="569" spans="1:21">
      <c r="A569" s="6">
        <v>40723</v>
      </c>
      <c r="B569" s="5">
        <v>253</v>
      </c>
      <c r="C569" s="5">
        <v>25.221333333333337</v>
      </c>
      <c r="D569" s="5" t="s">
        <v>35</v>
      </c>
      <c r="E569" s="5">
        <v>-39.347371425395956</v>
      </c>
      <c r="F569" s="5">
        <v>8.6E-3</v>
      </c>
      <c r="G569" s="5"/>
      <c r="H569" s="7"/>
      <c r="I569" s="5">
        <f t="shared" si="350"/>
        <v>8.6</v>
      </c>
      <c r="J569" s="5">
        <f t="shared" si="349"/>
        <v>1.4706442456237596</v>
      </c>
      <c r="K569" s="5">
        <f t="shared" si="345"/>
        <v>40.818015671019715</v>
      </c>
      <c r="L569" s="1">
        <f t="shared" si="342"/>
        <v>4.7216791335536525</v>
      </c>
      <c r="M569" s="5">
        <v>5</v>
      </c>
      <c r="N569" s="5">
        <f t="shared" si="343"/>
        <v>0</v>
      </c>
      <c r="O569" s="5">
        <f t="shared" si="344"/>
        <v>9.2880000000000011E-3</v>
      </c>
      <c r="P569" s="5">
        <f t="shared" si="346"/>
        <v>9.6185779206181099</v>
      </c>
      <c r="Q569" s="5"/>
      <c r="R569" s="5" t="s">
        <v>8</v>
      </c>
      <c r="S569" s="1">
        <v>25</v>
      </c>
      <c r="T569" s="1">
        <f t="shared" si="347"/>
        <v>0.93449845124356767</v>
      </c>
      <c r="U569" s="1">
        <f t="shared" si="348"/>
        <v>0.98311086758028432</v>
      </c>
    </row>
    <row r="570" spans="1:21">
      <c r="A570" s="6">
        <v>40723</v>
      </c>
      <c r="B570" s="5">
        <v>253</v>
      </c>
      <c r="C570" s="5">
        <v>25.221333333333337</v>
      </c>
      <c r="D570" s="5" t="s">
        <v>36</v>
      </c>
      <c r="E570" s="5">
        <v>-27.921140405668222</v>
      </c>
      <c r="F570" s="5">
        <v>7.1999999999999998E-3</v>
      </c>
      <c r="G570" s="5"/>
      <c r="H570" s="7"/>
      <c r="I570" s="5">
        <f t="shared" si="350"/>
        <v>7.2</v>
      </c>
      <c r="J570" s="5">
        <f t="shared" si="349"/>
        <v>1.4706442456237596</v>
      </c>
      <c r="K570" s="5">
        <f t="shared" si="345"/>
        <v>29.391784651291982</v>
      </c>
      <c r="L570" s="1">
        <f t="shared" si="342"/>
        <v>4.7216791335536525</v>
      </c>
      <c r="M570" s="5">
        <v>5</v>
      </c>
      <c r="N570" s="5">
        <f t="shared" si="343"/>
        <v>0</v>
      </c>
      <c r="O570" s="5">
        <f t="shared" si="344"/>
        <v>7.7760000000000008E-3</v>
      </c>
      <c r="P570" s="5">
        <f t="shared" si="346"/>
        <v>6.9281373922034009</v>
      </c>
      <c r="Q570" s="5"/>
      <c r="R570" s="5" t="s">
        <v>8</v>
      </c>
      <c r="S570" s="1">
        <v>25</v>
      </c>
      <c r="T570" s="1">
        <f t="shared" si="347"/>
        <v>0.85733249643126852</v>
      </c>
      <c r="U570" s="1">
        <f t="shared" si="348"/>
        <v>0.84061649160804075</v>
      </c>
    </row>
    <row r="571" spans="1:21">
      <c r="A571" s="6">
        <v>40723</v>
      </c>
      <c r="B571" s="5">
        <v>253</v>
      </c>
      <c r="C571" s="5">
        <v>25.221333333333337</v>
      </c>
      <c r="D571" s="5" t="s">
        <v>37</v>
      </c>
      <c r="E571" s="5">
        <v>-12.858850836343429</v>
      </c>
      <c r="F571" s="5">
        <v>3.3E-3</v>
      </c>
      <c r="G571" s="5"/>
      <c r="H571" s="7"/>
      <c r="I571" s="5">
        <f t="shared" si="350"/>
        <v>3.3</v>
      </c>
      <c r="J571" s="5">
        <f t="shared" si="349"/>
        <v>1.4706442456237596</v>
      </c>
      <c r="K571" s="5">
        <f t="shared" si="345"/>
        <v>14.329495081967188</v>
      </c>
      <c r="L571" s="1">
        <f t="shared" si="342"/>
        <v>4.7216791335536525</v>
      </c>
      <c r="M571" s="5">
        <v>5</v>
      </c>
      <c r="N571" s="5">
        <f t="shared" si="343"/>
        <v>0</v>
      </c>
      <c r="O571" s="5">
        <f t="shared" si="344"/>
        <v>3.5639999999999999E-3</v>
      </c>
      <c r="P571" s="5">
        <f t="shared" si="346"/>
        <v>3.3805525194790369</v>
      </c>
      <c r="Q571" s="5"/>
      <c r="R571" s="5" t="s">
        <v>8</v>
      </c>
      <c r="S571" s="1">
        <v>25</v>
      </c>
      <c r="T571" s="1">
        <f t="shared" si="347"/>
        <v>0.51851393987788741</v>
      </c>
      <c r="U571" s="1">
        <f t="shared" si="348"/>
        <v>0.52898768742278313</v>
      </c>
    </row>
    <row r="572" spans="1:21">
      <c r="A572" s="6">
        <v>40723</v>
      </c>
      <c r="B572" s="5">
        <v>253</v>
      </c>
      <c r="C572" s="5">
        <v>25.221333333333337</v>
      </c>
      <c r="D572" s="5" t="s">
        <v>38</v>
      </c>
      <c r="E572" s="5">
        <v>-29.138581517088063</v>
      </c>
      <c r="F572" s="5">
        <v>1.14E-2</v>
      </c>
      <c r="G572" s="5"/>
      <c r="H572" s="7"/>
      <c r="I572" s="5">
        <f t="shared" si="350"/>
        <v>11.4</v>
      </c>
      <c r="J572" s="5">
        <f t="shared" si="349"/>
        <v>1.4706442456237596</v>
      </c>
      <c r="K572" s="5">
        <f t="shared" si="345"/>
        <v>30.609225762711823</v>
      </c>
      <c r="L572" s="1">
        <f t="shared" si="342"/>
        <v>4.7216791335536525</v>
      </c>
      <c r="M572" s="5">
        <v>5</v>
      </c>
      <c r="N572" s="5">
        <f t="shared" si="343"/>
        <v>0</v>
      </c>
      <c r="O572" s="5">
        <f t="shared" si="344"/>
        <v>1.2312000000000002E-2</v>
      </c>
      <c r="P572" s="5">
        <f t="shared" si="346"/>
        <v>7.2085529717312582</v>
      </c>
      <c r="Q572" s="5"/>
      <c r="R572" s="5" t="s">
        <v>8</v>
      </c>
      <c r="S572" s="1">
        <v>25</v>
      </c>
      <c r="T572" s="1">
        <f t="shared" si="347"/>
        <v>1.0569048513364727</v>
      </c>
      <c r="U572" s="1">
        <f t="shared" si="348"/>
        <v>0.85784809419744745</v>
      </c>
    </row>
    <row r="573" spans="1:21">
      <c r="A573" s="6">
        <v>40723</v>
      </c>
      <c r="B573" s="5">
        <v>253</v>
      </c>
      <c r="C573" s="5">
        <v>25.221333333333337</v>
      </c>
      <c r="D573" s="5" t="s">
        <v>39</v>
      </c>
      <c r="E573" s="5">
        <v>-36.138153575993314</v>
      </c>
      <c r="F573" s="5">
        <v>8.3000000000000001E-3</v>
      </c>
      <c r="G573" s="5"/>
      <c r="H573" s="7"/>
      <c r="I573" s="5">
        <f t="shared" si="350"/>
        <v>8.3000000000000007</v>
      </c>
      <c r="J573" s="5">
        <f t="shared" si="349"/>
        <v>1.4706442456237596</v>
      </c>
      <c r="K573" s="5">
        <f t="shared" si="345"/>
        <v>37.608797821617074</v>
      </c>
      <c r="L573" s="1">
        <f t="shared" si="342"/>
        <v>4.7216791335536525</v>
      </c>
      <c r="M573" s="5">
        <v>5</v>
      </c>
      <c r="N573" s="5">
        <f t="shared" si="343"/>
        <v>0</v>
      </c>
      <c r="O573" s="5">
        <f t="shared" si="344"/>
        <v>8.9640000000000015E-3</v>
      </c>
      <c r="P573" s="5">
        <f t="shared" si="346"/>
        <v>8.8629158223895868</v>
      </c>
      <c r="Q573" s="5"/>
      <c r="R573" s="5" t="s">
        <v>8</v>
      </c>
      <c r="S573" s="1">
        <v>25</v>
      </c>
      <c r="T573" s="1">
        <f t="shared" si="347"/>
        <v>0.91907809237607396</v>
      </c>
      <c r="U573" s="1">
        <f t="shared" si="348"/>
        <v>0.94757662451076385</v>
      </c>
    </row>
    <row r="574" spans="1:21">
      <c r="A574" s="6">
        <v>40723</v>
      </c>
      <c r="B574" s="5">
        <v>253</v>
      </c>
      <c r="C574" s="5">
        <v>25.221333333333337</v>
      </c>
      <c r="D574" s="5" t="s">
        <v>40</v>
      </c>
      <c r="E574" s="5">
        <v>-19.005181083634341</v>
      </c>
      <c r="F574" s="5">
        <v>1.2999999999999999E-2</v>
      </c>
      <c r="G574" s="5"/>
      <c r="H574" s="7"/>
      <c r="I574" s="5">
        <f t="shared" si="350"/>
        <v>13</v>
      </c>
      <c r="J574" s="5">
        <f t="shared" si="349"/>
        <v>1.4706442456237596</v>
      </c>
      <c r="K574" s="5">
        <f t="shared" si="345"/>
        <v>20.4758253292581</v>
      </c>
      <c r="L574" s="1">
        <f t="shared" si="342"/>
        <v>4.7216791335536525</v>
      </c>
      <c r="M574" s="5">
        <v>5</v>
      </c>
      <c r="N574" s="5">
        <f t="shared" si="343"/>
        <v>0</v>
      </c>
      <c r="O574" s="5">
        <f t="shared" si="344"/>
        <v>1.404E-2</v>
      </c>
      <c r="P574" s="5">
        <f t="shared" si="346"/>
        <v>4.8204399490535641</v>
      </c>
      <c r="Q574" s="5"/>
      <c r="R574" s="5" t="s">
        <v>8</v>
      </c>
      <c r="S574" s="1">
        <v>25</v>
      </c>
      <c r="T574" s="1">
        <f t="shared" si="347"/>
        <v>1.1139433523068367</v>
      </c>
      <c r="U574" s="1">
        <f t="shared" si="348"/>
        <v>0.68308667697887049</v>
      </c>
    </row>
    <row r="575" spans="1:21">
      <c r="A575" s="6">
        <v>40723</v>
      </c>
      <c r="B575" s="5">
        <v>253</v>
      </c>
      <c r="C575" s="5">
        <v>25.221333333333337</v>
      </c>
      <c r="D575" s="5" t="s">
        <v>41</v>
      </c>
      <c r="E575" s="5">
        <v>-40.453376782439577</v>
      </c>
      <c r="F575" s="5">
        <v>1.67E-2</v>
      </c>
      <c r="G575" s="5"/>
      <c r="H575" s="7"/>
      <c r="I575" s="5">
        <f t="shared" si="350"/>
        <v>16.7</v>
      </c>
      <c r="J575" s="5">
        <f t="shared" si="349"/>
        <v>1.4706442456237596</v>
      </c>
      <c r="K575" s="5">
        <f t="shared" si="345"/>
        <v>41.924021028063336</v>
      </c>
      <c r="L575" s="1">
        <f t="shared" si="342"/>
        <v>4.7216791335536525</v>
      </c>
      <c r="M575" s="5">
        <v>5</v>
      </c>
      <c r="N575" s="5">
        <f t="shared" si="343"/>
        <v>0</v>
      </c>
      <c r="O575" s="5">
        <f t="shared" si="344"/>
        <v>1.8036E-2</v>
      </c>
      <c r="P575" s="5">
        <f t="shared" si="346"/>
        <v>9.8618861819535404</v>
      </c>
      <c r="Q575" s="5"/>
      <c r="R575" s="5" t="s">
        <v>8</v>
      </c>
      <c r="S575" s="1">
        <v>25</v>
      </c>
      <c r="T575" s="1">
        <f t="shared" si="347"/>
        <v>1.2227164711475833</v>
      </c>
      <c r="U575" s="1">
        <f t="shared" si="348"/>
        <v>0.99395998594255741</v>
      </c>
    </row>
    <row r="576" spans="1:21">
      <c r="A576" s="5"/>
      <c r="B576" s="5"/>
      <c r="C576" s="5"/>
      <c r="D576" s="5"/>
      <c r="E576" s="5"/>
      <c r="F576" s="5"/>
      <c r="G576" s="5"/>
      <c r="H576" s="7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20">
      <c r="A577" s="6">
        <v>40730</v>
      </c>
      <c r="B577" s="5">
        <v>154</v>
      </c>
      <c r="C577" s="5">
        <v>8.9630000000000276</v>
      </c>
      <c r="D577" s="5" t="s">
        <v>18</v>
      </c>
      <c r="E577" s="5">
        <v>-0.11973725361894663</v>
      </c>
      <c r="F577" s="5">
        <v>2.1999999999999999E-2</v>
      </c>
      <c r="G577" s="5"/>
      <c r="H577" s="7"/>
      <c r="I577" s="5">
        <f t="shared" ref="I577:I600" si="351">1000*(F577-G577)</f>
        <v>22</v>
      </c>
      <c r="J577" s="5">
        <f>AVERAGE(E585,E589,E590,E594,E598,E599)</f>
        <v>-0.54904574523905059</v>
      </c>
      <c r="K577" s="5">
        <f t="shared" ref="K577:K600" si="352">-1*(E577-J577)</f>
        <v>-0.42930849162010398</v>
      </c>
      <c r="L577" s="1">
        <f t="shared" ref="L577:L600" si="353" xml:space="preserve"> -0.0000239427557546*C577^3 + 0.0030595325652363*C577^2 - 0.194267551268354*C577 + 8.05927926866089</f>
        <v>6.5466080008269811</v>
      </c>
      <c r="M577" s="5">
        <v>5</v>
      </c>
      <c r="N577" s="5">
        <f t="shared" ref="N577:N600" si="354">1.28*G577</f>
        <v>0</v>
      </c>
      <c r="O577" s="5">
        <f t="shared" ref="O577:O600" si="355">1.08*I577/1000</f>
        <v>2.376E-2</v>
      </c>
      <c r="P577" s="5">
        <f>(K577/100)*L577*(M577-(N577+O577))</f>
        <v>-0.13985794208027616</v>
      </c>
      <c r="Q577" s="5"/>
      <c r="R577" s="5" t="s">
        <v>8</v>
      </c>
      <c r="S577" s="1">
        <v>10</v>
      </c>
      <c r="T577" s="1">
        <f t="shared" ref="T577:T600" si="356">LOG(I577)</f>
        <v>1.3424226808222062</v>
      </c>
    </row>
    <row r="578" spans="1:20">
      <c r="A578" s="6">
        <v>40730</v>
      </c>
      <c r="B578" s="5">
        <v>154</v>
      </c>
      <c r="C578" s="5">
        <v>8.9630000000000276</v>
      </c>
      <c r="D578" s="5" t="s">
        <v>19</v>
      </c>
      <c r="E578" s="5">
        <v>-0.26759007438501969</v>
      </c>
      <c r="F578" s="5">
        <v>1.1000000000000001E-3</v>
      </c>
      <c r="G578" s="5"/>
      <c r="H578" s="7"/>
      <c r="I578" s="5">
        <f t="shared" si="351"/>
        <v>1.1000000000000001</v>
      </c>
      <c r="J578" s="5">
        <f>J577</f>
        <v>-0.54904574523905059</v>
      </c>
      <c r="K578" s="5">
        <f t="shared" si="352"/>
        <v>-0.28145567085403089</v>
      </c>
      <c r="L578" s="1">
        <f t="shared" si="353"/>
        <v>6.5466080008269811</v>
      </c>
      <c r="M578" s="5">
        <v>5</v>
      </c>
      <c r="N578" s="5">
        <f t="shared" si="354"/>
        <v>0</v>
      </c>
      <c r="O578" s="5">
        <f t="shared" si="355"/>
        <v>1.1880000000000003E-3</v>
      </c>
      <c r="P578" s="5">
        <f t="shared" ref="P578:P600" si="357">(K578/100)*L578*(M578-(N578+O578))</f>
        <v>-9.2107107484789522E-2</v>
      </c>
      <c r="Q578" s="5"/>
      <c r="R578" s="5" t="s">
        <v>8</v>
      </c>
      <c r="S578" s="1">
        <v>10</v>
      </c>
      <c r="T578" s="1">
        <f t="shared" si="356"/>
        <v>4.1392685158225077E-2</v>
      </c>
    </row>
    <row r="579" spans="1:20">
      <c r="A579" s="6">
        <v>40730</v>
      </c>
      <c r="B579" s="5">
        <v>154</v>
      </c>
      <c r="C579" s="5">
        <v>8.9630000000000276</v>
      </c>
      <c r="D579" s="5" t="s">
        <v>20</v>
      </c>
      <c r="E579" s="5">
        <v>0.2809869218185907</v>
      </c>
      <c r="F579" s="5">
        <v>1.21E-2</v>
      </c>
      <c r="G579" s="5"/>
      <c r="H579" s="7"/>
      <c r="I579" s="5">
        <f t="shared" si="351"/>
        <v>12.1</v>
      </c>
      <c r="J579" s="5">
        <f t="shared" ref="J579:J600" si="358">J578</f>
        <v>-0.54904574523905059</v>
      </c>
      <c r="K579" s="5">
        <f t="shared" si="352"/>
        <v>-0.83003266705764123</v>
      </c>
      <c r="L579" s="1">
        <f t="shared" si="353"/>
        <v>6.5466080008269811</v>
      </c>
      <c r="M579" s="5">
        <v>5</v>
      </c>
      <c r="N579" s="5">
        <f t="shared" si="354"/>
        <v>0</v>
      </c>
      <c r="O579" s="5">
        <f t="shared" si="355"/>
        <v>1.3068E-2</v>
      </c>
      <c r="P579" s="5">
        <f t="shared" si="357"/>
        <v>-0.27098482309950228</v>
      </c>
      <c r="Q579" s="5"/>
      <c r="R579" s="5" t="s">
        <v>8</v>
      </c>
      <c r="S579" s="1">
        <v>10</v>
      </c>
      <c r="T579" s="1">
        <f t="shared" si="356"/>
        <v>1.0827853703164501</v>
      </c>
    </row>
    <row r="580" spans="1:20">
      <c r="A580" s="6">
        <v>40730</v>
      </c>
      <c r="B580" s="5">
        <v>154</v>
      </c>
      <c r="C580" s="5">
        <v>8.9630000000000276</v>
      </c>
      <c r="D580" s="5" t="s">
        <v>21</v>
      </c>
      <c r="E580" s="5">
        <v>-1.0098790721577848</v>
      </c>
      <c r="F580" s="5">
        <v>5.0000000000000001E-3</v>
      </c>
      <c r="G580" s="5"/>
      <c r="H580" s="7"/>
      <c r="I580" s="5">
        <f t="shared" si="351"/>
        <v>5</v>
      </c>
      <c r="J580" s="5">
        <f t="shared" si="358"/>
        <v>-0.54904574523905059</v>
      </c>
      <c r="K580" s="5">
        <f t="shared" si="352"/>
        <v>0.46083332691873424</v>
      </c>
      <c r="L580" s="1">
        <f t="shared" si="353"/>
        <v>6.5466080008269811</v>
      </c>
      <c r="M580" s="5">
        <v>5</v>
      </c>
      <c r="N580" s="5">
        <f t="shared" si="354"/>
        <v>0</v>
      </c>
      <c r="O580" s="5">
        <f t="shared" si="355"/>
        <v>5.4000000000000003E-3</v>
      </c>
      <c r="P580" s="5">
        <f t="shared" si="357"/>
        <v>0.15068184491486217</v>
      </c>
      <c r="Q580" s="5"/>
      <c r="R580" s="5" t="s">
        <v>8</v>
      </c>
      <c r="S580" s="1">
        <v>10</v>
      </c>
      <c r="T580" s="1">
        <f t="shared" si="356"/>
        <v>0.69897000433601886</v>
      </c>
    </row>
    <row r="581" spans="1:20">
      <c r="A581" s="6">
        <v>40730</v>
      </c>
      <c r="B581" s="5">
        <v>154</v>
      </c>
      <c r="C581" s="5">
        <v>8.9630000000000276</v>
      </c>
      <c r="D581" s="5" t="s">
        <v>22</v>
      </c>
      <c r="E581" s="5">
        <v>-0.4619990493533736</v>
      </c>
      <c r="F581" s="5">
        <v>5.7599999999999998E-2</v>
      </c>
      <c r="G581" s="5"/>
      <c r="H581" s="7"/>
      <c r="I581" s="5">
        <f t="shared" si="351"/>
        <v>57.6</v>
      </c>
      <c r="J581" s="5">
        <f t="shared" si="358"/>
        <v>-0.54904574523905059</v>
      </c>
      <c r="K581" s="5">
        <f t="shared" si="352"/>
        <v>-8.7046695885676983E-2</v>
      </c>
      <c r="L581" s="1">
        <f t="shared" si="353"/>
        <v>6.5466080008269811</v>
      </c>
      <c r="M581" s="5">
        <v>5</v>
      </c>
      <c r="N581" s="5">
        <f t="shared" si="354"/>
        <v>0</v>
      </c>
      <c r="O581" s="5">
        <f t="shared" si="355"/>
        <v>6.2208000000000006E-2</v>
      </c>
      <c r="P581" s="5">
        <f t="shared" si="357"/>
        <v>-2.8138530907144129E-2</v>
      </c>
      <c r="Q581" s="5"/>
      <c r="R581" s="5" t="s">
        <v>8</v>
      </c>
      <c r="S581" s="1">
        <v>10</v>
      </c>
      <c r="T581" s="1">
        <f t="shared" si="356"/>
        <v>1.7604224834232121</v>
      </c>
    </row>
    <row r="582" spans="1:20">
      <c r="A582" s="6">
        <v>40730</v>
      </c>
      <c r="B582" s="5">
        <v>154</v>
      </c>
      <c r="C582" s="5">
        <v>8.9630000000000276</v>
      </c>
      <c r="D582" s="5" t="s">
        <v>23</v>
      </c>
      <c r="E582" s="5">
        <v>-1.9505866113151649</v>
      </c>
      <c r="F582" s="5">
        <v>3.3999999999999998E-3</v>
      </c>
      <c r="G582" s="5"/>
      <c r="H582" s="7"/>
      <c r="I582" s="5">
        <f t="shared" si="351"/>
        <v>3.4</v>
      </c>
      <c r="J582" s="5">
        <f t="shared" si="358"/>
        <v>-0.54904574523905059</v>
      </c>
      <c r="K582" s="5">
        <f t="shared" si="352"/>
        <v>1.4015408660761142</v>
      </c>
      <c r="L582" s="1">
        <f t="shared" si="353"/>
        <v>6.5466080008269811</v>
      </c>
      <c r="M582" s="5">
        <v>5</v>
      </c>
      <c r="N582" s="5">
        <f t="shared" si="354"/>
        <v>0</v>
      </c>
      <c r="O582" s="5">
        <f t="shared" si="355"/>
        <v>3.6720000000000004E-3</v>
      </c>
      <c r="P582" s="5">
        <f t="shared" si="357"/>
        <v>0.458430013931863</v>
      </c>
      <c r="Q582" s="5"/>
      <c r="R582" s="5" t="s">
        <v>8</v>
      </c>
      <c r="S582" s="1">
        <v>10</v>
      </c>
      <c r="T582" s="1">
        <f t="shared" si="356"/>
        <v>0.53147891704225514</v>
      </c>
    </row>
    <row r="583" spans="1:20">
      <c r="A583" s="6">
        <v>40730</v>
      </c>
      <c r="B583" s="5">
        <v>154</v>
      </c>
      <c r="C583" s="5">
        <v>8.9630000000000276</v>
      </c>
      <c r="D583" s="5" t="s">
        <v>24</v>
      </c>
      <c r="E583" s="5">
        <v>-1.8570899287014995</v>
      </c>
      <c r="F583" s="5">
        <v>8.3999999999999995E-3</v>
      </c>
      <c r="G583" s="5"/>
      <c r="H583" s="7"/>
      <c r="I583" s="5">
        <f t="shared" si="351"/>
        <v>8.4</v>
      </c>
      <c r="J583" s="5">
        <f t="shared" si="358"/>
        <v>-0.54904574523905059</v>
      </c>
      <c r="K583" s="5">
        <f t="shared" si="352"/>
        <v>1.308044183462449</v>
      </c>
      <c r="L583" s="1">
        <f t="shared" si="353"/>
        <v>6.5466080008269811</v>
      </c>
      <c r="M583" s="5">
        <v>5</v>
      </c>
      <c r="N583" s="5">
        <f t="shared" si="354"/>
        <v>0</v>
      </c>
      <c r="O583" s="5">
        <f t="shared" si="355"/>
        <v>9.0720000000000002E-3</v>
      </c>
      <c r="P583" s="5">
        <f t="shared" si="357"/>
        <v>0.4273857675761909</v>
      </c>
      <c r="Q583" s="5"/>
      <c r="R583" s="5" t="s">
        <v>8</v>
      </c>
      <c r="S583" s="1">
        <v>10</v>
      </c>
      <c r="T583" s="1">
        <f t="shared" si="356"/>
        <v>0.9242792860618817</v>
      </c>
    </row>
    <row r="584" spans="1:20">
      <c r="A584" s="6">
        <v>40730</v>
      </c>
      <c r="B584" s="5">
        <v>154</v>
      </c>
      <c r="C584" s="5">
        <v>8.9630000000000276</v>
      </c>
      <c r="D584" s="5" t="s">
        <v>25</v>
      </c>
      <c r="E584" s="5">
        <v>-10.972062431219168</v>
      </c>
      <c r="F584" s="5">
        <v>1.5599999999999999E-2</v>
      </c>
      <c r="G584" s="5"/>
      <c r="H584" s="7"/>
      <c r="I584" s="5">
        <f t="shared" si="351"/>
        <v>15.6</v>
      </c>
      <c r="J584" s="5">
        <f t="shared" si="358"/>
        <v>-0.54904574523905059</v>
      </c>
      <c r="K584" s="5">
        <f t="shared" si="352"/>
        <v>10.423016685980118</v>
      </c>
      <c r="L584" s="1">
        <f t="shared" si="353"/>
        <v>6.5466080008269811</v>
      </c>
      <c r="M584" s="5">
        <v>5</v>
      </c>
      <c r="N584" s="5">
        <f t="shared" si="354"/>
        <v>0</v>
      </c>
      <c r="O584" s="5">
        <f t="shared" si="355"/>
        <v>1.6847999999999998E-2</v>
      </c>
      <c r="P584" s="5">
        <f t="shared" si="357"/>
        <v>3.4002739205212977</v>
      </c>
      <c r="Q584" s="5"/>
      <c r="R584" s="5" t="s">
        <v>8</v>
      </c>
      <c r="S584" s="1">
        <v>10</v>
      </c>
      <c r="T584" s="1">
        <f t="shared" si="356"/>
        <v>1.1931245983544616</v>
      </c>
    </row>
    <row r="585" spans="1:20">
      <c r="A585" s="6">
        <v>40730</v>
      </c>
      <c r="B585" s="5">
        <v>154</v>
      </c>
      <c r="C585" s="5">
        <v>8.9630000000000276</v>
      </c>
      <c r="D585" s="5" t="s">
        <v>26</v>
      </c>
      <c r="E585" s="5">
        <v>-1.1602382375999221</v>
      </c>
      <c r="F585" s="5" t="s">
        <v>57</v>
      </c>
      <c r="G585" s="5"/>
      <c r="H585" s="7"/>
      <c r="I585" s="5" t="e">
        <f t="shared" si="351"/>
        <v>#VALUE!</v>
      </c>
      <c r="J585" s="5">
        <f t="shared" si="358"/>
        <v>-0.54904574523905059</v>
      </c>
      <c r="K585" s="5">
        <f t="shared" si="352"/>
        <v>0.61119249236087148</v>
      </c>
      <c r="L585" s="1">
        <f t="shared" si="353"/>
        <v>6.5466080008269811</v>
      </c>
      <c r="M585" s="5">
        <v>5</v>
      </c>
      <c r="N585" s="5">
        <f t="shared" si="354"/>
        <v>0</v>
      </c>
      <c r="O585" s="5" t="e">
        <f t="shared" si="355"/>
        <v>#VALUE!</v>
      </c>
      <c r="P585" s="5" t="e">
        <f t="shared" si="357"/>
        <v>#VALUE!</v>
      </c>
      <c r="Q585" s="5"/>
      <c r="R585" s="5" t="s">
        <v>8</v>
      </c>
      <c r="S585" s="1">
        <v>10</v>
      </c>
    </row>
    <row r="586" spans="1:20">
      <c r="A586" s="6">
        <v>40730</v>
      </c>
      <c r="B586" s="5">
        <v>154</v>
      </c>
      <c r="C586" s="5">
        <v>8.9630000000000276</v>
      </c>
      <c r="D586" s="5" t="s">
        <v>27</v>
      </c>
      <c r="E586" s="5">
        <v>-0.37484922867987169</v>
      </c>
      <c r="F586" s="5">
        <v>6.3E-3</v>
      </c>
      <c r="G586" s="5"/>
      <c r="H586" s="7" t="s">
        <v>58</v>
      </c>
      <c r="I586" s="5">
        <f t="shared" si="351"/>
        <v>6.3</v>
      </c>
      <c r="J586" s="5">
        <f t="shared" si="358"/>
        <v>-0.54904574523905059</v>
      </c>
      <c r="K586" s="5">
        <f t="shared" si="352"/>
        <v>-0.17419651655917889</v>
      </c>
      <c r="L586" s="1">
        <f t="shared" si="353"/>
        <v>6.5466080008269811</v>
      </c>
      <c r="M586" s="5">
        <v>5</v>
      </c>
      <c r="N586" s="5">
        <f t="shared" si="354"/>
        <v>0</v>
      </c>
      <c r="O586" s="5">
        <f t="shared" si="355"/>
        <v>6.8040000000000002E-3</v>
      </c>
      <c r="P586" s="5">
        <f t="shared" si="357"/>
        <v>-5.6942222886259629E-2</v>
      </c>
      <c r="Q586" s="5"/>
      <c r="R586" s="5" t="s">
        <v>8</v>
      </c>
      <c r="S586" s="1">
        <v>10</v>
      </c>
      <c r="T586" s="1">
        <f t="shared" si="356"/>
        <v>0.79934054945358168</v>
      </c>
    </row>
    <row r="587" spans="1:20">
      <c r="A587" s="6">
        <v>40730</v>
      </c>
      <c r="B587" s="5">
        <v>154</v>
      </c>
      <c r="C587" s="5">
        <v>8.9630000000000276</v>
      </c>
      <c r="D587" s="5" t="s">
        <v>28</v>
      </c>
      <c r="E587" s="5">
        <v>-11.877393663362822</v>
      </c>
      <c r="F587" s="5">
        <v>9.1999999999999998E-3</v>
      </c>
      <c r="G587" s="5"/>
      <c r="H587" s="7" t="s">
        <v>59</v>
      </c>
      <c r="I587" s="5">
        <f t="shared" si="351"/>
        <v>9.1999999999999993</v>
      </c>
      <c r="J587" s="5">
        <f t="shared" si="358"/>
        <v>-0.54904574523905059</v>
      </c>
      <c r="K587" s="5">
        <f t="shared" si="352"/>
        <v>11.328347918123772</v>
      </c>
      <c r="L587" s="1">
        <f t="shared" si="353"/>
        <v>6.5466080008269811</v>
      </c>
      <c r="M587" s="5">
        <v>5</v>
      </c>
      <c r="N587" s="5">
        <f t="shared" si="354"/>
        <v>0</v>
      </c>
      <c r="O587" s="5">
        <f t="shared" si="355"/>
        <v>9.9360000000000004E-3</v>
      </c>
      <c r="P587" s="5">
        <f t="shared" si="357"/>
        <v>3.700743894377339</v>
      </c>
      <c r="Q587" s="5"/>
      <c r="R587" s="5" t="s">
        <v>8</v>
      </c>
      <c r="S587" s="1">
        <v>10</v>
      </c>
      <c r="T587" s="1">
        <f t="shared" si="356"/>
        <v>0.96378782734555524</v>
      </c>
    </row>
    <row r="588" spans="1:20">
      <c r="A588" s="6">
        <v>40730</v>
      </c>
      <c r="B588" s="5">
        <v>154</v>
      </c>
      <c r="C588" s="5">
        <v>8.9630000000000276</v>
      </c>
      <c r="D588" s="5" t="s">
        <v>29</v>
      </c>
      <c r="E588" s="5">
        <v>0.27519318374024632</v>
      </c>
      <c r="F588" s="5">
        <v>8.0000000000000002E-3</v>
      </c>
      <c r="G588" s="5"/>
      <c r="H588" s="7"/>
      <c r="I588" s="5">
        <f t="shared" si="351"/>
        <v>8</v>
      </c>
      <c r="J588" s="5">
        <f t="shared" si="358"/>
        <v>-0.54904574523905059</v>
      </c>
      <c r="K588" s="5">
        <f t="shared" si="352"/>
        <v>-0.82423892897929685</v>
      </c>
      <c r="L588" s="1">
        <f t="shared" si="353"/>
        <v>6.5466080008269811</v>
      </c>
      <c r="M588" s="5">
        <v>5</v>
      </c>
      <c r="N588" s="5">
        <f t="shared" si="354"/>
        <v>0</v>
      </c>
      <c r="O588" s="5">
        <f t="shared" si="355"/>
        <v>8.6400000000000001E-3</v>
      </c>
      <c r="P588" s="5">
        <f t="shared" si="357"/>
        <v>-0.26933224661641331</v>
      </c>
      <c r="Q588" s="5"/>
      <c r="R588" s="5" t="s">
        <v>8</v>
      </c>
      <c r="S588" s="1">
        <v>10</v>
      </c>
      <c r="T588" s="1">
        <f t="shared" si="356"/>
        <v>0.90308998699194354</v>
      </c>
    </row>
    <row r="589" spans="1:20">
      <c r="A589" s="6">
        <v>40730</v>
      </c>
      <c r="B589" s="5">
        <v>154</v>
      </c>
      <c r="C589" s="5">
        <v>8.9630000000000276</v>
      </c>
      <c r="D589" s="5" t="s">
        <v>30</v>
      </c>
      <c r="E589" s="5">
        <v>-0.18393712151608071</v>
      </c>
      <c r="F589" s="5" t="s">
        <v>57</v>
      </c>
      <c r="G589" s="5"/>
      <c r="H589" s="7"/>
      <c r="I589" s="5" t="e">
        <f t="shared" si="351"/>
        <v>#VALUE!</v>
      </c>
      <c r="J589" s="5">
        <f t="shared" si="358"/>
        <v>-0.54904574523905059</v>
      </c>
      <c r="K589" s="5">
        <f t="shared" si="352"/>
        <v>-0.36510862372296987</v>
      </c>
      <c r="L589" s="1">
        <f t="shared" si="353"/>
        <v>6.5466080008269811</v>
      </c>
      <c r="M589" s="5">
        <v>5</v>
      </c>
      <c r="N589" s="5">
        <f t="shared" si="354"/>
        <v>0</v>
      </c>
      <c r="O589" s="5" t="e">
        <f t="shared" si="355"/>
        <v>#VALUE!</v>
      </c>
      <c r="P589" s="5" t="e">
        <f t="shared" si="357"/>
        <v>#VALUE!</v>
      </c>
      <c r="Q589" s="5"/>
      <c r="R589" s="5" t="s">
        <v>8</v>
      </c>
      <c r="S589" s="1">
        <v>10</v>
      </c>
    </row>
    <row r="590" spans="1:20">
      <c r="A590" s="6">
        <v>40730</v>
      </c>
      <c r="B590" s="5">
        <v>154</v>
      </c>
      <c r="C590" s="5">
        <v>8.9630000000000276</v>
      </c>
      <c r="D590" s="5" t="s">
        <v>31</v>
      </c>
      <c r="E590" s="5">
        <v>-1.8256837433254205</v>
      </c>
      <c r="F590" s="5" t="s">
        <v>57</v>
      </c>
      <c r="G590" s="5"/>
      <c r="H590" s="7"/>
      <c r="I590" s="5" t="e">
        <f t="shared" si="351"/>
        <v>#VALUE!</v>
      </c>
      <c r="J590" s="5">
        <f t="shared" si="358"/>
        <v>-0.54904574523905059</v>
      </c>
      <c r="K590" s="5">
        <f t="shared" si="352"/>
        <v>1.27663799808637</v>
      </c>
      <c r="L590" s="1">
        <f t="shared" si="353"/>
        <v>6.5466080008269811</v>
      </c>
      <c r="M590" s="5">
        <v>5</v>
      </c>
      <c r="N590" s="5">
        <f t="shared" si="354"/>
        <v>0</v>
      </c>
      <c r="O590" s="5" t="e">
        <f t="shared" si="355"/>
        <v>#VALUE!</v>
      </c>
      <c r="P590" s="5" t="e">
        <f t="shared" si="357"/>
        <v>#VALUE!</v>
      </c>
      <c r="Q590" s="5"/>
      <c r="R590" s="5" t="s">
        <v>8</v>
      </c>
      <c r="S590" s="1">
        <v>10</v>
      </c>
    </row>
    <row r="591" spans="1:20">
      <c r="A591" s="6">
        <v>40730</v>
      </c>
      <c r="B591" s="5">
        <v>154</v>
      </c>
      <c r="C591" s="5">
        <v>8.9630000000000276</v>
      </c>
      <c r="D591" s="5" t="s">
        <v>32</v>
      </c>
      <c r="E591" s="5">
        <v>-3.5697301546344011</v>
      </c>
      <c r="F591" s="5">
        <v>2.3999999999999998E-3</v>
      </c>
      <c r="G591" s="5"/>
      <c r="H591" s="7"/>
      <c r="I591" s="5">
        <f t="shared" si="351"/>
        <v>2.4</v>
      </c>
      <c r="J591" s="5">
        <f t="shared" si="358"/>
        <v>-0.54904574523905059</v>
      </c>
      <c r="K591" s="5">
        <f t="shared" si="352"/>
        <v>3.0206844093953507</v>
      </c>
      <c r="L591" s="1">
        <f t="shared" si="353"/>
        <v>6.5466080008269811</v>
      </c>
      <c r="M591" s="5">
        <v>5</v>
      </c>
      <c r="N591" s="5">
        <f t="shared" si="354"/>
        <v>0</v>
      </c>
      <c r="O591" s="5">
        <f t="shared" si="355"/>
        <v>2.5920000000000001E-3</v>
      </c>
      <c r="P591" s="5">
        <f t="shared" si="357"/>
        <v>0.98824926199019869</v>
      </c>
      <c r="Q591" s="5"/>
      <c r="R591" s="5" t="s">
        <v>8</v>
      </c>
      <c r="S591" s="1">
        <v>10</v>
      </c>
      <c r="T591" s="1">
        <f t="shared" si="356"/>
        <v>0.38021124171160603</v>
      </c>
    </row>
    <row r="592" spans="1:20">
      <c r="A592" s="6">
        <v>40730</v>
      </c>
      <c r="B592" s="5">
        <v>154</v>
      </c>
      <c r="C592" s="5">
        <v>8.9630000000000276</v>
      </c>
      <c r="D592" s="5" t="s">
        <v>33</v>
      </c>
      <c r="E592" s="5">
        <v>-9.9893429073292133</v>
      </c>
      <c r="F592" s="5" t="s">
        <v>57</v>
      </c>
      <c r="G592" s="5"/>
      <c r="H592" s="7"/>
      <c r="I592" s="5" t="e">
        <f t="shared" si="351"/>
        <v>#VALUE!</v>
      </c>
      <c r="J592" s="5">
        <f t="shared" si="358"/>
        <v>-0.54904574523905059</v>
      </c>
      <c r="K592" s="5">
        <f t="shared" si="352"/>
        <v>9.4402971620901628</v>
      </c>
      <c r="L592" s="1">
        <f t="shared" si="353"/>
        <v>6.5466080008269811</v>
      </c>
      <c r="M592" s="5">
        <v>5</v>
      </c>
      <c r="N592" s="5">
        <f t="shared" si="354"/>
        <v>0</v>
      </c>
      <c r="O592" s="5" t="e">
        <f t="shared" si="355"/>
        <v>#VALUE!</v>
      </c>
      <c r="P592" s="5" t="e">
        <f t="shared" si="357"/>
        <v>#VALUE!</v>
      </c>
      <c r="Q592" s="5"/>
      <c r="R592" s="5" t="s">
        <v>8</v>
      </c>
      <c r="S592" s="1">
        <v>10</v>
      </c>
    </row>
    <row r="593" spans="1:20">
      <c r="A593" s="6">
        <v>40730</v>
      </c>
      <c r="B593" s="5">
        <v>154</v>
      </c>
      <c r="C593" s="5">
        <v>8.9630000000000276</v>
      </c>
      <c r="D593" s="5" t="s">
        <v>34</v>
      </c>
      <c r="E593" s="5">
        <v>-1.3508222204388995</v>
      </c>
      <c r="F593" s="5">
        <v>2.8199999999999999E-2</v>
      </c>
      <c r="G593" s="5"/>
      <c r="H593" s="7" t="s">
        <v>60</v>
      </c>
      <c r="I593" s="5">
        <f t="shared" si="351"/>
        <v>28.2</v>
      </c>
      <c r="J593" s="5">
        <f t="shared" si="358"/>
        <v>-0.54904574523905059</v>
      </c>
      <c r="K593" s="5">
        <f t="shared" si="352"/>
        <v>0.80177647519984896</v>
      </c>
      <c r="L593" s="1">
        <f t="shared" si="353"/>
        <v>6.5466080008269811</v>
      </c>
      <c r="M593" s="5">
        <v>5</v>
      </c>
      <c r="N593" s="5">
        <f t="shared" si="354"/>
        <v>0</v>
      </c>
      <c r="O593" s="5">
        <f t="shared" si="355"/>
        <v>3.0456E-2</v>
      </c>
      <c r="P593" s="5">
        <f t="shared" si="357"/>
        <v>0.26084720442641329</v>
      </c>
      <c r="Q593" s="5"/>
      <c r="R593" s="5" t="s">
        <v>8</v>
      </c>
      <c r="S593" s="1">
        <v>10</v>
      </c>
      <c r="T593" s="1">
        <f t="shared" si="356"/>
        <v>1.4502491083193612</v>
      </c>
    </row>
    <row r="594" spans="1:20">
      <c r="A594" s="6">
        <v>40730</v>
      </c>
      <c r="B594" s="5">
        <v>154</v>
      </c>
      <c r="C594" s="5">
        <v>8.9630000000000276</v>
      </c>
      <c r="D594" s="5" t="s">
        <v>35</v>
      </c>
      <c r="E594" s="5">
        <v>-0.20916519460476587</v>
      </c>
      <c r="F594" s="5" t="s">
        <v>57</v>
      </c>
      <c r="G594" s="5"/>
      <c r="H594" s="7"/>
      <c r="I594" s="5" t="e">
        <f t="shared" si="351"/>
        <v>#VALUE!</v>
      </c>
      <c r="J594" s="5">
        <f t="shared" si="358"/>
        <v>-0.54904574523905059</v>
      </c>
      <c r="K594" s="5">
        <f t="shared" si="352"/>
        <v>-0.33988055063428468</v>
      </c>
      <c r="L594" s="1">
        <f t="shared" si="353"/>
        <v>6.5466080008269811</v>
      </c>
      <c r="M594" s="5">
        <v>5</v>
      </c>
      <c r="N594" s="5">
        <f t="shared" si="354"/>
        <v>0</v>
      </c>
      <c r="O594" s="5" t="e">
        <f t="shared" si="355"/>
        <v>#VALUE!</v>
      </c>
      <c r="P594" s="5" t="e">
        <f t="shared" si="357"/>
        <v>#VALUE!</v>
      </c>
      <c r="Q594" s="5"/>
      <c r="R594" s="5" t="s">
        <v>8</v>
      </c>
      <c r="S594" s="1">
        <v>10</v>
      </c>
    </row>
    <row r="595" spans="1:20">
      <c r="A595" s="6">
        <v>40730</v>
      </c>
      <c r="B595" s="5">
        <v>154</v>
      </c>
      <c r="C595" s="5">
        <v>8.9630000000000276</v>
      </c>
      <c r="D595" s="5" t="s">
        <v>36</v>
      </c>
      <c r="E595" s="5">
        <v>-1.2241287311336753</v>
      </c>
      <c r="F595" s="5">
        <v>1.35E-2</v>
      </c>
      <c r="G595" s="5"/>
      <c r="H595" s="7"/>
      <c r="I595" s="5">
        <f t="shared" si="351"/>
        <v>13.5</v>
      </c>
      <c r="J595" s="5">
        <f t="shared" si="358"/>
        <v>-0.54904574523905059</v>
      </c>
      <c r="K595" s="5">
        <f t="shared" si="352"/>
        <v>0.67508298589462468</v>
      </c>
      <c r="L595" s="1">
        <f t="shared" si="353"/>
        <v>6.5466080008269811</v>
      </c>
      <c r="M595" s="5">
        <v>5</v>
      </c>
      <c r="N595" s="5">
        <f t="shared" si="354"/>
        <v>0</v>
      </c>
      <c r="O595" s="5">
        <f t="shared" si="355"/>
        <v>1.4580000000000003E-2</v>
      </c>
      <c r="P595" s="5">
        <f t="shared" si="357"/>
        <v>0.22033082019793598</v>
      </c>
      <c r="Q595" s="5"/>
      <c r="R595" s="5" t="s">
        <v>8</v>
      </c>
      <c r="S595" s="1">
        <v>10</v>
      </c>
      <c r="T595" s="1">
        <f t="shared" si="356"/>
        <v>1.1303337684950061</v>
      </c>
    </row>
    <row r="596" spans="1:20">
      <c r="A596" s="6">
        <v>40730</v>
      </c>
      <c r="B596" s="5">
        <v>154</v>
      </c>
      <c r="C596" s="5">
        <v>8.9630000000000276</v>
      </c>
      <c r="D596" s="5" t="s">
        <v>37</v>
      </c>
      <c r="E596" s="5">
        <v>-3.1254310688601512</v>
      </c>
      <c r="F596" s="5">
        <v>6.4999999999999997E-3</v>
      </c>
      <c r="G596" s="5"/>
      <c r="H596" s="7" t="s">
        <v>61</v>
      </c>
      <c r="I596" s="5">
        <f t="shared" si="351"/>
        <v>6.5</v>
      </c>
      <c r="J596" s="5">
        <f t="shared" si="358"/>
        <v>-0.54904574523905059</v>
      </c>
      <c r="K596" s="5">
        <f t="shared" si="352"/>
        <v>2.5763853236211007</v>
      </c>
      <c r="L596" s="1">
        <f t="shared" si="353"/>
        <v>6.5466080008269811</v>
      </c>
      <c r="M596" s="5">
        <v>5</v>
      </c>
      <c r="N596" s="5">
        <f t="shared" si="354"/>
        <v>0</v>
      </c>
      <c r="O596" s="5">
        <f t="shared" si="355"/>
        <v>7.0200000000000002E-3</v>
      </c>
      <c r="P596" s="5">
        <f t="shared" si="357"/>
        <v>0.84214520439050289</v>
      </c>
      <c r="Q596" s="5"/>
      <c r="R596" s="5" t="s">
        <v>8</v>
      </c>
      <c r="S596" s="1">
        <v>10</v>
      </c>
      <c r="T596" s="1">
        <f t="shared" si="356"/>
        <v>0.81291335664285558</v>
      </c>
    </row>
    <row r="597" spans="1:20">
      <c r="A597" s="8">
        <v>40730</v>
      </c>
      <c r="B597" s="9">
        <v>154</v>
      </c>
      <c r="C597" s="9">
        <v>8.9630000000000276</v>
      </c>
      <c r="D597" s="9" t="s">
        <v>38</v>
      </c>
      <c r="E597" s="9">
        <v>-0.497989600296316</v>
      </c>
      <c r="F597" s="9">
        <v>6.7000000000000002E-3</v>
      </c>
      <c r="G597" s="9"/>
      <c r="H597" s="10"/>
      <c r="I597" s="9">
        <f t="shared" si="351"/>
        <v>6.7</v>
      </c>
      <c r="J597" s="5">
        <f t="shared" si="358"/>
        <v>-0.54904574523905059</v>
      </c>
      <c r="K597" s="9">
        <f t="shared" si="352"/>
        <v>-5.1056144942734583E-2</v>
      </c>
      <c r="L597" s="1">
        <f t="shared" si="353"/>
        <v>6.5466080008269811</v>
      </c>
      <c r="M597" s="9">
        <v>5</v>
      </c>
      <c r="N597" s="9">
        <f t="shared" si="354"/>
        <v>0</v>
      </c>
      <c r="O597" s="9">
        <f t="shared" si="355"/>
        <v>7.2360000000000002E-3</v>
      </c>
      <c r="P597" s="9">
        <f t="shared" si="357"/>
        <v>-1.6688042411808209E-2</v>
      </c>
      <c r="Q597" s="9"/>
      <c r="R597" s="9" t="s">
        <v>8</v>
      </c>
      <c r="S597" s="1">
        <v>10</v>
      </c>
    </row>
    <row r="598" spans="1:20">
      <c r="A598" s="6">
        <v>40730</v>
      </c>
      <c r="B598" s="5">
        <v>154</v>
      </c>
      <c r="C598" s="5">
        <v>8.9630000000000276</v>
      </c>
      <c r="D598" s="5" t="s">
        <v>39</v>
      </c>
      <c r="E598" s="5">
        <v>0.34688366122412023</v>
      </c>
      <c r="F598" s="5" t="s">
        <v>57</v>
      </c>
      <c r="G598" s="5"/>
      <c r="H598" s="7"/>
      <c r="I598" s="5" t="e">
        <f t="shared" si="351"/>
        <v>#VALUE!</v>
      </c>
      <c r="J598" s="5">
        <f t="shared" si="358"/>
        <v>-0.54904574523905059</v>
      </c>
      <c r="K598" s="5">
        <f t="shared" si="352"/>
        <v>-0.89592940646317087</v>
      </c>
      <c r="L598" s="1">
        <f t="shared" si="353"/>
        <v>6.5466080008269811</v>
      </c>
      <c r="M598" s="5">
        <v>5</v>
      </c>
      <c r="N598" s="5">
        <f t="shared" si="354"/>
        <v>0</v>
      </c>
      <c r="O598" s="5" t="e">
        <f t="shared" si="355"/>
        <v>#VALUE!</v>
      </c>
      <c r="P598" s="5" t="e">
        <f t="shared" si="357"/>
        <v>#VALUE!</v>
      </c>
      <c r="Q598" s="5"/>
      <c r="R598" s="5" t="s">
        <v>8</v>
      </c>
      <c r="S598" s="1">
        <v>10</v>
      </c>
    </row>
    <row r="599" spans="1:20">
      <c r="A599" s="6">
        <v>40730</v>
      </c>
      <c r="B599" s="5">
        <v>154</v>
      </c>
      <c r="C599" s="5">
        <v>8.9630000000000276</v>
      </c>
      <c r="D599" s="5" t="s">
        <v>40</v>
      </c>
      <c r="E599" s="5">
        <v>-0.26213383561223486</v>
      </c>
      <c r="F599" s="5" t="s">
        <v>57</v>
      </c>
      <c r="G599" s="5"/>
      <c r="H599" s="7"/>
      <c r="I599" s="5" t="e">
        <f t="shared" si="351"/>
        <v>#VALUE!</v>
      </c>
      <c r="J599" s="5">
        <f t="shared" si="358"/>
        <v>-0.54904574523905059</v>
      </c>
      <c r="K599" s="5">
        <f t="shared" si="352"/>
        <v>-0.28691190962681573</v>
      </c>
      <c r="L599" s="1">
        <f t="shared" si="353"/>
        <v>6.5466080008269811</v>
      </c>
      <c r="M599" s="5">
        <v>5</v>
      </c>
      <c r="N599" s="5">
        <f t="shared" si="354"/>
        <v>0</v>
      </c>
      <c r="O599" s="5" t="e">
        <f t="shared" si="355"/>
        <v>#VALUE!</v>
      </c>
      <c r="P599" s="5" t="e">
        <f t="shared" si="357"/>
        <v>#VALUE!</v>
      </c>
      <c r="Q599" s="5"/>
      <c r="R599" s="5" t="s">
        <v>8</v>
      </c>
      <c r="S599" s="1">
        <v>10</v>
      </c>
    </row>
    <row r="600" spans="1:20">
      <c r="A600" s="6">
        <v>40730</v>
      </c>
      <c r="B600" s="5">
        <v>154</v>
      </c>
      <c r="C600" s="5">
        <v>8.9630000000000276</v>
      </c>
      <c r="D600" s="5" t="s">
        <v>41</v>
      </c>
      <c r="E600" s="5">
        <v>-6.9329670886706181</v>
      </c>
      <c r="F600" s="5">
        <v>3.8E-3</v>
      </c>
      <c r="G600" s="5"/>
      <c r="H600" s="7"/>
      <c r="I600" s="5">
        <f t="shared" si="351"/>
        <v>3.8</v>
      </c>
      <c r="J600" s="5">
        <f t="shared" si="358"/>
        <v>-0.54904574523905059</v>
      </c>
      <c r="K600" s="5">
        <f t="shared" si="352"/>
        <v>6.3839213434315676</v>
      </c>
      <c r="L600" s="1">
        <f t="shared" si="353"/>
        <v>6.5466080008269811</v>
      </c>
      <c r="M600" s="5">
        <v>5</v>
      </c>
      <c r="N600" s="5">
        <f t="shared" si="354"/>
        <v>0</v>
      </c>
      <c r="O600" s="5">
        <f t="shared" si="355"/>
        <v>4.104E-3</v>
      </c>
      <c r="P600" s="5">
        <f t="shared" si="357"/>
        <v>2.0879363412044536</v>
      </c>
      <c r="Q600" s="5"/>
      <c r="R600" s="5" t="s">
        <v>8</v>
      </c>
      <c r="S600" s="1">
        <v>10</v>
      </c>
      <c r="T600" s="1">
        <f t="shared" si="356"/>
        <v>0.57978359661681012</v>
      </c>
    </row>
    <row r="601" spans="1:20">
      <c r="A601" s="5"/>
      <c r="B601" s="5"/>
      <c r="C601" s="5"/>
      <c r="D601" s="5"/>
      <c r="E601" s="5"/>
      <c r="F601" s="5"/>
      <c r="G601" s="5"/>
      <c r="H601" s="7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20">
      <c r="A602" s="6">
        <v>40730</v>
      </c>
      <c r="B602" s="5">
        <v>219</v>
      </c>
      <c r="C602" s="5">
        <v>9.6985555555555862</v>
      </c>
      <c r="D602" s="5" t="s">
        <v>18</v>
      </c>
      <c r="E602" s="5">
        <v>-0.91946998302417582</v>
      </c>
      <c r="F602" s="5">
        <v>9.7999999999999997E-3</v>
      </c>
      <c r="G602" s="5"/>
      <c r="H602" s="7"/>
      <c r="I602" s="5">
        <f t="shared" ref="I602:I625" si="359">1000*(F602-G602)</f>
        <v>9.7999999999999989</v>
      </c>
      <c r="J602" s="5">
        <f>AVERAGE(E612,E621)</f>
        <v>-1.97561312231859</v>
      </c>
      <c r="K602" s="5">
        <f t="shared" ref="K602:K625" si="360">-1*(E602-J602)</f>
        <v>-1.0561431392944143</v>
      </c>
      <c r="L602" s="1">
        <f t="shared" ref="L602:L625" si="361" xml:space="preserve"> -0.0000239427557546*C602^3 + 0.0030595325652363*C602^2 - 0.194267551268354*C602 + 8.05927926866089</f>
        <v>6.4411081744318892</v>
      </c>
      <c r="M602" s="5">
        <v>5</v>
      </c>
      <c r="N602" s="5">
        <f t="shared" ref="N602:N625" si="362">1.28*G602</f>
        <v>0</v>
      </c>
      <c r="O602" s="5">
        <f t="shared" ref="O602:O625" si="363">1.08*I602/1000</f>
        <v>1.0584E-2</v>
      </c>
      <c r="P602" s="5">
        <f>(K602/100)*L602*(M602-(N602+O602))</f>
        <v>-0.33941660921708849</v>
      </c>
      <c r="Q602" s="5"/>
      <c r="R602" s="5" t="s">
        <v>8</v>
      </c>
      <c r="S602" s="1">
        <v>10</v>
      </c>
      <c r="T602" s="1">
        <f t="shared" ref="T602:T625" si="364">LOG(I602)</f>
        <v>0.99122607569249477</v>
      </c>
    </row>
    <row r="603" spans="1:20">
      <c r="A603" s="6">
        <v>40730</v>
      </c>
      <c r="B603" s="5">
        <v>219</v>
      </c>
      <c r="C603" s="5">
        <v>9.6985555555555862</v>
      </c>
      <c r="D603" s="5" t="s">
        <v>19</v>
      </c>
      <c r="E603" s="5"/>
      <c r="F603" s="5">
        <v>3.8999999999999998E-3</v>
      </c>
      <c r="G603" s="5"/>
      <c r="H603" s="7" t="s">
        <v>61</v>
      </c>
      <c r="I603" s="5">
        <f t="shared" si="359"/>
        <v>3.9</v>
      </c>
      <c r="J603" s="5">
        <f>J602</f>
        <v>-1.97561312231859</v>
      </c>
      <c r="K603" s="5">
        <f t="shared" si="360"/>
        <v>-1.97561312231859</v>
      </c>
      <c r="L603" s="1">
        <f t="shared" si="361"/>
        <v>6.4411081744318892</v>
      </c>
      <c r="M603" s="5">
        <v>5</v>
      </c>
      <c r="N603" s="5">
        <f t="shared" si="362"/>
        <v>0</v>
      </c>
      <c r="O603" s="5">
        <f t="shared" si="363"/>
        <v>4.2119999999999996E-3</v>
      </c>
      <c r="P603" s="5">
        <f t="shared" ref="P603:P625" si="365">(K603/100)*L603*(M603-(N603+O603))</f>
        <v>-0.63572090877858844</v>
      </c>
      <c r="Q603" s="5"/>
      <c r="R603" s="5" t="s">
        <v>8</v>
      </c>
      <c r="S603" s="1">
        <v>10</v>
      </c>
      <c r="T603" s="1">
        <f t="shared" si="364"/>
        <v>0.59106460702649921</v>
      </c>
    </row>
    <row r="604" spans="1:20">
      <c r="A604" s="6">
        <v>40730</v>
      </c>
      <c r="B604" s="5">
        <v>219</v>
      </c>
      <c r="C604" s="5">
        <v>9.6985555555555862</v>
      </c>
      <c r="D604" s="5" t="s">
        <v>20</v>
      </c>
      <c r="E604" s="5">
        <v>-12.553296044322359</v>
      </c>
      <c r="F604" s="5">
        <v>8.6999999999999994E-3</v>
      </c>
      <c r="G604" s="5"/>
      <c r="H604" s="7"/>
      <c r="I604" s="5">
        <f t="shared" si="359"/>
        <v>8.6999999999999993</v>
      </c>
      <c r="J604" s="5">
        <f t="shared" ref="J604:J625" si="366">J603</f>
        <v>-1.97561312231859</v>
      </c>
      <c r="K604" s="5">
        <f t="shared" si="360"/>
        <v>10.577682922003769</v>
      </c>
      <c r="L604" s="1">
        <f t="shared" si="361"/>
        <v>6.4411081744318892</v>
      </c>
      <c r="M604" s="5">
        <v>5</v>
      </c>
      <c r="N604" s="5">
        <f t="shared" si="362"/>
        <v>0</v>
      </c>
      <c r="O604" s="5">
        <f t="shared" si="363"/>
        <v>9.3959999999999998E-3</v>
      </c>
      <c r="P604" s="5">
        <f t="shared" si="365"/>
        <v>3.4001983140594172</v>
      </c>
      <c r="Q604" s="5"/>
      <c r="R604" s="5" t="s">
        <v>8</v>
      </c>
      <c r="S604" s="1">
        <v>10</v>
      </c>
      <c r="T604" s="1">
        <f t="shared" si="364"/>
        <v>0.93951925261861846</v>
      </c>
    </row>
    <row r="605" spans="1:20">
      <c r="A605" s="6">
        <v>40730</v>
      </c>
      <c r="B605" s="5">
        <v>219</v>
      </c>
      <c r="C605" s="5">
        <v>9.6985555555555862</v>
      </c>
      <c r="D605" s="5" t="s">
        <v>21</v>
      </c>
      <c r="E605" s="5">
        <v>-3.8992701015463536</v>
      </c>
      <c r="F605" s="5">
        <v>2.0999999999999999E-3</v>
      </c>
      <c r="G605" s="5"/>
      <c r="H605" s="7"/>
      <c r="I605" s="5">
        <f t="shared" si="359"/>
        <v>2.1</v>
      </c>
      <c r="J605" s="5">
        <f t="shared" si="366"/>
        <v>-1.97561312231859</v>
      </c>
      <c r="K605" s="5">
        <f t="shared" si="360"/>
        <v>1.9236569792277636</v>
      </c>
      <c r="L605" s="1">
        <f t="shared" si="361"/>
        <v>6.4411081744318892</v>
      </c>
      <c r="M605" s="5">
        <v>5</v>
      </c>
      <c r="N605" s="5">
        <f t="shared" si="362"/>
        <v>0</v>
      </c>
      <c r="O605" s="5">
        <f t="shared" si="363"/>
        <v>2.2680000000000001E-3</v>
      </c>
      <c r="P605" s="5">
        <f t="shared" si="365"/>
        <v>0.61924311853785186</v>
      </c>
      <c r="Q605" s="5"/>
      <c r="R605" s="5" t="s">
        <v>8</v>
      </c>
      <c r="S605" s="1">
        <v>10</v>
      </c>
      <c r="T605" s="1">
        <f t="shared" si="364"/>
        <v>0.3222192947339193</v>
      </c>
    </row>
    <row r="606" spans="1:20">
      <c r="A606" s="6">
        <v>40730</v>
      </c>
      <c r="B606" s="5">
        <v>219</v>
      </c>
      <c r="C606" s="5">
        <v>9.6985555555555862</v>
      </c>
      <c r="D606" s="5" t="s">
        <v>22</v>
      </c>
      <c r="E606" s="5">
        <v>-3.569186405753253</v>
      </c>
      <c r="F606" s="5">
        <v>6.6E-3</v>
      </c>
      <c r="G606" s="5"/>
      <c r="H606" s="7"/>
      <c r="I606" s="5">
        <f t="shared" si="359"/>
        <v>6.6</v>
      </c>
      <c r="J606" s="5">
        <f t="shared" si="366"/>
        <v>-1.97561312231859</v>
      </c>
      <c r="K606" s="5">
        <f t="shared" si="360"/>
        <v>1.593573283434663</v>
      </c>
      <c r="L606" s="1">
        <f t="shared" si="361"/>
        <v>6.4411081744318892</v>
      </c>
      <c r="M606" s="5">
        <v>5</v>
      </c>
      <c r="N606" s="5">
        <f t="shared" si="362"/>
        <v>0</v>
      </c>
      <c r="O606" s="5">
        <f t="shared" si="363"/>
        <v>7.1279999999999998E-3</v>
      </c>
      <c r="P606" s="5">
        <f t="shared" si="365"/>
        <v>0.51248725026747444</v>
      </c>
      <c r="Q606" s="5"/>
      <c r="R606" s="5" t="s">
        <v>8</v>
      </c>
      <c r="S606" s="1">
        <v>10</v>
      </c>
      <c r="T606" s="1">
        <f t="shared" si="364"/>
        <v>0.81954393554186866</v>
      </c>
    </row>
    <row r="607" spans="1:20">
      <c r="A607" s="6">
        <v>40730</v>
      </c>
      <c r="B607" s="5">
        <v>219</v>
      </c>
      <c r="C607" s="5">
        <v>9.6985555555555862</v>
      </c>
      <c r="D607" s="5" t="s">
        <v>23</v>
      </c>
      <c r="E607" s="5">
        <v>-5.6723414531312644</v>
      </c>
      <c r="F607" s="5">
        <v>7.7999999999999996E-3</v>
      </c>
      <c r="G607" s="5"/>
      <c r="H607" s="7"/>
      <c r="I607" s="5">
        <f t="shared" si="359"/>
        <v>7.8</v>
      </c>
      <c r="J607" s="5">
        <f t="shared" si="366"/>
        <v>-1.97561312231859</v>
      </c>
      <c r="K607" s="5">
        <f t="shared" si="360"/>
        <v>3.6967283308126744</v>
      </c>
      <c r="L607" s="1">
        <f t="shared" si="361"/>
        <v>6.4411081744318892</v>
      </c>
      <c r="M607" s="5">
        <v>5</v>
      </c>
      <c r="N607" s="5">
        <f t="shared" si="362"/>
        <v>0</v>
      </c>
      <c r="O607" s="5">
        <f t="shared" si="363"/>
        <v>8.4239999999999992E-3</v>
      </c>
      <c r="P607" s="5">
        <f t="shared" si="365"/>
        <v>1.1885455125921756</v>
      </c>
      <c r="Q607" s="5"/>
      <c r="R607" s="5" t="s">
        <v>8</v>
      </c>
      <c r="S607" s="1">
        <v>10</v>
      </c>
      <c r="T607" s="1">
        <f t="shared" si="364"/>
        <v>0.89209460269048035</v>
      </c>
    </row>
    <row r="608" spans="1:20">
      <c r="A608" s="6">
        <v>40730</v>
      </c>
      <c r="B608" s="5">
        <v>219</v>
      </c>
      <c r="C608" s="5">
        <v>9.6985555555555862</v>
      </c>
      <c r="D608" s="5" t="s">
        <v>24</v>
      </c>
      <c r="E608" s="5">
        <v>-0.19033085835983374</v>
      </c>
      <c r="F608" s="5">
        <v>3.8999999999999998E-3</v>
      </c>
      <c r="G608" s="5"/>
      <c r="H608" s="7"/>
      <c r="I608" s="5">
        <f t="shared" si="359"/>
        <v>3.9</v>
      </c>
      <c r="J608" s="5">
        <f t="shared" si="366"/>
        <v>-1.97561312231859</v>
      </c>
      <c r="K608" s="5">
        <f t="shared" si="360"/>
        <v>-1.7852822639587562</v>
      </c>
      <c r="L608" s="1">
        <f t="shared" si="361"/>
        <v>6.4411081744318892</v>
      </c>
      <c r="M608" s="5">
        <v>5</v>
      </c>
      <c r="N608" s="5">
        <f t="shared" si="362"/>
        <v>0</v>
      </c>
      <c r="O608" s="5">
        <f t="shared" si="363"/>
        <v>4.2119999999999996E-3</v>
      </c>
      <c r="P608" s="5">
        <f t="shared" si="365"/>
        <v>-0.57447546305937836</v>
      </c>
      <c r="Q608" s="5"/>
      <c r="R608" s="5" t="s">
        <v>8</v>
      </c>
      <c r="S608" s="1">
        <v>10</v>
      </c>
      <c r="T608" s="1">
        <f t="shared" si="364"/>
        <v>0.59106460702649921</v>
      </c>
    </row>
    <row r="609" spans="1:20">
      <c r="A609" s="6">
        <v>40730</v>
      </c>
      <c r="B609" s="5">
        <v>219</v>
      </c>
      <c r="C609" s="5">
        <v>9.6985555555555862</v>
      </c>
      <c r="D609" s="5" t="s">
        <v>25</v>
      </c>
      <c r="E609" s="5">
        <v>-1.1241445618691879</v>
      </c>
      <c r="F609" s="5">
        <v>4.5999999999999999E-3</v>
      </c>
      <c r="G609" s="5"/>
      <c r="H609" s="7"/>
      <c r="I609" s="5">
        <f t="shared" si="359"/>
        <v>4.5999999999999996</v>
      </c>
      <c r="J609" s="5">
        <f t="shared" si="366"/>
        <v>-1.97561312231859</v>
      </c>
      <c r="K609" s="5">
        <f t="shared" si="360"/>
        <v>-0.85146856044940211</v>
      </c>
      <c r="L609" s="1">
        <f t="shared" si="361"/>
        <v>6.4411081744318892</v>
      </c>
      <c r="M609" s="5">
        <v>5</v>
      </c>
      <c r="N609" s="5">
        <f t="shared" si="362"/>
        <v>0</v>
      </c>
      <c r="O609" s="5">
        <f t="shared" si="363"/>
        <v>4.9680000000000002E-3</v>
      </c>
      <c r="P609" s="5">
        <f t="shared" si="365"/>
        <v>-0.27394759020222437</v>
      </c>
      <c r="Q609" s="5"/>
      <c r="R609" s="5" t="s">
        <v>8</v>
      </c>
      <c r="S609" s="1">
        <v>10</v>
      </c>
      <c r="T609" s="1">
        <f t="shared" si="364"/>
        <v>0.66275783168157409</v>
      </c>
    </row>
    <row r="610" spans="1:20">
      <c r="A610" s="6">
        <v>40730</v>
      </c>
      <c r="B610" s="5">
        <v>219</v>
      </c>
      <c r="C610" s="5">
        <v>9.6985555555555862</v>
      </c>
      <c r="D610" s="5" t="s">
        <v>26</v>
      </c>
      <c r="E610" s="5">
        <v>-6.8833639612333757</v>
      </c>
      <c r="F610" s="5">
        <v>4.0000000000000001E-3</v>
      </c>
      <c r="G610" s="5"/>
      <c r="H610" s="7" t="s">
        <v>62</v>
      </c>
      <c r="I610" s="5">
        <f t="shared" si="359"/>
        <v>4</v>
      </c>
      <c r="J610" s="5">
        <f t="shared" si="366"/>
        <v>-1.97561312231859</v>
      </c>
      <c r="K610" s="5">
        <f t="shared" si="360"/>
        <v>4.9077508389147857</v>
      </c>
      <c r="L610" s="1">
        <f t="shared" si="361"/>
        <v>6.4411081744318892</v>
      </c>
      <c r="M610" s="5">
        <v>5</v>
      </c>
      <c r="N610" s="5">
        <f t="shared" si="362"/>
        <v>0</v>
      </c>
      <c r="O610" s="5">
        <f t="shared" si="363"/>
        <v>4.3200000000000001E-3</v>
      </c>
      <c r="P610" s="5">
        <f t="shared" si="365"/>
        <v>1.5792020918356362</v>
      </c>
      <c r="Q610" s="5"/>
      <c r="R610" s="5" t="s">
        <v>8</v>
      </c>
      <c r="S610" s="1">
        <v>10</v>
      </c>
      <c r="T610" s="1">
        <f t="shared" si="364"/>
        <v>0.6020599913279624</v>
      </c>
    </row>
    <row r="611" spans="1:20">
      <c r="A611" s="6">
        <v>40730</v>
      </c>
      <c r="B611" s="5">
        <v>219</v>
      </c>
      <c r="C611" s="5">
        <v>9.6985555555555862</v>
      </c>
      <c r="D611" s="5" t="s">
        <v>27</v>
      </c>
      <c r="E611" s="5">
        <v>0.97373237136947488</v>
      </c>
      <c r="F611" s="5">
        <v>3.3E-3</v>
      </c>
      <c r="G611" s="5"/>
      <c r="H611" s="7"/>
      <c r="I611" s="5">
        <f t="shared" si="359"/>
        <v>3.3</v>
      </c>
      <c r="J611" s="5">
        <f t="shared" si="366"/>
        <v>-1.97561312231859</v>
      </c>
      <c r="K611" s="5">
        <f t="shared" si="360"/>
        <v>-2.9493454936880648</v>
      </c>
      <c r="L611" s="1">
        <f t="shared" si="361"/>
        <v>6.4411081744318892</v>
      </c>
      <c r="M611" s="5">
        <v>5</v>
      </c>
      <c r="N611" s="5">
        <f t="shared" si="362"/>
        <v>0</v>
      </c>
      <c r="O611" s="5">
        <f t="shared" si="363"/>
        <v>3.5639999999999999E-3</v>
      </c>
      <c r="P611" s="5">
        <f t="shared" si="365"/>
        <v>-0.94917561344884493</v>
      </c>
      <c r="Q611" s="5"/>
      <c r="R611" s="5" t="s">
        <v>8</v>
      </c>
      <c r="S611" s="1">
        <v>10</v>
      </c>
      <c r="T611" s="1">
        <f t="shared" si="364"/>
        <v>0.51851393987788741</v>
      </c>
    </row>
    <row r="612" spans="1:20">
      <c r="A612" s="6">
        <v>40730</v>
      </c>
      <c r="B612" s="5">
        <v>219</v>
      </c>
      <c r="C612" s="5">
        <v>9.6985555555555862</v>
      </c>
      <c r="D612" s="5" t="s">
        <v>28</v>
      </c>
      <c r="E612" s="5">
        <v>-0.47876151486157315</v>
      </c>
      <c r="F612" s="5" t="s">
        <v>57</v>
      </c>
      <c r="G612" s="5"/>
      <c r="H612" s="7"/>
      <c r="I612" s="5" t="e">
        <f t="shared" si="359"/>
        <v>#VALUE!</v>
      </c>
      <c r="J612" s="5">
        <f t="shared" si="366"/>
        <v>-1.97561312231859</v>
      </c>
      <c r="K612" s="5">
        <f t="shared" si="360"/>
        <v>-1.4968516074570168</v>
      </c>
      <c r="L612" s="1">
        <f t="shared" si="361"/>
        <v>6.4411081744318892</v>
      </c>
      <c r="M612" s="5">
        <v>5</v>
      </c>
      <c r="N612" s="5">
        <f t="shared" si="362"/>
        <v>0</v>
      </c>
      <c r="O612" s="5" t="e">
        <f t="shared" si="363"/>
        <v>#VALUE!</v>
      </c>
      <c r="P612" s="5" t="e">
        <f t="shared" si="365"/>
        <v>#VALUE!</v>
      </c>
      <c r="Q612" s="5"/>
      <c r="R612" s="5" t="s">
        <v>8</v>
      </c>
      <c r="S612" s="1">
        <v>10</v>
      </c>
    </row>
    <row r="613" spans="1:20">
      <c r="A613" s="6">
        <v>40730</v>
      </c>
      <c r="B613" s="5">
        <v>219</v>
      </c>
      <c r="C613" s="5">
        <v>9.6985555555555862</v>
      </c>
      <c r="D613" s="5" t="s">
        <v>29</v>
      </c>
      <c r="E613" s="5">
        <v>-2.2674984592117116</v>
      </c>
      <c r="F613" s="5">
        <v>2.3999999999999998E-3</v>
      </c>
      <c r="G613" s="5"/>
      <c r="H613" s="7"/>
      <c r="I613" s="5">
        <f t="shared" si="359"/>
        <v>2.4</v>
      </c>
      <c r="J613" s="5">
        <f t="shared" si="366"/>
        <v>-1.97561312231859</v>
      </c>
      <c r="K613" s="5">
        <f t="shared" si="360"/>
        <v>0.29188533689312157</v>
      </c>
      <c r="L613" s="1">
        <f t="shared" si="361"/>
        <v>6.4411081744318892</v>
      </c>
      <c r="M613" s="5">
        <v>5</v>
      </c>
      <c r="N613" s="5">
        <f t="shared" si="362"/>
        <v>0</v>
      </c>
      <c r="O613" s="5">
        <f t="shared" si="363"/>
        <v>2.5920000000000001E-3</v>
      </c>
      <c r="P613" s="5">
        <f t="shared" si="365"/>
        <v>9.3954520187390991E-2</v>
      </c>
      <c r="Q613" s="5"/>
      <c r="R613" s="5" t="s">
        <v>8</v>
      </c>
      <c r="S613" s="1">
        <v>10</v>
      </c>
      <c r="T613" s="1">
        <f t="shared" si="364"/>
        <v>0.38021124171160603</v>
      </c>
    </row>
    <row r="614" spans="1:20">
      <c r="A614" s="6">
        <v>40730</v>
      </c>
      <c r="B614" s="5">
        <v>219</v>
      </c>
      <c r="C614" s="5">
        <v>9.6985555555555862</v>
      </c>
      <c r="D614" s="5" t="s">
        <v>30</v>
      </c>
      <c r="E614" s="5">
        <v>-1.4588594981326641</v>
      </c>
      <c r="F614" s="5">
        <v>3.2399999999999998E-2</v>
      </c>
      <c r="G614" s="5"/>
      <c r="H614" s="7" t="s">
        <v>63</v>
      </c>
      <c r="I614" s="5">
        <f t="shared" si="359"/>
        <v>32.4</v>
      </c>
      <c r="J614" s="5">
        <f t="shared" si="366"/>
        <v>-1.97561312231859</v>
      </c>
      <c r="K614" s="5">
        <f t="shared" si="360"/>
        <v>-0.51675362418592585</v>
      </c>
      <c r="L614" s="1">
        <f t="shared" si="361"/>
        <v>6.4411081744318892</v>
      </c>
      <c r="M614" s="5">
        <v>5</v>
      </c>
      <c r="N614" s="5">
        <f t="shared" si="362"/>
        <v>0</v>
      </c>
      <c r="O614" s="5">
        <f t="shared" si="363"/>
        <v>3.4991999999999995E-2</v>
      </c>
      <c r="P614" s="5">
        <f t="shared" si="365"/>
        <v>-0.16525860282532409</v>
      </c>
      <c r="Q614" s="5"/>
      <c r="R614" s="5" t="s">
        <v>8</v>
      </c>
      <c r="S614" s="1">
        <v>10</v>
      </c>
      <c r="T614" s="1">
        <f t="shared" si="364"/>
        <v>1.510545010206612</v>
      </c>
    </row>
    <row r="615" spans="1:20">
      <c r="A615" s="6">
        <v>40730</v>
      </c>
      <c r="B615" s="5">
        <v>219</v>
      </c>
      <c r="C615" s="5">
        <v>9.6985555555555862</v>
      </c>
      <c r="D615" s="5" t="s">
        <v>31</v>
      </c>
      <c r="E615" s="5">
        <v>-3.785392210870699</v>
      </c>
      <c r="F615" s="5">
        <v>1.9400000000000001E-2</v>
      </c>
      <c r="G615" s="5"/>
      <c r="H615" s="7"/>
      <c r="I615" s="5">
        <f t="shared" si="359"/>
        <v>19.400000000000002</v>
      </c>
      <c r="J615" s="5">
        <f t="shared" si="366"/>
        <v>-1.97561312231859</v>
      </c>
      <c r="K615" s="5">
        <f t="shared" si="360"/>
        <v>1.809779088552109</v>
      </c>
      <c r="L615" s="1">
        <f t="shared" si="361"/>
        <v>6.4411081744318892</v>
      </c>
      <c r="M615" s="5">
        <v>5</v>
      </c>
      <c r="N615" s="5">
        <f t="shared" si="362"/>
        <v>0</v>
      </c>
      <c r="O615" s="5">
        <f t="shared" si="363"/>
        <v>2.0952000000000005E-2</v>
      </c>
      <c r="P615" s="5">
        <f t="shared" si="365"/>
        <v>0.58040677300617749</v>
      </c>
      <c r="Q615" s="5"/>
      <c r="R615" s="5" t="s">
        <v>8</v>
      </c>
      <c r="S615" s="1">
        <v>10</v>
      </c>
      <c r="T615" s="1">
        <f t="shared" si="364"/>
        <v>1.287801729930226</v>
      </c>
    </row>
    <row r="616" spans="1:20">
      <c r="A616" s="6">
        <v>40730</v>
      </c>
      <c r="B616" s="5">
        <v>219</v>
      </c>
      <c r="C616" s="5">
        <v>9.6985555555555862</v>
      </c>
      <c r="D616" s="5" t="s">
        <v>32</v>
      </c>
      <c r="E616" s="5">
        <v>-2.9847688582981009</v>
      </c>
      <c r="F616" s="5">
        <v>2.92E-2</v>
      </c>
      <c r="G616" s="5"/>
      <c r="H616" s="7"/>
      <c r="I616" s="5">
        <f t="shared" si="359"/>
        <v>29.2</v>
      </c>
      <c r="J616" s="5">
        <f t="shared" si="366"/>
        <v>-1.97561312231859</v>
      </c>
      <c r="K616" s="5">
        <f t="shared" si="360"/>
        <v>1.0091557359795109</v>
      </c>
      <c r="L616" s="1">
        <f t="shared" si="361"/>
        <v>6.4411081744318892</v>
      </c>
      <c r="M616" s="5">
        <v>5</v>
      </c>
      <c r="N616" s="5">
        <f t="shared" si="362"/>
        <v>0</v>
      </c>
      <c r="O616" s="5">
        <f t="shared" si="363"/>
        <v>3.1536000000000002E-2</v>
      </c>
      <c r="P616" s="5">
        <f t="shared" si="365"/>
        <v>0.32295419738837705</v>
      </c>
      <c r="Q616" s="5"/>
      <c r="R616" s="5" t="s">
        <v>8</v>
      </c>
      <c r="S616" s="1">
        <v>10</v>
      </c>
      <c r="T616" s="1">
        <f t="shared" si="364"/>
        <v>1.4653828514484182</v>
      </c>
    </row>
    <row r="617" spans="1:20">
      <c r="A617" s="6">
        <v>40730</v>
      </c>
      <c r="B617" s="5">
        <v>219</v>
      </c>
      <c r="C617" s="5">
        <v>9.6985555555555862</v>
      </c>
      <c r="D617" s="5" t="s">
        <v>33</v>
      </c>
      <c r="E617" s="5">
        <v>-5.1215894614031319</v>
      </c>
      <c r="F617" s="5">
        <v>2.3999999999999998E-3</v>
      </c>
      <c r="G617" s="5"/>
      <c r="H617" s="7"/>
      <c r="I617" s="5">
        <f t="shared" si="359"/>
        <v>2.4</v>
      </c>
      <c r="J617" s="5">
        <f t="shared" si="366"/>
        <v>-1.97561312231859</v>
      </c>
      <c r="K617" s="5">
        <f t="shared" si="360"/>
        <v>3.1459763390845419</v>
      </c>
      <c r="L617" s="1">
        <f t="shared" si="361"/>
        <v>6.4411081744318892</v>
      </c>
      <c r="M617" s="5">
        <v>5</v>
      </c>
      <c r="N617" s="5">
        <f t="shared" si="362"/>
        <v>0</v>
      </c>
      <c r="O617" s="5">
        <f t="shared" si="363"/>
        <v>2.5920000000000001E-3</v>
      </c>
      <c r="P617" s="5">
        <f t="shared" si="365"/>
        <v>1.0126534638764804</v>
      </c>
      <c r="Q617" s="5"/>
      <c r="R617" s="5" t="s">
        <v>8</v>
      </c>
      <c r="S617" s="1">
        <v>10</v>
      </c>
      <c r="T617" s="1">
        <f t="shared" si="364"/>
        <v>0.38021124171160603</v>
      </c>
    </row>
    <row r="618" spans="1:20">
      <c r="A618" s="6">
        <v>40730</v>
      </c>
      <c r="B618" s="5">
        <v>219</v>
      </c>
      <c r="C618" s="5">
        <v>9.6985555555555862</v>
      </c>
      <c r="D618" s="5" t="s">
        <v>34</v>
      </c>
      <c r="E618" s="5">
        <v>-0.43557097873391071</v>
      </c>
      <c r="F618" s="5">
        <v>3.5999999999999999E-3</v>
      </c>
      <c r="G618" s="5"/>
      <c r="H618" s="7"/>
      <c r="I618" s="5">
        <f t="shared" si="359"/>
        <v>3.6</v>
      </c>
      <c r="J618" s="5">
        <f t="shared" si="366"/>
        <v>-1.97561312231859</v>
      </c>
      <c r="K618" s="5">
        <f t="shared" si="360"/>
        <v>-1.5400421435846794</v>
      </c>
      <c r="L618" s="1">
        <f t="shared" si="361"/>
        <v>6.4411081744318892</v>
      </c>
      <c r="M618" s="5">
        <v>5</v>
      </c>
      <c r="N618" s="5">
        <f t="shared" si="362"/>
        <v>0</v>
      </c>
      <c r="O618" s="5">
        <f t="shared" si="363"/>
        <v>3.8880000000000004E-3</v>
      </c>
      <c r="P618" s="5">
        <f t="shared" si="365"/>
        <v>-0.49559322880644868</v>
      </c>
      <c r="Q618" s="5"/>
      <c r="R618" s="5" t="s">
        <v>8</v>
      </c>
      <c r="S618" s="1">
        <v>10</v>
      </c>
      <c r="T618" s="1">
        <f t="shared" si="364"/>
        <v>0.55630250076728727</v>
      </c>
    </row>
    <row r="619" spans="1:20">
      <c r="A619" s="6">
        <v>40730</v>
      </c>
      <c r="B619" s="5">
        <v>219</v>
      </c>
      <c r="C619" s="5">
        <v>9.6985555555555862</v>
      </c>
      <c r="D619" s="5" t="s">
        <v>35</v>
      </c>
      <c r="E619" s="5">
        <v>-2.3077452513966454</v>
      </c>
      <c r="F619" s="5">
        <v>2.2000000000000001E-3</v>
      </c>
      <c r="G619" s="5"/>
      <c r="H619" s="7"/>
      <c r="I619" s="5">
        <f t="shared" si="359"/>
        <v>2.2000000000000002</v>
      </c>
      <c r="J619" s="5">
        <f t="shared" si="366"/>
        <v>-1.97561312231859</v>
      </c>
      <c r="K619" s="5">
        <f t="shared" si="360"/>
        <v>0.33213212907805545</v>
      </c>
      <c r="L619" s="1">
        <f t="shared" si="361"/>
        <v>6.4411081744318892</v>
      </c>
      <c r="M619" s="5">
        <v>5</v>
      </c>
      <c r="N619" s="5">
        <f t="shared" si="362"/>
        <v>0</v>
      </c>
      <c r="O619" s="5">
        <f t="shared" si="363"/>
        <v>2.3760000000000005E-3</v>
      </c>
      <c r="P619" s="5">
        <f t="shared" si="365"/>
        <v>0.10691411883624138</v>
      </c>
      <c r="Q619" s="5"/>
      <c r="R619" s="5" t="s">
        <v>8</v>
      </c>
      <c r="S619" s="1">
        <v>10</v>
      </c>
      <c r="T619" s="1">
        <f t="shared" si="364"/>
        <v>0.34242268082220628</v>
      </c>
    </row>
    <row r="620" spans="1:20">
      <c r="A620" s="6">
        <v>40730</v>
      </c>
      <c r="B620" s="5">
        <v>219</v>
      </c>
      <c r="C620" s="5">
        <v>9.6985555555555862</v>
      </c>
      <c r="D620" s="5" t="s">
        <v>36</v>
      </c>
      <c r="E620" s="5">
        <v>-3.6706424469891035</v>
      </c>
      <c r="F620" s="5">
        <v>1.5800000000000002E-2</v>
      </c>
      <c r="G620" s="5"/>
      <c r="H620" s="7"/>
      <c r="I620" s="5">
        <f t="shared" si="359"/>
        <v>15.8</v>
      </c>
      <c r="J620" s="5">
        <f t="shared" si="366"/>
        <v>-1.97561312231859</v>
      </c>
      <c r="K620" s="5">
        <f t="shared" si="360"/>
        <v>1.6950293246705135</v>
      </c>
      <c r="L620" s="1">
        <f t="shared" si="361"/>
        <v>6.4411081744318892</v>
      </c>
      <c r="M620" s="5">
        <v>5</v>
      </c>
      <c r="N620" s="5">
        <f t="shared" si="362"/>
        <v>0</v>
      </c>
      <c r="O620" s="5">
        <f t="shared" si="363"/>
        <v>1.7064000000000003E-2</v>
      </c>
      <c r="P620" s="5">
        <f t="shared" si="365"/>
        <v>0.54403033708618109</v>
      </c>
      <c r="Q620" s="5"/>
      <c r="R620" s="5" t="s">
        <v>8</v>
      </c>
      <c r="S620" s="1">
        <v>10</v>
      </c>
      <c r="T620" s="1">
        <f t="shared" si="364"/>
        <v>1.1986570869544226</v>
      </c>
    </row>
    <row r="621" spans="1:20">
      <c r="A621" s="6">
        <v>40730</v>
      </c>
      <c r="B621" s="5">
        <v>219</v>
      </c>
      <c r="C621" s="5">
        <v>9.6985555555555862</v>
      </c>
      <c r="D621" s="5" t="s">
        <v>37</v>
      </c>
      <c r="E621" s="5">
        <v>-3.4724647297756071</v>
      </c>
      <c r="F621" s="5" t="s">
        <v>57</v>
      </c>
      <c r="G621" s="5"/>
      <c r="H621" s="7"/>
      <c r="I621" s="5" t="e">
        <f t="shared" si="359"/>
        <v>#VALUE!</v>
      </c>
      <c r="J621" s="5">
        <f t="shared" si="366"/>
        <v>-1.97561312231859</v>
      </c>
      <c r="K621" s="5">
        <f t="shared" si="360"/>
        <v>1.4968516074570171</v>
      </c>
      <c r="L621" s="1">
        <f t="shared" si="361"/>
        <v>6.4411081744318892</v>
      </c>
      <c r="M621" s="5">
        <v>5</v>
      </c>
      <c r="N621" s="5">
        <f t="shared" si="362"/>
        <v>0</v>
      </c>
      <c r="O621" s="5" t="e">
        <f t="shared" si="363"/>
        <v>#VALUE!</v>
      </c>
      <c r="P621" s="5" t="e">
        <f t="shared" si="365"/>
        <v>#VALUE!</v>
      </c>
      <c r="Q621" s="5"/>
      <c r="R621" s="5" t="s">
        <v>8</v>
      </c>
      <c r="S621" s="1">
        <v>10</v>
      </c>
    </row>
    <row r="622" spans="1:20">
      <c r="A622" s="6">
        <v>40730</v>
      </c>
      <c r="B622" s="5">
        <v>219</v>
      </c>
      <c r="C622" s="5">
        <v>9.6985555555555862</v>
      </c>
      <c r="D622" s="5" t="s">
        <v>38</v>
      </c>
      <c r="E622" s="5">
        <v>-1.300600448779283</v>
      </c>
      <c r="F622" s="5">
        <v>1.0500000000000001E-2</v>
      </c>
      <c r="G622" s="5"/>
      <c r="H622" s="7"/>
      <c r="I622" s="5">
        <f t="shared" si="359"/>
        <v>10.5</v>
      </c>
      <c r="J622" s="5">
        <f t="shared" si="366"/>
        <v>-1.97561312231859</v>
      </c>
      <c r="K622" s="5">
        <f t="shared" si="360"/>
        <v>-0.67501267353930694</v>
      </c>
      <c r="L622" s="1">
        <f t="shared" si="361"/>
        <v>6.4411081744318892</v>
      </c>
      <c r="M622" s="5">
        <v>5</v>
      </c>
      <c r="N622" s="5">
        <f t="shared" si="362"/>
        <v>0</v>
      </c>
      <c r="O622" s="5">
        <f t="shared" si="363"/>
        <v>1.1339999999999999E-2</v>
      </c>
      <c r="P622" s="5">
        <f t="shared" si="365"/>
        <v>-0.21689843858671812</v>
      </c>
      <c r="Q622" s="5"/>
      <c r="R622" s="5" t="s">
        <v>8</v>
      </c>
      <c r="S622" s="1">
        <v>10</v>
      </c>
      <c r="T622" s="1">
        <f t="shared" si="364"/>
        <v>1.0211892990699381</v>
      </c>
    </row>
    <row r="623" spans="1:20">
      <c r="A623" s="6">
        <v>40730</v>
      </c>
      <c r="B623" s="5">
        <v>219</v>
      </c>
      <c r="C623" s="5">
        <v>9.6985555555555862</v>
      </c>
      <c r="D623" s="5" t="s">
        <v>39</v>
      </c>
      <c r="E623" s="5">
        <v>-1.7064621136454869</v>
      </c>
      <c r="F623" s="5">
        <v>3.5000000000000001E-3</v>
      </c>
      <c r="G623" s="5"/>
      <c r="H623" s="7"/>
      <c r="I623" s="5">
        <f t="shared" si="359"/>
        <v>3.5</v>
      </c>
      <c r="J623" s="5">
        <f t="shared" si="366"/>
        <v>-1.97561312231859</v>
      </c>
      <c r="K623" s="5">
        <f t="shared" si="360"/>
        <v>-0.26915100867310304</v>
      </c>
      <c r="L623" s="1">
        <f t="shared" si="361"/>
        <v>6.4411081744318892</v>
      </c>
      <c r="M623" s="5">
        <v>5</v>
      </c>
      <c r="N623" s="5">
        <f t="shared" si="362"/>
        <v>0</v>
      </c>
      <c r="O623" s="5">
        <f t="shared" si="363"/>
        <v>3.7800000000000004E-3</v>
      </c>
      <c r="P623" s="5">
        <f t="shared" si="365"/>
        <v>-8.6616006863237449E-2</v>
      </c>
      <c r="Q623" s="5"/>
      <c r="R623" s="5" t="s">
        <v>8</v>
      </c>
      <c r="S623" s="1">
        <v>10</v>
      </c>
      <c r="T623" s="1">
        <f t="shared" si="364"/>
        <v>0.54406804435027567</v>
      </c>
    </row>
    <row r="624" spans="1:20">
      <c r="A624" s="6">
        <v>40730</v>
      </c>
      <c r="B624" s="5">
        <v>219</v>
      </c>
      <c r="C624" s="5">
        <v>9.6985555555555862</v>
      </c>
      <c r="D624" s="5" t="s">
        <v>40</v>
      </c>
      <c r="E624" s="5">
        <v>-2.7831880230871295</v>
      </c>
      <c r="F624" s="5">
        <v>6.5299999999999997E-2</v>
      </c>
      <c r="G624" s="5"/>
      <c r="H624" s="7" t="s">
        <v>64</v>
      </c>
      <c r="I624" s="5">
        <f t="shared" si="359"/>
        <v>65.3</v>
      </c>
      <c r="J624" s="5">
        <f t="shared" si="366"/>
        <v>-1.97561312231859</v>
      </c>
      <c r="K624" s="5">
        <f t="shared" si="360"/>
        <v>0.80757490076853955</v>
      </c>
      <c r="L624" s="1">
        <f t="shared" si="361"/>
        <v>6.4411081744318892</v>
      </c>
      <c r="M624" s="5">
        <v>5</v>
      </c>
      <c r="N624" s="5">
        <f t="shared" si="362"/>
        <v>0</v>
      </c>
      <c r="O624" s="5">
        <f t="shared" si="363"/>
        <v>7.0524000000000003E-2</v>
      </c>
      <c r="P624" s="5">
        <f t="shared" si="365"/>
        <v>0.25641543384492399</v>
      </c>
      <c r="Q624" s="5"/>
      <c r="R624" s="5" t="s">
        <v>8</v>
      </c>
      <c r="S624" s="1">
        <v>10</v>
      </c>
      <c r="T624" s="1">
        <f t="shared" si="364"/>
        <v>1.8149131812750738</v>
      </c>
    </row>
    <row r="625" spans="1:21">
      <c r="A625" s="6">
        <v>40730</v>
      </c>
      <c r="B625" s="5">
        <v>219</v>
      </c>
      <c r="C625" s="5">
        <v>9.6985555555555862</v>
      </c>
      <c r="D625" s="5" t="s">
        <v>41</v>
      </c>
      <c r="E625" s="5">
        <v>-2.3328045748325503</v>
      </c>
      <c r="F625" s="5">
        <v>0.03</v>
      </c>
      <c r="G625" s="5"/>
      <c r="H625" s="7"/>
      <c r="I625" s="5">
        <f t="shared" si="359"/>
        <v>30</v>
      </c>
      <c r="J625" s="5">
        <f t="shared" si="366"/>
        <v>-1.97561312231859</v>
      </c>
      <c r="K625" s="5">
        <f t="shared" si="360"/>
        <v>0.35719145251396034</v>
      </c>
      <c r="L625" s="1">
        <f t="shared" si="361"/>
        <v>6.4411081744318892</v>
      </c>
      <c r="M625" s="5">
        <v>5</v>
      </c>
      <c r="N625" s="5">
        <f t="shared" si="362"/>
        <v>0</v>
      </c>
      <c r="O625" s="5">
        <f t="shared" si="363"/>
        <v>3.2400000000000005E-2</v>
      </c>
      <c r="P625" s="5">
        <f t="shared" si="365"/>
        <v>0.11429000958502504</v>
      </c>
      <c r="Q625" s="5"/>
      <c r="R625" s="5" t="s">
        <v>8</v>
      </c>
      <c r="S625" s="1">
        <v>10</v>
      </c>
      <c r="T625" s="1">
        <f t="shared" si="364"/>
        <v>1.4771212547196624</v>
      </c>
    </row>
    <row r="626" spans="1:21">
      <c r="A626" s="5"/>
      <c r="B626" s="5"/>
      <c r="C626" s="5"/>
      <c r="D626" s="5"/>
      <c r="E626" s="5"/>
      <c r="F626" s="5"/>
      <c r="G626" s="5"/>
      <c r="H626" s="7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21">
      <c r="A627" s="6">
        <v>40730</v>
      </c>
      <c r="B627" s="5">
        <v>253</v>
      </c>
      <c r="C627" s="5">
        <v>24.579833333333333</v>
      </c>
      <c r="D627" s="5" t="s">
        <v>18</v>
      </c>
      <c r="E627" s="5">
        <v>0.82906442900800759</v>
      </c>
      <c r="F627" s="5" t="s">
        <v>57</v>
      </c>
      <c r="G627" s="5"/>
      <c r="H627" s="7"/>
      <c r="I627" s="5" t="e">
        <f t="shared" ref="I627:I650" si="367">1000*(F627-G627)</f>
        <v>#VALUE!</v>
      </c>
      <c r="J627" s="5">
        <f>AVERAGE(E627,E631,E633,E637)</f>
        <v>0.50168068908031516</v>
      </c>
      <c r="K627" s="5">
        <f t="shared" ref="K627:K650" si="368">-1*(E627-J627)</f>
        <v>-0.32738373992769243</v>
      </c>
      <c r="L627" s="1">
        <f t="shared" ref="L627:L650" si="369" xml:space="preserve"> -0.0000239427557546*C627^3 + 0.0030595325652363*C627^2 - 0.194267551268354*C627 + 8.05927926866089</f>
        <v>4.7771291451503526</v>
      </c>
      <c r="M627" s="5">
        <v>5</v>
      </c>
      <c r="N627" s="5">
        <f t="shared" ref="N627:N650" si="370">1.28*G627</f>
        <v>0</v>
      </c>
      <c r="O627" s="5" t="e">
        <f t="shared" ref="O627:O650" si="371">1.08*I627/1000</f>
        <v>#VALUE!</v>
      </c>
      <c r="P627" s="5" t="e">
        <f>(K627/100)*L627*(M627-(N627+O627))</f>
        <v>#VALUE!</v>
      </c>
      <c r="Q627" s="5"/>
      <c r="R627" s="5" t="s">
        <v>8</v>
      </c>
      <c r="S627" s="1">
        <v>25</v>
      </c>
    </row>
    <row r="628" spans="1:21">
      <c r="A628" s="6">
        <v>40730</v>
      </c>
      <c r="B628" s="5">
        <v>253</v>
      </c>
      <c r="C628" s="5">
        <v>24.579833333333333</v>
      </c>
      <c r="D628" s="5" t="s">
        <v>19</v>
      </c>
      <c r="E628" s="5">
        <v>-26.767219872186697</v>
      </c>
      <c r="F628" s="5" t="s">
        <v>57</v>
      </c>
      <c r="G628" s="5"/>
      <c r="H628" s="7"/>
      <c r="I628" s="5" t="e">
        <f t="shared" si="367"/>
        <v>#VALUE!</v>
      </c>
      <c r="J628" s="5">
        <f>J627</f>
        <v>0.50168068908031516</v>
      </c>
      <c r="K628" s="5">
        <f t="shared" si="368"/>
        <v>27.268900561267014</v>
      </c>
      <c r="L628" s="1">
        <f t="shared" si="369"/>
        <v>4.7771291451503526</v>
      </c>
      <c r="M628" s="5">
        <v>5</v>
      </c>
      <c r="N628" s="5">
        <f t="shared" si="370"/>
        <v>0</v>
      </c>
      <c r="O628" s="5" t="e">
        <f t="shared" si="371"/>
        <v>#VALUE!</v>
      </c>
      <c r="P628" s="5" t="e">
        <f t="shared" ref="P628:P650" si="372">(K628/100)*L628*(M628-(N628+O628))</f>
        <v>#VALUE!</v>
      </c>
      <c r="Q628" s="5"/>
      <c r="R628" s="5" t="s">
        <v>8</v>
      </c>
      <c r="S628" s="1">
        <v>25</v>
      </c>
    </row>
    <row r="629" spans="1:21">
      <c r="A629" s="6">
        <v>40730</v>
      </c>
      <c r="B629" s="5">
        <v>253</v>
      </c>
      <c r="C629" s="5">
        <v>24.579833333333333</v>
      </c>
      <c r="D629" s="5" t="s">
        <v>20</v>
      </c>
      <c r="E629" s="5">
        <v>-3.9850920366768525</v>
      </c>
      <c r="F629" s="5">
        <v>8.0000000000000004E-4</v>
      </c>
      <c r="G629" s="5"/>
      <c r="H629" s="7"/>
      <c r="I629" s="5">
        <f t="shared" si="367"/>
        <v>0.8</v>
      </c>
      <c r="J629" s="5">
        <f t="shared" ref="J629:J650" si="373">J628</f>
        <v>0.50168068908031516</v>
      </c>
      <c r="K629" s="5">
        <f t="shared" si="368"/>
        <v>4.4867727257571675</v>
      </c>
      <c r="L629" s="1">
        <f t="shared" si="369"/>
        <v>4.7771291451503526</v>
      </c>
      <c r="M629" s="5">
        <v>5</v>
      </c>
      <c r="N629" s="5">
        <f t="shared" si="370"/>
        <v>0</v>
      </c>
      <c r="O629" s="5">
        <f t="shared" si="371"/>
        <v>8.6400000000000008E-4</v>
      </c>
      <c r="P629" s="5">
        <f t="shared" si="372"/>
        <v>1.0715094489606019</v>
      </c>
      <c r="Q629" s="5"/>
      <c r="R629" s="5" t="s">
        <v>8</v>
      </c>
      <c r="S629" s="1">
        <v>25</v>
      </c>
      <c r="T629" s="1">
        <f t="shared" ref="T629:T650" si="374">LOG(I629)</f>
        <v>-9.6910013008056392E-2</v>
      </c>
      <c r="U629" s="1">
        <f t="shared" ref="U629:U650" si="375">LOG(P629)</f>
        <v>2.9996005161660254E-2</v>
      </c>
    </row>
    <row r="630" spans="1:21">
      <c r="A630" s="6">
        <v>40730</v>
      </c>
      <c r="B630" s="5">
        <v>253</v>
      </c>
      <c r="C630" s="5">
        <v>24.579833333333333</v>
      </c>
      <c r="D630" s="5" t="s">
        <v>21</v>
      </c>
      <c r="E630" s="5">
        <v>-34.187917977215911</v>
      </c>
      <c r="F630" s="5">
        <v>1.7999999999999999E-2</v>
      </c>
      <c r="G630" s="5"/>
      <c r="H630" s="7"/>
      <c r="I630" s="5">
        <f t="shared" si="367"/>
        <v>18</v>
      </c>
      <c r="J630" s="5">
        <f t="shared" si="373"/>
        <v>0.50168068908031516</v>
      </c>
      <c r="K630" s="5">
        <f t="shared" si="368"/>
        <v>34.689598666296227</v>
      </c>
      <c r="L630" s="1">
        <f t="shared" si="369"/>
        <v>4.7771291451503526</v>
      </c>
      <c r="M630" s="5">
        <v>5</v>
      </c>
      <c r="N630" s="5">
        <f t="shared" si="370"/>
        <v>0</v>
      </c>
      <c r="O630" s="5">
        <f t="shared" si="371"/>
        <v>1.9440000000000002E-2</v>
      </c>
      <c r="P630" s="5">
        <f t="shared" si="372"/>
        <v>8.2536193160319637</v>
      </c>
      <c r="Q630" s="5"/>
      <c r="R630" s="5" t="s">
        <v>8</v>
      </c>
      <c r="S630" s="1">
        <v>25</v>
      </c>
      <c r="T630" s="1">
        <f t="shared" si="374"/>
        <v>1.255272505103306</v>
      </c>
      <c r="U630" s="1">
        <f t="shared" si="375"/>
        <v>0.91664443391874573</v>
      </c>
    </row>
    <row r="631" spans="1:21">
      <c r="A631" s="6">
        <v>40730</v>
      </c>
      <c r="B631" s="5">
        <v>253</v>
      </c>
      <c r="C631" s="5">
        <v>24.579833333333333</v>
      </c>
      <c r="D631" s="5" t="s">
        <v>22</v>
      </c>
      <c r="E631" s="5">
        <v>0.31452576826897027</v>
      </c>
      <c r="F631" s="5" t="s">
        <v>57</v>
      </c>
      <c r="G631" s="5"/>
      <c r="H631" s="7"/>
      <c r="I631" s="5" t="e">
        <f t="shared" si="367"/>
        <v>#VALUE!</v>
      </c>
      <c r="J631" s="5">
        <f t="shared" si="373"/>
        <v>0.50168068908031516</v>
      </c>
      <c r="K631" s="5">
        <f t="shared" si="368"/>
        <v>0.18715492081134488</v>
      </c>
      <c r="L631" s="1">
        <f t="shared" si="369"/>
        <v>4.7771291451503526</v>
      </c>
      <c r="M631" s="5">
        <v>5</v>
      </c>
      <c r="N631" s="5">
        <f t="shared" si="370"/>
        <v>0</v>
      </c>
      <c r="O631" s="5" t="e">
        <f t="shared" si="371"/>
        <v>#VALUE!</v>
      </c>
      <c r="P631" s="5" t="e">
        <f t="shared" si="372"/>
        <v>#VALUE!</v>
      </c>
      <c r="Q631" s="5"/>
      <c r="R631" s="5" t="s">
        <v>8</v>
      </c>
      <c r="S631" s="1">
        <v>25</v>
      </c>
    </row>
    <row r="632" spans="1:21">
      <c r="A632" s="6">
        <v>40730</v>
      </c>
      <c r="B632" s="5">
        <v>253</v>
      </c>
      <c r="C632" s="5">
        <v>24.579833333333333</v>
      </c>
      <c r="D632" s="5" t="s">
        <v>23</v>
      </c>
      <c r="E632" s="5">
        <v>-16.043451714365094</v>
      </c>
      <c r="F632" s="5">
        <v>4.4000000000000003E-3</v>
      </c>
      <c r="G632" s="5"/>
      <c r="H632" s="7"/>
      <c r="I632" s="5">
        <f t="shared" si="367"/>
        <v>4.4000000000000004</v>
      </c>
      <c r="J632" s="5">
        <f t="shared" si="373"/>
        <v>0.50168068908031516</v>
      </c>
      <c r="K632" s="5">
        <f t="shared" si="368"/>
        <v>16.545132403445411</v>
      </c>
      <c r="L632" s="1">
        <f t="shared" si="369"/>
        <v>4.7771291451503526</v>
      </c>
      <c r="M632" s="5">
        <v>5</v>
      </c>
      <c r="N632" s="5">
        <f t="shared" si="370"/>
        <v>0</v>
      </c>
      <c r="O632" s="5">
        <f t="shared" si="371"/>
        <v>4.752000000000001E-3</v>
      </c>
      <c r="P632" s="5">
        <f t="shared" si="372"/>
        <v>3.9481558138536381</v>
      </c>
      <c r="Q632" s="5"/>
      <c r="R632" s="5" t="s">
        <v>8</v>
      </c>
      <c r="S632" s="1">
        <v>25</v>
      </c>
      <c r="T632" s="1">
        <f t="shared" si="374"/>
        <v>0.64345267648618742</v>
      </c>
      <c r="U632" s="1">
        <f t="shared" si="375"/>
        <v>0.59639428375482861</v>
      </c>
    </row>
    <row r="633" spans="1:21">
      <c r="A633" s="6">
        <v>40730</v>
      </c>
      <c r="B633" s="5">
        <v>253</v>
      </c>
      <c r="C633" s="5">
        <v>24.579833333333333</v>
      </c>
      <c r="D633" s="5" t="s">
        <v>24</v>
      </c>
      <c r="E633" s="5">
        <v>-0.19210029452615973</v>
      </c>
      <c r="F633" s="5" t="s">
        <v>57</v>
      </c>
      <c r="G633" s="5"/>
      <c r="H633" s="7"/>
      <c r="I633" s="5" t="e">
        <f t="shared" si="367"/>
        <v>#VALUE!</v>
      </c>
      <c r="J633" s="5">
        <f t="shared" si="373"/>
        <v>0.50168068908031516</v>
      </c>
      <c r="K633" s="5">
        <f t="shared" si="368"/>
        <v>0.69378098360647489</v>
      </c>
      <c r="L633" s="1">
        <f t="shared" si="369"/>
        <v>4.7771291451503526</v>
      </c>
      <c r="M633" s="5">
        <v>5</v>
      </c>
      <c r="N633" s="5">
        <f t="shared" si="370"/>
        <v>0</v>
      </c>
      <c r="O633" s="5" t="e">
        <f t="shared" si="371"/>
        <v>#VALUE!</v>
      </c>
      <c r="P633" s="5" t="e">
        <f t="shared" si="372"/>
        <v>#VALUE!</v>
      </c>
      <c r="Q633" s="5"/>
      <c r="R633" s="5" t="s">
        <v>8</v>
      </c>
      <c r="S633" s="1">
        <v>25</v>
      </c>
    </row>
    <row r="634" spans="1:21">
      <c r="A634" s="6">
        <v>40730</v>
      </c>
      <c r="B634" s="5">
        <v>253</v>
      </c>
      <c r="C634" s="5">
        <v>24.579833333333333</v>
      </c>
      <c r="D634" s="5" t="s">
        <v>25</v>
      </c>
      <c r="E634" s="5">
        <v>-26.575998755209799</v>
      </c>
      <c r="F634" s="5">
        <v>1.95E-2</v>
      </c>
      <c r="G634" s="5"/>
      <c r="H634" s="7"/>
      <c r="I634" s="5">
        <f t="shared" si="367"/>
        <v>19.5</v>
      </c>
      <c r="J634" s="5">
        <f t="shared" si="373"/>
        <v>0.50168068908031516</v>
      </c>
      <c r="K634" s="5">
        <f t="shared" si="368"/>
        <v>27.077679444290116</v>
      </c>
      <c r="L634" s="1">
        <f t="shared" si="369"/>
        <v>4.7771291451503526</v>
      </c>
      <c r="M634" s="5">
        <v>5</v>
      </c>
      <c r="N634" s="5">
        <f t="shared" si="370"/>
        <v>0</v>
      </c>
      <c r="O634" s="5">
        <f t="shared" si="371"/>
        <v>2.1060000000000002E-2</v>
      </c>
      <c r="P634" s="5">
        <f t="shared" si="372"/>
        <v>6.4404367206270159</v>
      </c>
      <c r="Q634" s="5"/>
      <c r="R634" s="5" t="s">
        <v>8</v>
      </c>
      <c r="S634" s="1">
        <v>25</v>
      </c>
      <c r="T634" s="1">
        <f t="shared" si="374"/>
        <v>1.2900346113625181</v>
      </c>
      <c r="U634" s="1">
        <f t="shared" si="375"/>
        <v>0.8089153175038768</v>
      </c>
    </row>
    <row r="635" spans="1:21">
      <c r="A635" s="6">
        <v>40730</v>
      </c>
      <c r="B635" s="5">
        <v>253</v>
      </c>
      <c r="C635" s="5">
        <v>24.579833333333333</v>
      </c>
      <c r="D635" s="5" t="s">
        <v>26</v>
      </c>
      <c r="E635" s="5">
        <v>-12.776208146707425</v>
      </c>
      <c r="F635" s="5">
        <v>6.0000000000000001E-3</v>
      </c>
      <c r="G635" s="5"/>
      <c r="H635" s="7"/>
      <c r="I635" s="5">
        <f t="shared" si="367"/>
        <v>6</v>
      </c>
      <c r="J635" s="5">
        <f t="shared" si="373"/>
        <v>0.50168068908031516</v>
      </c>
      <c r="K635" s="5">
        <f t="shared" si="368"/>
        <v>13.27788883578774</v>
      </c>
      <c r="L635" s="1">
        <f t="shared" si="369"/>
        <v>4.7771291451503526</v>
      </c>
      <c r="M635" s="5">
        <v>5</v>
      </c>
      <c r="N635" s="5">
        <f t="shared" si="370"/>
        <v>0</v>
      </c>
      <c r="O635" s="5">
        <f t="shared" si="371"/>
        <v>6.4800000000000005E-3</v>
      </c>
      <c r="P635" s="5">
        <f t="shared" si="372"/>
        <v>3.167399210880026</v>
      </c>
      <c r="Q635" s="5"/>
      <c r="R635" s="5" t="s">
        <v>8</v>
      </c>
      <c r="S635" s="1">
        <v>25</v>
      </c>
      <c r="T635" s="1">
        <f t="shared" si="374"/>
        <v>0.77815125038364363</v>
      </c>
      <c r="U635" s="1">
        <f t="shared" si="375"/>
        <v>0.50070280418529256</v>
      </c>
    </row>
    <row r="636" spans="1:21">
      <c r="A636" s="6">
        <v>40730</v>
      </c>
      <c r="B636" s="5">
        <v>253</v>
      </c>
      <c r="C636" s="5">
        <v>24.579833333333333</v>
      </c>
      <c r="D636" s="5" t="s">
        <v>27</v>
      </c>
      <c r="E636" s="5">
        <v>-16.571178038343973</v>
      </c>
      <c r="F636" s="5">
        <v>4.8999999999999998E-3</v>
      </c>
      <c r="G636" s="5"/>
      <c r="H636" s="7"/>
      <c r="I636" s="5">
        <f t="shared" si="367"/>
        <v>4.8999999999999995</v>
      </c>
      <c r="J636" s="5">
        <f t="shared" si="373"/>
        <v>0.50168068908031516</v>
      </c>
      <c r="K636" s="5">
        <f t="shared" si="368"/>
        <v>17.07285872742429</v>
      </c>
      <c r="L636" s="1">
        <f t="shared" si="369"/>
        <v>4.7771291451503526</v>
      </c>
      <c r="M636" s="5">
        <v>5</v>
      </c>
      <c r="N636" s="5">
        <f t="shared" si="370"/>
        <v>0</v>
      </c>
      <c r="O636" s="5">
        <f t="shared" si="371"/>
        <v>5.2919999999999998E-3</v>
      </c>
      <c r="P636" s="5">
        <f t="shared" si="372"/>
        <v>4.0736464353267943</v>
      </c>
      <c r="Q636" s="5"/>
      <c r="R636" s="5" t="s">
        <v>8</v>
      </c>
      <c r="S636" s="1">
        <v>25</v>
      </c>
      <c r="T636" s="1">
        <f t="shared" si="374"/>
        <v>0.69019608002851363</v>
      </c>
      <c r="U636" s="1">
        <f t="shared" si="375"/>
        <v>0.60998333250656722</v>
      </c>
    </row>
    <row r="637" spans="1:21">
      <c r="A637" s="6">
        <v>40730</v>
      </c>
      <c r="B637" s="5">
        <v>253</v>
      </c>
      <c r="C637" s="5">
        <v>24.579833333333333</v>
      </c>
      <c r="D637" s="5" t="s">
        <v>28</v>
      </c>
      <c r="E637" s="5">
        <v>1.0552328535704423</v>
      </c>
      <c r="F637" s="5" t="s">
        <v>57</v>
      </c>
      <c r="G637" s="5"/>
      <c r="H637" s="7"/>
      <c r="I637" s="5" t="e">
        <f t="shared" si="367"/>
        <v>#VALUE!</v>
      </c>
      <c r="J637" s="5">
        <f t="shared" si="373"/>
        <v>0.50168068908031516</v>
      </c>
      <c r="K637" s="5">
        <f t="shared" si="368"/>
        <v>-0.55355216449012712</v>
      </c>
      <c r="L637" s="1">
        <f t="shared" si="369"/>
        <v>4.7771291451503526</v>
      </c>
      <c r="M637" s="5">
        <v>5</v>
      </c>
      <c r="N637" s="5">
        <f t="shared" si="370"/>
        <v>0</v>
      </c>
      <c r="O637" s="5" t="e">
        <f t="shared" si="371"/>
        <v>#VALUE!</v>
      </c>
      <c r="P637" s="5" t="e">
        <f t="shared" si="372"/>
        <v>#VALUE!</v>
      </c>
      <c r="Q637" s="5"/>
      <c r="R637" s="5" t="s">
        <v>8</v>
      </c>
      <c r="S637" s="1">
        <v>25</v>
      </c>
    </row>
    <row r="638" spans="1:21">
      <c r="A638" s="6">
        <v>40730</v>
      </c>
      <c r="B638" s="5">
        <v>253</v>
      </c>
      <c r="C638" s="5">
        <v>24.579833333333333</v>
      </c>
      <c r="D638" s="5" t="s">
        <v>29</v>
      </c>
      <c r="E638" s="5">
        <v>-5.7794934148374297</v>
      </c>
      <c r="F638" s="5">
        <v>3.2000000000000002E-3</v>
      </c>
      <c r="G638" s="5"/>
      <c r="H638" s="7"/>
      <c r="I638" s="5">
        <f t="shared" si="367"/>
        <v>3.2</v>
      </c>
      <c r="J638" s="5">
        <f t="shared" si="373"/>
        <v>0.50168068908031516</v>
      </c>
      <c r="K638" s="5">
        <f t="shared" si="368"/>
        <v>6.2811741039177447</v>
      </c>
      <c r="L638" s="1">
        <f t="shared" si="369"/>
        <v>4.7771291451503526</v>
      </c>
      <c r="M638" s="5">
        <v>5</v>
      </c>
      <c r="N638" s="5">
        <f t="shared" si="370"/>
        <v>0</v>
      </c>
      <c r="O638" s="5">
        <f t="shared" si="371"/>
        <v>3.4560000000000003E-3</v>
      </c>
      <c r="P638" s="5">
        <f t="shared" si="372"/>
        <v>1.4992619872148858</v>
      </c>
      <c r="Q638" s="5"/>
      <c r="R638" s="5" t="s">
        <v>8</v>
      </c>
      <c r="S638" s="1">
        <v>25</v>
      </c>
      <c r="T638" s="1">
        <f t="shared" si="374"/>
        <v>0.50514997831990605</v>
      </c>
      <c r="U638" s="1">
        <f t="shared" si="375"/>
        <v>0.17587752988631608</v>
      </c>
    </row>
    <row r="639" spans="1:21">
      <c r="A639" s="6">
        <v>40730</v>
      </c>
      <c r="B639" s="5">
        <v>253</v>
      </c>
      <c r="C639" s="5">
        <v>24.579833333333333</v>
      </c>
      <c r="D639" s="5" t="s">
        <v>30</v>
      </c>
      <c r="E639" s="5">
        <v>-42.464495426507334</v>
      </c>
      <c r="F639" s="5">
        <v>2.5000000000000001E-2</v>
      </c>
      <c r="G639" s="5"/>
      <c r="H639" s="7"/>
      <c r="I639" s="5">
        <f t="shared" si="367"/>
        <v>25</v>
      </c>
      <c r="J639" s="5">
        <f t="shared" si="373"/>
        <v>0.50168068908031516</v>
      </c>
      <c r="K639" s="5">
        <f t="shared" si="368"/>
        <v>42.96617611558765</v>
      </c>
      <c r="L639" s="1">
        <f t="shared" si="369"/>
        <v>4.7771291451503526</v>
      </c>
      <c r="M639" s="5">
        <v>5</v>
      </c>
      <c r="N639" s="5">
        <f t="shared" si="370"/>
        <v>0</v>
      </c>
      <c r="O639" s="5">
        <f t="shared" si="371"/>
        <v>2.7E-2</v>
      </c>
      <c r="P639" s="5">
        <f t="shared" si="372"/>
        <v>10.207329766383928</v>
      </c>
      <c r="Q639" s="5"/>
      <c r="R639" s="5" t="s">
        <v>8</v>
      </c>
      <c r="S639" s="1">
        <v>25</v>
      </c>
      <c r="T639" s="1">
        <f t="shared" si="374"/>
        <v>1.3979400086720377</v>
      </c>
      <c r="U639" s="1">
        <f t="shared" si="375"/>
        <v>1.008912145672028</v>
      </c>
    </row>
    <row r="640" spans="1:21">
      <c r="A640" s="6">
        <v>40730</v>
      </c>
      <c r="B640" s="5">
        <v>253</v>
      </c>
      <c r="C640" s="5">
        <v>24.579833333333333</v>
      </c>
      <c r="D640" s="5" t="s">
        <v>31</v>
      </c>
      <c r="E640" s="5">
        <v>-11.260286257293705</v>
      </c>
      <c r="F640" s="5">
        <v>7.3000000000000001E-3</v>
      </c>
      <c r="G640" s="5"/>
      <c r="H640" s="7"/>
      <c r="I640" s="5">
        <f t="shared" si="367"/>
        <v>7.3</v>
      </c>
      <c r="J640" s="5">
        <f t="shared" si="373"/>
        <v>0.50168068908031516</v>
      </c>
      <c r="K640" s="5">
        <f t="shared" si="368"/>
        <v>11.76196694637402</v>
      </c>
      <c r="L640" s="1">
        <f t="shared" si="369"/>
        <v>4.7771291451503526</v>
      </c>
      <c r="M640" s="5">
        <v>5</v>
      </c>
      <c r="N640" s="5">
        <f t="shared" si="370"/>
        <v>0</v>
      </c>
      <c r="O640" s="5">
        <f t="shared" si="371"/>
        <v>7.8840000000000004E-3</v>
      </c>
      <c r="P640" s="5">
        <f t="shared" si="372"/>
        <v>2.8049918589673362</v>
      </c>
      <c r="Q640" s="5"/>
      <c r="R640" s="5" t="s">
        <v>8</v>
      </c>
      <c r="S640" s="1">
        <v>25</v>
      </c>
      <c r="T640" s="1">
        <f t="shared" si="374"/>
        <v>0.86332286012045589</v>
      </c>
      <c r="U640" s="1">
        <f t="shared" si="375"/>
        <v>0.44793160512490976</v>
      </c>
    </row>
    <row r="641" spans="1:21">
      <c r="A641" s="6">
        <v>40730</v>
      </c>
      <c r="B641" s="5">
        <v>253</v>
      </c>
      <c r="C641" s="5">
        <v>24.579833333333333</v>
      </c>
      <c r="D641" s="5" t="s">
        <v>32</v>
      </c>
      <c r="E641" s="5">
        <v>-18.703183595443193</v>
      </c>
      <c r="F641" s="5">
        <v>8.3999999999999995E-3</v>
      </c>
      <c r="G641" s="5"/>
      <c r="H641" s="7"/>
      <c r="I641" s="5">
        <f t="shared" si="367"/>
        <v>8.4</v>
      </c>
      <c r="J641" s="5">
        <f t="shared" si="373"/>
        <v>0.50168068908031516</v>
      </c>
      <c r="K641" s="5">
        <f t="shared" si="368"/>
        <v>19.204864284523509</v>
      </c>
      <c r="L641" s="1">
        <f t="shared" si="369"/>
        <v>4.7771291451503526</v>
      </c>
      <c r="M641" s="5">
        <v>5</v>
      </c>
      <c r="N641" s="5">
        <f t="shared" si="370"/>
        <v>0</v>
      </c>
      <c r="O641" s="5">
        <f t="shared" si="371"/>
        <v>9.0720000000000002E-3</v>
      </c>
      <c r="P641" s="5">
        <f t="shared" si="372"/>
        <v>4.5788828188273447</v>
      </c>
      <c r="Q641" s="5"/>
      <c r="R641" s="5" t="s">
        <v>8</v>
      </c>
      <c r="S641" s="1">
        <v>25</v>
      </c>
      <c r="T641" s="1">
        <f t="shared" si="374"/>
        <v>0.9242792860618817</v>
      </c>
      <c r="U641" s="1">
        <f t="shared" si="375"/>
        <v>0.66075952935694926</v>
      </c>
    </row>
    <row r="642" spans="1:21">
      <c r="A642" s="6">
        <v>40730</v>
      </c>
      <c r="B642" s="5">
        <v>253</v>
      </c>
      <c r="C642" s="5">
        <v>24.579833333333333</v>
      </c>
      <c r="D642" s="5" t="s">
        <v>33</v>
      </c>
      <c r="E642" s="5">
        <v>-46.097696649069192</v>
      </c>
      <c r="F642" s="5">
        <v>2.3199999999999998E-2</v>
      </c>
      <c r="G642" s="5"/>
      <c r="H642" s="7"/>
      <c r="I642" s="5">
        <f t="shared" si="367"/>
        <v>23.2</v>
      </c>
      <c r="J642" s="5">
        <f t="shared" si="373"/>
        <v>0.50168068908031516</v>
      </c>
      <c r="K642" s="5">
        <f t="shared" si="368"/>
        <v>46.599377338149509</v>
      </c>
      <c r="L642" s="1">
        <f t="shared" si="369"/>
        <v>4.7771291451503526</v>
      </c>
      <c r="M642" s="5">
        <v>5</v>
      </c>
      <c r="N642" s="5">
        <f t="shared" si="370"/>
        <v>0</v>
      </c>
      <c r="O642" s="5">
        <f t="shared" si="371"/>
        <v>2.5056000000000002E-2</v>
      </c>
      <c r="P642" s="5">
        <f t="shared" si="372"/>
        <v>11.074784708193228</v>
      </c>
      <c r="Q642" s="5"/>
      <c r="R642" s="5" t="s">
        <v>8</v>
      </c>
      <c r="S642" s="1">
        <v>25</v>
      </c>
      <c r="T642" s="1">
        <f t="shared" si="374"/>
        <v>1.3654879848908996</v>
      </c>
      <c r="U642" s="1">
        <f t="shared" si="375"/>
        <v>1.0443352923711806</v>
      </c>
    </row>
    <row r="643" spans="1:21">
      <c r="A643" s="6">
        <v>40730</v>
      </c>
      <c r="B643" s="5">
        <v>253</v>
      </c>
      <c r="C643" s="5">
        <v>24.579833333333333</v>
      </c>
      <c r="D643" s="5" t="s">
        <v>34</v>
      </c>
      <c r="E643" s="5">
        <v>-5.468044767991068</v>
      </c>
      <c r="F643" s="5">
        <v>3.0000000000000001E-3</v>
      </c>
      <c r="G643" s="5"/>
      <c r="H643" s="7"/>
      <c r="I643" s="5">
        <f t="shared" si="367"/>
        <v>3</v>
      </c>
      <c r="J643" s="5">
        <f t="shared" si="373"/>
        <v>0.50168068908031516</v>
      </c>
      <c r="K643" s="5">
        <f t="shared" si="368"/>
        <v>5.9697254570713829</v>
      </c>
      <c r="L643" s="1">
        <f t="shared" si="369"/>
        <v>4.7771291451503526</v>
      </c>
      <c r="M643" s="5">
        <v>5</v>
      </c>
      <c r="N643" s="5">
        <f t="shared" si="370"/>
        <v>0</v>
      </c>
      <c r="O643" s="5">
        <f t="shared" si="371"/>
        <v>3.2400000000000003E-3</v>
      </c>
      <c r="P643" s="5">
        <f t="shared" si="372"/>
        <v>1.4249834854332732</v>
      </c>
      <c r="Q643" s="5"/>
      <c r="R643" s="5" t="s">
        <v>8</v>
      </c>
      <c r="S643" s="1">
        <v>25</v>
      </c>
      <c r="T643" s="1">
        <f t="shared" si="374"/>
        <v>0.47712125471966244</v>
      </c>
      <c r="U643" s="1">
        <f t="shared" si="375"/>
        <v>0.15380983120294262</v>
      </c>
    </row>
    <row r="644" spans="1:21">
      <c r="A644" s="6">
        <v>40730</v>
      </c>
      <c r="B644" s="5">
        <v>253</v>
      </c>
      <c r="C644" s="5">
        <v>24.579833333333333</v>
      </c>
      <c r="D644" s="5" t="s">
        <v>35</v>
      </c>
      <c r="E644" s="5">
        <v>-13.282614415115326</v>
      </c>
      <c r="F644" s="5">
        <v>4.7000000000000002E-3</v>
      </c>
      <c r="G644" s="5"/>
      <c r="H644" s="7"/>
      <c r="I644" s="5">
        <f t="shared" si="367"/>
        <v>4.7</v>
      </c>
      <c r="J644" s="5">
        <f t="shared" si="373"/>
        <v>0.50168068908031516</v>
      </c>
      <c r="K644" s="5">
        <f t="shared" si="368"/>
        <v>13.784295104195641</v>
      </c>
      <c r="L644" s="1">
        <f t="shared" si="369"/>
        <v>4.7771291451503526</v>
      </c>
      <c r="M644" s="5">
        <v>5</v>
      </c>
      <c r="N644" s="5">
        <f t="shared" si="370"/>
        <v>0</v>
      </c>
      <c r="O644" s="5">
        <f t="shared" si="371"/>
        <v>5.0760000000000007E-3</v>
      </c>
      <c r="P644" s="5">
        <f t="shared" si="372"/>
        <v>3.2891253809739407</v>
      </c>
      <c r="Q644" s="5"/>
      <c r="R644" s="5" t="s">
        <v>8</v>
      </c>
      <c r="S644" s="1">
        <v>25</v>
      </c>
      <c r="T644" s="1">
        <f t="shared" si="374"/>
        <v>0.67209785793571752</v>
      </c>
      <c r="U644" s="1">
        <f t="shared" si="375"/>
        <v>0.5170804290397385</v>
      </c>
    </row>
    <row r="645" spans="1:21">
      <c r="A645" s="6">
        <v>40730</v>
      </c>
      <c r="B645" s="5">
        <v>253</v>
      </c>
      <c r="C645" s="5">
        <v>24.579833333333333</v>
      </c>
      <c r="D645" s="5" t="s">
        <v>36</v>
      </c>
      <c r="E645" s="5">
        <v>-7.4409191886635373</v>
      </c>
      <c r="F645" s="5">
        <v>2.3E-3</v>
      </c>
      <c r="G645" s="5"/>
      <c r="H645" s="7"/>
      <c r="I645" s="5">
        <f t="shared" si="367"/>
        <v>2.2999999999999998</v>
      </c>
      <c r="J645" s="5">
        <f t="shared" si="373"/>
        <v>0.50168068908031516</v>
      </c>
      <c r="K645" s="5">
        <f t="shared" si="368"/>
        <v>7.9425998777438522</v>
      </c>
      <c r="L645" s="1">
        <f t="shared" si="369"/>
        <v>4.7771291451503526</v>
      </c>
      <c r="M645" s="5">
        <v>5</v>
      </c>
      <c r="N645" s="5">
        <f t="shared" si="370"/>
        <v>0</v>
      </c>
      <c r="O645" s="5">
        <f t="shared" si="371"/>
        <v>2.4840000000000001E-3</v>
      </c>
      <c r="P645" s="5">
        <f t="shared" si="372"/>
        <v>1.8961987684298416</v>
      </c>
      <c r="Q645" s="5"/>
      <c r="R645" s="5" t="s">
        <v>8</v>
      </c>
      <c r="S645" s="1">
        <v>25</v>
      </c>
      <c r="T645" s="1">
        <f t="shared" si="374"/>
        <v>0.36172783601759284</v>
      </c>
      <c r="U645" s="1">
        <f t="shared" si="375"/>
        <v>0.27788386016853167</v>
      </c>
    </row>
    <row r="646" spans="1:21">
      <c r="A646" s="6">
        <v>40730</v>
      </c>
      <c r="B646" s="5">
        <v>253</v>
      </c>
      <c r="C646" s="5">
        <v>24.579833333333333</v>
      </c>
      <c r="D646" s="5" t="s">
        <v>37</v>
      </c>
      <c r="E646" s="5">
        <v>-21.576116032231148</v>
      </c>
      <c r="F646" s="5">
        <v>1.0500000000000001E-2</v>
      </c>
      <c r="G646" s="5"/>
      <c r="H646" s="7"/>
      <c r="I646" s="5">
        <f t="shared" si="367"/>
        <v>10.5</v>
      </c>
      <c r="J646" s="5">
        <f t="shared" si="373"/>
        <v>0.50168068908031516</v>
      </c>
      <c r="K646" s="5">
        <f t="shared" si="368"/>
        <v>22.077796721311465</v>
      </c>
      <c r="L646" s="1">
        <f t="shared" si="369"/>
        <v>4.7771291451503526</v>
      </c>
      <c r="M646" s="5">
        <v>5</v>
      </c>
      <c r="N646" s="5">
        <f t="shared" si="370"/>
        <v>0</v>
      </c>
      <c r="O646" s="5">
        <f t="shared" si="371"/>
        <v>1.1339999999999999E-2</v>
      </c>
      <c r="P646" s="5">
        <f t="shared" si="372"/>
        <v>5.2614641825715003</v>
      </c>
      <c r="Q646" s="5"/>
      <c r="R646" s="5" t="s">
        <v>8</v>
      </c>
      <c r="S646" s="1">
        <v>25</v>
      </c>
      <c r="T646" s="1">
        <f t="shared" si="374"/>
        <v>1.0211892990699381</v>
      </c>
      <c r="U646" s="1">
        <f t="shared" si="375"/>
        <v>0.7211066182838739</v>
      </c>
    </row>
    <row r="647" spans="1:21">
      <c r="A647" s="6">
        <v>40730</v>
      </c>
      <c r="B647" s="5">
        <v>253</v>
      </c>
      <c r="C647" s="5">
        <v>24.579833333333333</v>
      </c>
      <c r="D647" s="5" t="s">
        <v>38</v>
      </c>
      <c r="E647" s="5">
        <v>-6.2089716476799284</v>
      </c>
      <c r="F647" s="5">
        <v>1.9E-3</v>
      </c>
      <c r="G647" s="5"/>
      <c r="H647" s="7"/>
      <c r="I647" s="5">
        <f t="shared" si="367"/>
        <v>1.9</v>
      </c>
      <c r="J647" s="5">
        <f t="shared" si="373"/>
        <v>0.50168068908031516</v>
      </c>
      <c r="K647" s="5">
        <f t="shared" si="368"/>
        <v>6.7106523367602433</v>
      </c>
      <c r="L647" s="1">
        <f t="shared" si="369"/>
        <v>4.7771291451503526</v>
      </c>
      <c r="M647" s="5">
        <v>5</v>
      </c>
      <c r="N647" s="5">
        <f t="shared" si="370"/>
        <v>0</v>
      </c>
      <c r="O647" s="5">
        <f t="shared" si="371"/>
        <v>2.052E-3</v>
      </c>
      <c r="P647" s="5">
        <f t="shared" si="372"/>
        <v>1.6022248200087281</v>
      </c>
      <c r="Q647" s="5"/>
      <c r="R647" s="5" t="s">
        <v>8</v>
      </c>
      <c r="S647" s="1">
        <v>25</v>
      </c>
      <c r="T647" s="1">
        <f t="shared" si="374"/>
        <v>0.27875360095282892</v>
      </c>
      <c r="U647" s="1">
        <f t="shared" si="375"/>
        <v>0.20472345509324419</v>
      </c>
    </row>
    <row r="648" spans="1:21">
      <c r="A648" s="6">
        <v>40730</v>
      </c>
      <c r="B648" s="5">
        <v>253</v>
      </c>
      <c r="C648" s="5">
        <v>24.579833333333333</v>
      </c>
      <c r="D648" s="5" t="s">
        <v>39</v>
      </c>
      <c r="E648" s="5">
        <v>-5.4544175159766688</v>
      </c>
      <c r="F648" s="5">
        <v>1E-3</v>
      </c>
      <c r="G648" s="5"/>
      <c r="H648" s="7"/>
      <c r="I648" s="5">
        <f t="shared" si="367"/>
        <v>1</v>
      </c>
      <c r="J648" s="5">
        <f t="shared" si="373"/>
        <v>0.50168068908031516</v>
      </c>
      <c r="K648" s="5">
        <f t="shared" si="368"/>
        <v>5.9560982050569837</v>
      </c>
      <c r="L648" s="1">
        <f t="shared" si="369"/>
        <v>4.7771291451503526</v>
      </c>
      <c r="M648" s="5">
        <v>5</v>
      </c>
      <c r="N648" s="5">
        <f t="shared" si="370"/>
        <v>0</v>
      </c>
      <c r="O648" s="5">
        <f t="shared" si="371"/>
        <v>1.08E-3</v>
      </c>
      <c r="P648" s="5">
        <f t="shared" si="372"/>
        <v>1.422345223394242</v>
      </c>
      <c r="Q648" s="5"/>
      <c r="R648" s="5" t="s">
        <v>8</v>
      </c>
      <c r="S648" s="1">
        <v>25</v>
      </c>
      <c r="T648" s="1">
        <f t="shared" si="374"/>
        <v>0</v>
      </c>
      <c r="U648" s="1">
        <f t="shared" si="375"/>
        <v>0.15300501862916835</v>
      </c>
    </row>
    <row r="649" spans="1:21">
      <c r="A649" s="6">
        <v>40730</v>
      </c>
      <c r="B649" s="5">
        <v>253</v>
      </c>
      <c r="C649" s="5">
        <v>24.579833333333333</v>
      </c>
      <c r="D649" s="5" t="s">
        <v>40</v>
      </c>
      <c r="E649" s="5">
        <v>-10.565735993331478</v>
      </c>
      <c r="F649" s="5">
        <v>3.8E-3</v>
      </c>
      <c r="G649" s="5"/>
      <c r="H649" s="7"/>
      <c r="I649" s="5">
        <f t="shared" si="367"/>
        <v>3.8</v>
      </c>
      <c r="J649" s="5">
        <f t="shared" si="373"/>
        <v>0.50168068908031516</v>
      </c>
      <c r="K649" s="5">
        <f t="shared" si="368"/>
        <v>11.067416682411793</v>
      </c>
      <c r="L649" s="1">
        <f t="shared" si="369"/>
        <v>4.7771291451503526</v>
      </c>
      <c r="M649" s="5">
        <v>5</v>
      </c>
      <c r="N649" s="5">
        <f t="shared" si="370"/>
        <v>0</v>
      </c>
      <c r="O649" s="5">
        <f t="shared" si="371"/>
        <v>4.104E-3</v>
      </c>
      <c r="P649" s="5">
        <f t="shared" si="372"/>
        <v>2.6413541353038799</v>
      </c>
      <c r="Q649" s="5"/>
      <c r="R649" s="5" t="s">
        <v>8</v>
      </c>
      <c r="S649" s="1">
        <v>25</v>
      </c>
      <c r="T649" s="1">
        <f t="shared" si="374"/>
        <v>0.57978359661681012</v>
      </c>
      <c r="U649" s="1">
        <f t="shared" si="375"/>
        <v>0.42182663244421453</v>
      </c>
    </row>
    <row r="650" spans="1:21">
      <c r="A650" s="6">
        <v>40730</v>
      </c>
      <c r="B650" s="5">
        <v>253</v>
      </c>
      <c r="C650" s="5">
        <v>24.579833333333333</v>
      </c>
      <c r="D650" s="5" t="s">
        <v>41</v>
      </c>
      <c r="E650" s="5">
        <v>-7.404433320366798</v>
      </c>
      <c r="F650" s="5">
        <v>2.3E-3</v>
      </c>
      <c r="G650" s="5"/>
      <c r="H650" s="7"/>
      <c r="I650" s="5">
        <f t="shared" si="367"/>
        <v>2.2999999999999998</v>
      </c>
      <c r="J650" s="5">
        <f t="shared" si="373"/>
        <v>0.50168068908031516</v>
      </c>
      <c r="K650" s="5">
        <f t="shared" si="368"/>
        <v>7.906114009447113</v>
      </c>
      <c r="L650" s="1">
        <f t="shared" si="369"/>
        <v>4.7771291451503526</v>
      </c>
      <c r="M650" s="5">
        <v>5</v>
      </c>
      <c r="N650" s="5">
        <f t="shared" si="370"/>
        <v>0</v>
      </c>
      <c r="O650" s="5">
        <f t="shared" si="371"/>
        <v>2.4840000000000001E-3</v>
      </c>
      <c r="P650" s="5">
        <f t="shared" si="372"/>
        <v>1.8874882127435058</v>
      </c>
      <c r="Q650" s="5"/>
      <c r="R650" s="5" t="s">
        <v>8</v>
      </c>
      <c r="S650" s="1">
        <v>25</v>
      </c>
      <c r="T650" s="1">
        <f t="shared" si="374"/>
        <v>0.36172783601759284</v>
      </c>
      <c r="U650" s="1">
        <f t="shared" si="375"/>
        <v>0.27588424816536544</v>
      </c>
    </row>
    <row r="651" spans="1:21">
      <c r="A651" s="5"/>
      <c r="B651" s="5"/>
      <c r="C651" s="5"/>
      <c r="D651" s="5"/>
      <c r="E651" s="5"/>
      <c r="F651" s="5"/>
      <c r="G651" s="5"/>
      <c r="H651" s="7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21">
      <c r="A652" s="6">
        <v>40730</v>
      </c>
      <c r="B652" s="5">
        <v>256</v>
      </c>
      <c r="C652">
        <v>24.413000000000007</v>
      </c>
      <c r="D652" s="5" t="s">
        <v>18</v>
      </c>
      <c r="E652" s="5">
        <v>0.1255402000246699</v>
      </c>
      <c r="F652" s="5" t="s">
        <v>57</v>
      </c>
      <c r="G652" s="5"/>
      <c r="H652" s="7"/>
      <c r="I652" s="5" t="e">
        <f t="shared" ref="I652:I675" si="376">1000*(F652-G652)</f>
        <v>#VALUE!</v>
      </c>
      <c r="J652" s="5">
        <f>AVERAGE(E652,E656,E659,E662,E675)</f>
        <v>1.5406934070872897</v>
      </c>
      <c r="K652" s="5">
        <f t="shared" ref="K652:K675" si="377">-1*(E652-J652)</f>
        <v>1.4151532070626198</v>
      </c>
      <c r="L652" s="1">
        <f t="shared" ref="L652:L675" si="378" xml:space="preserve"> -0.0000239427557546*C652^3 + 0.0030595325652363*C652^2 - 0.194267551268354*C652 + 8.05927926866089</f>
        <v>4.7917228668469836</v>
      </c>
      <c r="M652" s="5">
        <v>5</v>
      </c>
      <c r="N652" s="5">
        <f t="shared" ref="N652:N675" si="379">1.28*G652</f>
        <v>0</v>
      </c>
      <c r="O652" s="5" t="e">
        <f t="shared" ref="O652:O675" si="380">1.08*I652/1000</f>
        <v>#VALUE!</v>
      </c>
      <c r="P652" s="5" t="e">
        <f>(K652/100)*L652*(M652-(N652+O652))</f>
        <v>#VALUE!</v>
      </c>
      <c r="Q652" s="5"/>
      <c r="R652" s="5" t="s">
        <v>8</v>
      </c>
      <c r="S652" s="1">
        <v>25</v>
      </c>
    </row>
    <row r="653" spans="1:21">
      <c r="A653" s="6">
        <v>40730</v>
      </c>
      <c r="B653" s="5">
        <v>256</v>
      </c>
      <c r="C653">
        <v>24.413000000000007</v>
      </c>
      <c r="D653" s="5" t="s">
        <v>19</v>
      </c>
      <c r="E653" s="5">
        <v>-22.992935068526975</v>
      </c>
      <c r="F653" s="5">
        <v>1.5599999999999999E-2</v>
      </c>
      <c r="G653" s="5"/>
      <c r="H653" s="7"/>
      <c r="I653" s="5">
        <f t="shared" si="376"/>
        <v>15.6</v>
      </c>
      <c r="J653" s="5">
        <f>J652</f>
        <v>1.5406934070872897</v>
      </c>
      <c r="K653" s="5">
        <f t="shared" si="377"/>
        <v>24.533628475614265</v>
      </c>
      <c r="L653" s="1">
        <f t="shared" si="378"/>
        <v>4.7917228668469836</v>
      </c>
      <c r="M653" s="5">
        <v>5</v>
      </c>
      <c r="N653" s="5">
        <f t="shared" si="379"/>
        <v>0</v>
      </c>
      <c r="O653" s="5">
        <f t="shared" si="380"/>
        <v>1.6847999999999998E-2</v>
      </c>
      <c r="P653" s="5">
        <f t="shared" ref="P653:P675" si="381">(K653/100)*L653*(M653-(N653+O653))</f>
        <v>5.8581111980988227</v>
      </c>
      <c r="Q653" s="5"/>
      <c r="R653" s="5" t="s">
        <v>8</v>
      </c>
      <c r="S653" s="1">
        <v>25</v>
      </c>
      <c r="T653" s="1">
        <f t="shared" ref="T653:T674" si="382">LOG(I653)</f>
        <v>1.1931245983544616</v>
      </c>
      <c r="U653" s="1">
        <f t="shared" ref="U653:U674" si="383">LOG(P653)</f>
        <v>0.76775761115957275</v>
      </c>
    </row>
    <row r="654" spans="1:21">
      <c r="A654" s="6">
        <v>40730</v>
      </c>
      <c r="B654" s="5">
        <v>256</v>
      </c>
      <c r="C654">
        <v>24.413000000000007</v>
      </c>
      <c r="D654" s="5" t="s">
        <v>20</v>
      </c>
      <c r="E654" s="5">
        <v>-2.1246767255217023</v>
      </c>
      <c r="F654" s="5">
        <v>6.9999999999999999E-4</v>
      </c>
      <c r="G654" s="5"/>
      <c r="H654" s="7"/>
      <c r="I654" s="5">
        <f t="shared" si="376"/>
        <v>0.7</v>
      </c>
      <c r="J654" s="5">
        <f t="shared" ref="J654:J675" si="384">J653</f>
        <v>1.5406934070872897</v>
      </c>
      <c r="K654" s="5">
        <f t="shared" si="377"/>
        <v>3.665370132608992</v>
      </c>
      <c r="L654" s="1">
        <f t="shared" si="378"/>
        <v>4.7917228668469836</v>
      </c>
      <c r="M654" s="5">
        <v>5</v>
      </c>
      <c r="N654" s="5">
        <f t="shared" si="379"/>
        <v>0</v>
      </c>
      <c r="O654" s="5">
        <f t="shared" si="380"/>
        <v>7.5600000000000005E-4</v>
      </c>
      <c r="P654" s="5">
        <f t="shared" si="381"/>
        <v>0.87803911440365157</v>
      </c>
      <c r="Q654" s="5"/>
      <c r="R654" s="5" t="s">
        <v>8</v>
      </c>
      <c r="S654" s="1">
        <v>25</v>
      </c>
      <c r="T654" s="1">
        <f t="shared" si="382"/>
        <v>-0.15490195998574319</v>
      </c>
      <c r="U654" s="1">
        <f t="shared" si="383"/>
        <v>-5.6486136951191687E-2</v>
      </c>
    </row>
    <row r="655" spans="1:21">
      <c r="A655" s="6">
        <v>40730</v>
      </c>
      <c r="B655" s="5">
        <v>256</v>
      </c>
      <c r="C655">
        <v>24.413000000000007</v>
      </c>
      <c r="D655" s="5" t="s">
        <v>21</v>
      </c>
      <c r="E655" s="5">
        <v>-6.4541857710828268</v>
      </c>
      <c r="F655" s="5">
        <v>2.8999999999999998E-3</v>
      </c>
      <c r="G655" s="5"/>
      <c r="H655" s="7"/>
      <c r="I655" s="5">
        <f t="shared" si="376"/>
        <v>2.9</v>
      </c>
      <c r="J655" s="5">
        <f t="shared" si="384"/>
        <v>1.5406934070872897</v>
      </c>
      <c r="K655" s="5">
        <f t="shared" si="377"/>
        <v>7.9948791781701161</v>
      </c>
      <c r="L655" s="1">
        <f t="shared" si="378"/>
        <v>4.7917228668469836</v>
      </c>
      <c r="M655" s="5">
        <v>5</v>
      </c>
      <c r="N655" s="5">
        <f t="shared" si="379"/>
        <v>0</v>
      </c>
      <c r="O655" s="5">
        <f t="shared" si="380"/>
        <v>3.1320000000000002E-3</v>
      </c>
      <c r="P655" s="5">
        <f t="shared" si="381"/>
        <v>1.9142624232206609</v>
      </c>
      <c r="Q655" s="5"/>
      <c r="R655" s="5" t="s">
        <v>8</v>
      </c>
      <c r="S655" s="1">
        <v>25</v>
      </c>
      <c r="T655" s="1">
        <f t="shared" si="382"/>
        <v>0.46239799789895608</v>
      </c>
      <c r="U655" s="1">
        <f t="shared" si="383"/>
        <v>0.28200147426861311</v>
      </c>
    </row>
    <row r="656" spans="1:21">
      <c r="A656" s="6">
        <v>40730</v>
      </c>
      <c r="B656" s="5">
        <v>256</v>
      </c>
      <c r="C656">
        <v>24.413000000000007</v>
      </c>
      <c r="D656" s="5" t="s">
        <v>22</v>
      </c>
      <c r="E656" s="5">
        <v>1.6283762044696786</v>
      </c>
      <c r="F656" s="5" t="s">
        <v>57</v>
      </c>
      <c r="G656" s="5"/>
      <c r="H656" s="7"/>
      <c r="I656" s="5" t="e">
        <f t="shared" si="376"/>
        <v>#VALUE!</v>
      </c>
      <c r="J656" s="5">
        <f t="shared" si="384"/>
        <v>1.5406934070872897</v>
      </c>
      <c r="K656" s="5">
        <f t="shared" si="377"/>
        <v>-8.7682797382388822E-2</v>
      </c>
      <c r="L656" s="1">
        <f t="shared" si="378"/>
        <v>4.7917228668469836</v>
      </c>
      <c r="M656" s="5">
        <v>5</v>
      </c>
      <c r="N656" s="5">
        <f t="shared" si="379"/>
        <v>0</v>
      </c>
      <c r="O656" s="5" t="e">
        <f t="shared" si="380"/>
        <v>#VALUE!</v>
      </c>
      <c r="P656" s="5" t="e">
        <f t="shared" si="381"/>
        <v>#VALUE!</v>
      </c>
      <c r="Q656" s="5"/>
      <c r="R656" s="5" t="s">
        <v>8</v>
      </c>
      <c r="S656" s="1">
        <v>25</v>
      </c>
    </row>
    <row r="657" spans="1:21">
      <c r="A657" s="8">
        <v>40730</v>
      </c>
      <c r="B657" s="9">
        <v>256</v>
      </c>
      <c r="C657" s="11">
        <v>24.413000000000007</v>
      </c>
      <c r="D657" s="9" t="s">
        <v>23</v>
      </c>
      <c r="E657" s="9">
        <v>-2.4924417928139264</v>
      </c>
      <c r="F657" s="9">
        <v>9.4999999999999998E-3</v>
      </c>
      <c r="G657" s="9"/>
      <c r="H657" s="10"/>
      <c r="I657" s="9">
        <f t="shared" si="376"/>
        <v>9.5</v>
      </c>
      <c r="J657" s="5">
        <f t="shared" si="384"/>
        <v>1.5406934070872897</v>
      </c>
      <c r="K657" s="9">
        <f t="shared" si="377"/>
        <v>4.0331351999012162</v>
      </c>
      <c r="L657" s="1">
        <f t="shared" si="378"/>
        <v>4.7917228668469836</v>
      </c>
      <c r="M657" s="9">
        <v>5</v>
      </c>
      <c r="N657" s="9">
        <f t="shared" si="379"/>
        <v>0</v>
      </c>
      <c r="O657" s="9">
        <f t="shared" si="380"/>
        <v>1.0260000000000002E-2</v>
      </c>
      <c r="P657" s="9">
        <f t="shared" si="381"/>
        <v>0.96430049477433932</v>
      </c>
      <c r="Q657" s="9"/>
      <c r="R657" s="9" t="s">
        <v>8</v>
      </c>
      <c r="S657" s="1">
        <v>25</v>
      </c>
    </row>
    <row r="658" spans="1:21">
      <c r="A658" s="6">
        <v>40730</v>
      </c>
      <c r="B658" s="5">
        <v>256</v>
      </c>
      <c r="C658">
        <v>24.413000000000007</v>
      </c>
      <c r="D658" s="5" t="s">
        <v>24</v>
      </c>
      <c r="E658" s="5">
        <v>-10.837348927028028</v>
      </c>
      <c r="F658" s="5">
        <v>5.3E-3</v>
      </c>
      <c r="G658" s="5"/>
      <c r="H658" s="7"/>
      <c r="I658" s="5">
        <f t="shared" si="376"/>
        <v>5.3</v>
      </c>
      <c r="J658" s="5">
        <f t="shared" si="384"/>
        <v>1.5406934070872897</v>
      </c>
      <c r="K658" s="5">
        <f t="shared" si="377"/>
        <v>12.378042334115317</v>
      </c>
      <c r="L658" s="1">
        <f t="shared" si="378"/>
        <v>4.7917228668469836</v>
      </c>
      <c r="M658" s="5">
        <v>5</v>
      </c>
      <c r="N658" s="5">
        <f t="shared" si="379"/>
        <v>0</v>
      </c>
      <c r="O658" s="5">
        <f t="shared" si="380"/>
        <v>5.7239999999999999E-3</v>
      </c>
      <c r="P658" s="5">
        <f t="shared" si="381"/>
        <v>2.9622123975789258</v>
      </c>
      <c r="Q658" s="5"/>
      <c r="R658" s="5" t="s">
        <v>8</v>
      </c>
      <c r="S658" s="1">
        <v>25</v>
      </c>
      <c r="T658" s="1">
        <f>LOG(I658)</f>
        <v>0.72427586960078905</v>
      </c>
      <c r="U658" s="1">
        <f t="shared" si="383"/>
        <v>0.47161619523495163</v>
      </c>
    </row>
    <row r="659" spans="1:21">
      <c r="A659" s="6">
        <v>40730</v>
      </c>
      <c r="B659" s="5">
        <v>256</v>
      </c>
      <c r="C659">
        <v>24.413000000000007</v>
      </c>
      <c r="D659" s="5" t="s">
        <v>25</v>
      </c>
      <c r="E659" s="5">
        <v>2.3323910606247806</v>
      </c>
      <c r="F659" s="5" t="s">
        <v>57</v>
      </c>
      <c r="G659" s="5"/>
      <c r="H659" s="7"/>
      <c r="I659" s="5" t="e">
        <f t="shared" si="376"/>
        <v>#VALUE!</v>
      </c>
      <c r="J659" s="5">
        <f t="shared" si="384"/>
        <v>1.5406934070872897</v>
      </c>
      <c r="K659" s="5">
        <f t="shared" si="377"/>
        <v>-0.79169765353749089</v>
      </c>
      <c r="L659" s="1">
        <f t="shared" si="378"/>
        <v>4.7917228668469836</v>
      </c>
      <c r="M659" s="5">
        <v>5</v>
      </c>
      <c r="N659" s="5">
        <f t="shared" si="379"/>
        <v>0</v>
      </c>
      <c r="O659" s="5" t="e">
        <f t="shared" si="380"/>
        <v>#VALUE!</v>
      </c>
      <c r="P659" s="5" t="e">
        <f t="shared" si="381"/>
        <v>#VALUE!</v>
      </c>
      <c r="Q659" s="5"/>
      <c r="R659" s="5" t="s">
        <v>8</v>
      </c>
      <c r="S659" s="1">
        <v>25</v>
      </c>
    </row>
    <row r="660" spans="1:21">
      <c r="A660" s="6">
        <v>40730</v>
      </c>
      <c r="B660" s="5">
        <v>256</v>
      </c>
      <c r="C660">
        <v>24.413000000000007</v>
      </c>
      <c r="D660" s="5" t="s">
        <v>26</v>
      </c>
      <c r="E660" s="5">
        <v>-31.065469455488333</v>
      </c>
      <c r="F660" s="5">
        <v>1.2699999999999999E-2</v>
      </c>
      <c r="G660" s="5"/>
      <c r="H660" s="7"/>
      <c r="I660" s="5">
        <f t="shared" si="376"/>
        <v>12.7</v>
      </c>
      <c r="J660" s="5">
        <f t="shared" si="384"/>
        <v>1.5406934070872897</v>
      </c>
      <c r="K660" s="5">
        <f t="shared" si="377"/>
        <v>32.606162862575623</v>
      </c>
      <c r="L660" s="1">
        <f t="shared" si="378"/>
        <v>4.7917228668469836</v>
      </c>
      <c r="M660" s="5">
        <v>5</v>
      </c>
      <c r="N660" s="5">
        <f t="shared" si="379"/>
        <v>0</v>
      </c>
      <c r="O660" s="5">
        <f t="shared" si="380"/>
        <v>1.3715999999999999E-2</v>
      </c>
      <c r="P660" s="5">
        <f t="shared" si="381"/>
        <v>7.7905549727077776</v>
      </c>
      <c r="Q660" s="5"/>
      <c r="R660" s="5" t="s">
        <v>8</v>
      </c>
      <c r="S660" s="1">
        <v>25</v>
      </c>
      <c r="T660" s="1">
        <f t="shared" si="382"/>
        <v>1.1038037209559568</v>
      </c>
      <c r="U660" s="1">
        <f t="shared" si="383"/>
        <v>0.89156839644016539</v>
      </c>
    </row>
    <row r="661" spans="1:21">
      <c r="A661" s="6">
        <v>40730</v>
      </c>
      <c r="B661" s="5">
        <v>256</v>
      </c>
      <c r="C661">
        <v>24.413000000000007</v>
      </c>
      <c r="D661" s="5" t="s">
        <v>27</v>
      </c>
      <c r="E661" s="5">
        <v>-9.1266032448450449</v>
      </c>
      <c r="F661" s="5">
        <v>3.8999999999999998E-3</v>
      </c>
      <c r="G661" s="5"/>
      <c r="H661" s="7"/>
      <c r="I661" s="5">
        <f t="shared" si="376"/>
        <v>3.9</v>
      </c>
      <c r="J661" s="5">
        <f t="shared" si="384"/>
        <v>1.5406934070872897</v>
      </c>
      <c r="K661" s="5">
        <f t="shared" si="377"/>
        <v>10.667296651932334</v>
      </c>
      <c r="L661" s="1">
        <f t="shared" si="378"/>
        <v>4.7917228668469836</v>
      </c>
      <c r="M661" s="5">
        <v>5</v>
      </c>
      <c r="N661" s="5">
        <f t="shared" si="379"/>
        <v>0</v>
      </c>
      <c r="O661" s="5">
        <f t="shared" si="380"/>
        <v>4.2119999999999996E-3</v>
      </c>
      <c r="P661" s="5">
        <f t="shared" si="381"/>
        <v>2.5535835123273372</v>
      </c>
      <c r="Q661" s="5"/>
      <c r="R661" s="5" t="s">
        <v>8</v>
      </c>
      <c r="S661" s="1">
        <v>25</v>
      </c>
      <c r="T661" s="1">
        <f t="shared" si="382"/>
        <v>0.59106460702649921</v>
      </c>
      <c r="U661" s="1">
        <f t="shared" si="383"/>
        <v>0.40715006557901046</v>
      </c>
    </row>
    <row r="662" spans="1:21">
      <c r="A662" s="6">
        <v>40730</v>
      </c>
      <c r="B662" s="5">
        <v>256</v>
      </c>
      <c r="C662">
        <v>24.413000000000007</v>
      </c>
      <c r="D662" s="5" t="s">
        <v>28</v>
      </c>
      <c r="E662" s="5">
        <v>2.1039052920113619</v>
      </c>
      <c r="F662" s="5" t="s">
        <v>57</v>
      </c>
      <c r="G662" s="5"/>
      <c r="H662" s="7"/>
      <c r="I662" s="5" t="e">
        <f t="shared" si="376"/>
        <v>#VALUE!</v>
      </c>
      <c r="J662" s="5">
        <f t="shared" si="384"/>
        <v>1.5406934070872897</v>
      </c>
      <c r="K662" s="5">
        <f t="shared" si="377"/>
        <v>-0.56321188492407215</v>
      </c>
      <c r="L662" s="1">
        <f t="shared" si="378"/>
        <v>4.7917228668469836</v>
      </c>
      <c r="M662" s="5">
        <v>5</v>
      </c>
      <c r="N662" s="5">
        <f t="shared" si="379"/>
        <v>0</v>
      </c>
      <c r="O662" s="5" t="e">
        <f t="shared" si="380"/>
        <v>#VALUE!</v>
      </c>
      <c r="P662" s="5" t="e">
        <f t="shared" si="381"/>
        <v>#VALUE!</v>
      </c>
      <c r="Q662" s="5"/>
      <c r="R662" s="5" t="s">
        <v>8</v>
      </c>
      <c r="S662" s="1">
        <v>25</v>
      </c>
    </row>
    <row r="663" spans="1:21">
      <c r="A663" s="8">
        <v>40730</v>
      </c>
      <c r="B663" s="9">
        <v>256</v>
      </c>
      <c r="C663" s="11">
        <v>24.413000000000007</v>
      </c>
      <c r="D663" s="9" t="s">
        <v>29</v>
      </c>
      <c r="E663" s="9">
        <v>2.8650253117647087E-2</v>
      </c>
      <c r="F663" s="9">
        <v>1E-3</v>
      </c>
      <c r="G663" s="9"/>
      <c r="H663" s="10"/>
      <c r="I663" s="9">
        <f t="shared" si="376"/>
        <v>1</v>
      </c>
      <c r="J663" s="5">
        <f t="shared" si="384"/>
        <v>1.5406934070872897</v>
      </c>
      <c r="K663" s="9">
        <f t="shared" si="377"/>
        <v>1.5120431539696426</v>
      </c>
      <c r="L663" s="1">
        <f t="shared" si="378"/>
        <v>4.7917228668469836</v>
      </c>
      <c r="M663" s="9">
        <v>5</v>
      </c>
      <c r="N663" s="9">
        <f t="shared" si="379"/>
        <v>0</v>
      </c>
      <c r="O663" s="9">
        <f t="shared" si="380"/>
        <v>1.08E-3</v>
      </c>
      <c r="P663" s="9">
        <f t="shared" si="381"/>
        <v>0.36218633867581795</v>
      </c>
      <c r="Q663" s="9"/>
      <c r="R663" s="9" t="s">
        <v>8</v>
      </c>
      <c r="S663" s="1">
        <v>25</v>
      </c>
    </row>
    <row r="664" spans="1:21">
      <c r="A664" s="6">
        <v>40730</v>
      </c>
      <c r="B664" s="5">
        <v>256</v>
      </c>
      <c r="C664">
        <v>24.413000000000007</v>
      </c>
      <c r="D664" s="5" t="s">
        <v>30</v>
      </c>
      <c r="E664" s="5">
        <v>-6.8936415853809203</v>
      </c>
      <c r="F664" s="5">
        <v>1.6999999999999999E-3</v>
      </c>
      <c r="G664" s="5"/>
      <c r="H664" s="7"/>
      <c r="I664" s="5">
        <f t="shared" si="376"/>
        <v>1.7</v>
      </c>
      <c r="J664" s="5">
        <f t="shared" si="384"/>
        <v>1.5406934070872897</v>
      </c>
      <c r="K664" s="5">
        <f t="shared" si="377"/>
        <v>8.4343349924682105</v>
      </c>
      <c r="L664" s="1">
        <f t="shared" si="378"/>
        <v>4.7917228668469836</v>
      </c>
      <c r="M664" s="5">
        <v>5</v>
      </c>
      <c r="N664" s="5">
        <f t="shared" si="379"/>
        <v>0</v>
      </c>
      <c r="O664" s="5">
        <f t="shared" si="380"/>
        <v>1.8360000000000002E-3</v>
      </c>
      <c r="P664" s="5">
        <f t="shared" si="381"/>
        <v>2.0200077731790733</v>
      </c>
      <c r="Q664" s="5"/>
      <c r="R664" s="5" t="s">
        <v>8</v>
      </c>
      <c r="S664" s="1">
        <v>25</v>
      </c>
      <c r="T664" s="1">
        <f t="shared" si="382"/>
        <v>0.23044892137827391</v>
      </c>
      <c r="U664" s="1">
        <f t="shared" si="383"/>
        <v>0.30535304065567481</v>
      </c>
    </row>
    <row r="665" spans="1:21">
      <c r="A665" s="6">
        <v>40730</v>
      </c>
      <c r="B665" s="5">
        <v>256</v>
      </c>
      <c r="C665">
        <v>24.413000000000007</v>
      </c>
      <c r="D665" s="5" t="s">
        <v>31</v>
      </c>
      <c r="E665" s="5">
        <v>-4.0547921866897161</v>
      </c>
      <c r="F665" s="5">
        <v>4.1999999999999997E-3</v>
      </c>
      <c r="G665" s="5"/>
      <c r="H665" s="7"/>
      <c r="I665" s="5">
        <f t="shared" si="376"/>
        <v>4.2</v>
      </c>
      <c r="J665" s="5">
        <f t="shared" si="384"/>
        <v>1.5406934070872897</v>
      </c>
      <c r="K665" s="5">
        <f t="shared" si="377"/>
        <v>5.5954855937770063</v>
      </c>
      <c r="L665" s="1">
        <f t="shared" si="378"/>
        <v>4.7917228668469836</v>
      </c>
      <c r="M665" s="5">
        <v>5</v>
      </c>
      <c r="N665" s="5">
        <f t="shared" si="379"/>
        <v>0</v>
      </c>
      <c r="O665" s="5">
        <f t="shared" si="380"/>
        <v>4.5360000000000001E-3</v>
      </c>
      <c r="P665" s="5">
        <f t="shared" si="381"/>
        <v>1.3393846204826636</v>
      </c>
      <c r="Q665" s="5"/>
      <c r="R665" s="5" t="s">
        <v>8</v>
      </c>
      <c r="S665" s="1">
        <v>25</v>
      </c>
      <c r="T665" s="1">
        <f t="shared" si="382"/>
        <v>0.62324929039790045</v>
      </c>
      <c r="U665" s="1">
        <f t="shared" si="383"/>
        <v>0.12690530783156234</v>
      </c>
    </row>
    <row r="666" spans="1:21">
      <c r="A666" s="6">
        <v>40730</v>
      </c>
      <c r="B666" s="5">
        <v>256</v>
      </c>
      <c r="C666">
        <v>24.413000000000007</v>
      </c>
      <c r="D666" s="5" t="s">
        <v>32</v>
      </c>
      <c r="E666" s="5">
        <v>-64.555589708252285</v>
      </c>
      <c r="F666" s="5">
        <v>4.1099999999999998E-2</v>
      </c>
      <c r="G666" s="5"/>
      <c r="H666" s="7"/>
      <c r="I666" s="5">
        <f t="shared" si="376"/>
        <v>41.099999999999994</v>
      </c>
      <c r="J666" s="5">
        <f t="shared" si="384"/>
        <v>1.5406934070872897</v>
      </c>
      <c r="K666" s="5">
        <f t="shared" si="377"/>
        <v>66.096283115339574</v>
      </c>
      <c r="L666" s="1">
        <f t="shared" si="378"/>
        <v>4.7917228668469836</v>
      </c>
      <c r="M666" s="5">
        <v>5</v>
      </c>
      <c r="N666" s="5">
        <f t="shared" si="379"/>
        <v>0</v>
      </c>
      <c r="O666" s="5">
        <f t="shared" si="380"/>
        <v>4.4387999999999997E-2</v>
      </c>
      <c r="P666" s="5">
        <f t="shared" si="381"/>
        <v>15.695170075056277</v>
      </c>
      <c r="Q666" s="5"/>
      <c r="R666" s="5" t="s">
        <v>8</v>
      </c>
      <c r="S666" s="1">
        <v>25</v>
      </c>
      <c r="T666" s="1">
        <f t="shared" si="382"/>
        <v>1.6138418218760691</v>
      </c>
      <c r="U666" s="1">
        <f t="shared" si="383"/>
        <v>1.1957660261372562</v>
      </c>
    </row>
    <row r="667" spans="1:21">
      <c r="A667" s="6">
        <v>40730</v>
      </c>
      <c r="B667" s="5">
        <v>256</v>
      </c>
      <c r="C667">
        <v>24.413000000000007</v>
      </c>
      <c r="D667" s="5" t="s">
        <v>33</v>
      </c>
      <c r="E667" s="5">
        <v>-1.7140013927645359</v>
      </c>
      <c r="F667" s="5">
        <v>8.9999999999999998E-4</v>
      </c>
      <c r="G667" s="5"/>
      <c r="H667" s="7"/>
      <c r="I667" s="5">
        <f t="shared" si="376"/>
        <v>0.9</v>
      </c>
      <c r="J667" s="5">
        <f t="shared" si="384"/>
        <v>1.5406934070872897</v>
      </c>
      <c r="K667" s="5">
        <f t="shared" si="377"/>
        <v>3.2546947998518254</v>
      </c>
      <c r="L667" s="1">
        <f t="shared" si="378"/>
        <v>4.7917228668469836</v>
      </c>
      <c r="M667" s="5">
        <v>5</v>
      </c>
      <c r="N667" s="5">
        <f t="shared" si="379"/>
        <v>0</v>
      </c>
      <c r="O667" s="5">
        <f t="shared" si="380"/>
        <v>9.720000000000001E-4</v>
      </c>
      <c r="P667" s="5">
        <f t="shared" si="381"/>
        <v>0.77962818566466641</v>
      </c>
      <c r="Q667" s="5"/>
      <c r="R667" s="5" t="s">
        <v>8</v>
      </c>
      <c r="S667" s="1">
        <v>25</v>
      </c>
      <c r="T667" s="1">
        <f t="shared" si="382"/>
        <v>-4.5757490560675115E-2</v>
      </c>
      <c r="U667" s="1">
        <f t="shared" si="383"/>
        <v>-0.10811246835205558</v>
      </c>
    </row>
    <row r="668" spans="1:21">
      <c r="A668" s="6">
        <v>40730</v>
      </c>
      <c r="B668" s="5">
        <v>256</v>
      </c>
      <c r="C668">
        <v>24.413000000000007</v>
      </c>
      <c r="D668" s="5" t="s">
        <v>34</v>
      </c>
      <c r="E668" s="5">
        <v>-9.5031587307074918</v>
      </c>
      <c r="F668" s="5">
        <v>3.3999999999999998E-3</v>
      </c>
      <c r="G668" s="5"/>
      <c r="H668" s="7"/>
      <c r="I668" s="5">
        <f t="shared" si="376"/>
        <v>3.4</v>
      </c>
      <c r="J668" s="5">
        <f t="shared" si="384"/>
        <v>1.5406934070872897</v>
      </c>
      <c r="K668" s="5">
        <f t="shared" si="377"/>
        <v>11.043852137794781</v>
      </c>
      <c r="L668" s="1">
        <f t="shared" si="378"/>
        <v>4.7917228668469836</v>
      </c>
      <c r="M668" s="5">
        <v>5</v>
      </c>
      <c r="N668" s="5">
        <f t="shared" si="379"/>
        <v>0</v>
      </c>
      <c r="O668" s="5">
        <f t="shared" si="380"/>
        <v>3.6720000000000004E-3</v>
      </c>
      <c r="P668" s="5">
        <f t="shared" si="381"/>
        <v>2.6440107527628918</v>
      </c>
      <c r="Q668" s="5"/>
      <c r="R668" s="5" t="s">
        <v>8</v>
      </c>
      <c r="S668" s="1">
        <v>25</v>
      </c>
      <c r="T668" s="1">
        <f t="shared" si="382"/>
        <v>0.53147891704225514</v>
      </c>
      <c r="U668" s="1">
        <f t="shared" si="383"/>
        <v>0.42226321702241248</v>
      </c>
    </row>
    <row r="669" spans="1:21">
      <c r="A669" s="6">
        <v>40730</v>
      </c>
      <c r="B669" s="5">
        <v>256</v>
      </c>
      <c r="C669">
        <v>24.413000000000007</v>
      </c>
      <c r="D669" s="5" t="s">
        <v>35</v>
      </c>
      <c r="E669" s="5">
        <v>-1.8264536362513693</v>
      </c>
      <c r="F669" s="5">
        <v>1E-3</v>
      </c>
      <c r="G669" s="5"/>
      <c r="H669" s="7"/>
      <c r="I669" s="5">
        <f t="shared" si="376"/>
        <v>1</v>
      </c>
      <c r="J669" s="5">
        <f t="shared" si="384"/>
        <v>1.5406934070872897</v>
      </c>
      <c r="K669" s="5">
        <f t="shared" si="377"/>
        <v>3.367147043338659</v>
      </c>
      <c r="L669" s="1">
        <f t="shared" si="378"/>
        <v>4.7917228668469836</v>
      </c>
      <c r="M669" s="5">
        <v>5</v>
      </c>
      <c r="N669" s="5">
        <f t="shared" si="379"/>
        <v>0</v>
      </c>
      <c r="O669" s="5">
        <f t="shared" si="380"/>
        <v>1.08E-3</v>
      </c>
      <c r="P669" s="5">
        <f t="shared" si="381"/>
        <v>0.80654752227688031</v>
      </c>
      <c r="Q669" s="5"/>
      <c r="R669" s="5" t="s">
        <v>8</v>
      </c>
      <c r="S669" s="1">
        <v>25</v>
      </c>
      <c r="T669" s="1">
        <f t="shared" si="382"/>
        <v>0</v>
      </c>
      <c r="U669" s="1">
        <f t="shared" si="383"/>
        <v>-9.337003862271552E-2</v>
      </c>
    </row>
    <row r="670" spans="1:21">
      <c r="A670" s="6">
        <v>40730</v>
      </c>
      <c r="B670" s="5">
        <v>256</v>
      </c>
      <c r="C670">
        <v>24.413000000000007</v>
      </c>
      <c r="D670" s="5" t="s">
        <v>36</v>
      </c>
      <c r="E670" s="5">
        <v>-7.2926614742561018</v>
      </c>
      <c r="F670" s="5">
        <v>2.0999999999999999E-3</v>
      </c>
      <c r="G670" s="5"/>
      <c r="H670" s="7"/>
      <c r="I670" s="5">
        <f t="shared" si="376"/>
        <v>2.1</v>
      </c>
      <c r="J670" s="5">
        <f t="shared" si="384"/>
        <v>1.5406934070872897</v>
      </c>
      <c r="K670" s="5">
        <f t="shared" si="377"/>
        <v>8.8333548813433911</v>
      </c>
      <c r="L670" s="1">
        <f t="shared" si="378"/>
        <v>4.7917228668469836</v>
      </c>
      <c r="M670" s="5">
        <v>5</v>
      </c>
      <c r="N670" s="5">
        <f t="shared" si="379"/>
        <v>0</v>
      </c>
      <c r="O670" s="5">
        <f t="shared" si="380"/>
        <v>2.2680000000000001E-3</v>
      </c>
      <c r="P670" s="5">
        <f t="shared" si="381"/>
        <v>2.1153894526944761</v>
      </c>
      <c r="Q670" s="5"/>
      <c r="R670" s="5" t="s">
        <v>8</v>
      </c>
      <c r="S670" s="1">
        <v>25</v>
      </c>
      <c r="T670" s="1">
        <f t="shared" si="382"/>
        <v>0.3222192947339193</v>
      </c>
      <c r="U670" s="1">
        <f t="shared" si="383"/>
        <v>0.32539033463577172</v>
      </c>
    </row>
    <row r="671" spans="1:21">
      <c r="A671" s="6">
        <v>40730</v>
      </c>
      <c r="B671" s="5">
        <v>256</v>
      </c>
      <c r="C671">
        <v>24.413000000000007</v>
      </c>
      <c r="D671" s="5" t="s">
        <v>37</v>
      </c>
      <c r="E671" s="5">
        <v>-5.2963899740708609</v>
      </c>
      <c r="F671" s="5">
        <v>1.6000000000000001E-3</v>
      </c>
      <c r="G671" s="5"/>
      <c r="H671" s="7"/>
      <c r="I671" s="5">
        <f t="shared" si="376"/>
        <v>1.6</v>
      </c>
      <c r="J671" s="5">
        <f t="shared" si="384"/>
        <v>1.5406934070872897</v>
      </c>
      <c r="K671" s="5">
        <f t="shared" si="377"/>
        <v>6.8370833811581502</v>
      </c>
      <c r="L671" s="1">
        <f t="shared" si="378"/>
        <v>4.7917228668469836</v>
      </c>
      <c r="M671" s="5">
        <v>5</v>
      </c>
      <c r="N671" s="5">
        <f t="shared" si="379"/>
        <v>0</v>
      </c>
      <c r="O671" s="5">
        <f t="shared" si="380"/>
        <v>1.7280000000000002E-3</v>
      </c>
      <c r="P671" s="5">
        <f t="shared" si="381"/>
        <v>1.637504321858031</v>
      </c>
      <c r="Q671" s="5"/>
      <c r="R671" s="5" t="s">
        <v>8</v>
      </c>
      <c r="S671" s="1">
        <v>25</v>
      </c>
      <c r="T671" s="1">
        <f t="shared" si="382"/>
        <v>0.20411998265592479</v>
      </c>
      <c r="U671" s="1">
        <f t="shared" si="383"/>
        <v>0.21418245489686952</v>
      </c>
    </row>
    <row r="672" spans="1:21">
      <c r="A672" s="6">
        <v>40730</v>
      </c>
      <c r="B672" s="5">
        <v>256</v>
      </c>
      <c r="C672">
        <v>24.413000000000007</v>
      </c>
      <c r="D672" s="5" t="s">
        <v>38</v>
      </c>
      <c r="E672" s="5">
        <v>-10.4256317668848</v>
      </c>
      <c r="F672" s="5">
        <v>4.3E-3</v>
      </c>
      <c r="G672" s="5"/>
      <c r="H672" s="7"/>
      <c r="I672" s="5">
        <f t="shared" si="376"/>
        <v>4.3</v>
      </c>
      <c r="J672" s="5">
        <f t="shared" si="384"/>
        <v>1.5406934070872897</v>
      </c>
      <c r="K672" s="5">
        <f t="shared" si="377"/>
        <v>11.96632517397209</v>
      </c>
      <c r="L672" s="1">
        <f t="shared" si="378"/>
        <v>4.7917228668469836</v>
      </c>
      <c r="M672" s="5">
        <v>5</v>
      </c>
      <c r="N672" s="5">
        <f t="shared" si="379"/>
        <v>0</v>
      </c>
      <c r="O672" s="5">
        <f t="shared" si="380"/>
        <v>4.6440000000000006E-3</v>
      </c>
      <c r="P672" s="5">
        <f t="shared" si="381"/>
        <v>2.8643028606717533</v>
      </c>
      <c r="Q672" s="5"/>
      <c r="R672" s="5" t="s">
        <v>8</v>
      </c>
      <c r="S672" s="1">
        <v>25</v>
      </c>
      <c r="T672" s="1">
        <f t="shared" si="382"/>
        <v>0.63346845557958653</v>
      </c>
      <c r="U672" s="1">
        <f t="shared" si="383"/>
        <v>0.45701893673794775</v>
      </c>
    </row>
    <row r="673" spans="1:21">
      <c r="A673" s="6">
        <v>40730</v>
      </c>
      <c r="B673" s="5">
        <v>256</v>
      </c>
      <c r="C673">
        <v>24.413000000000007</v>
      </c>
      <c r="D673" s="5" t="s">
        <v>39</v>
      </c>
      <c r="E673" s="5">
        <v>-6.3911552142239731</v>
      </c>
      <c r="F673" s="5">
        <v>3.0999999999999999E-3</v>
      </c>
      <c r="G673" s="5"/>
      <c r="H673" s="7"/>
      <c r="I673" s="5">
        <f t="shared" si="376"/>
        <v>3.1</v>
      </c>
      <c r="J673" s="5">
        <f t="shared" si="384"/>
        <v>1.5406934070872897</v>
      </c>
      <c r="K673" s="5">
        <f t="shared" si="377"/>
        <v>7.9318486213112624</v>
      </c>
      <c r="L673" s="1">
        <f t="shared" si="378"/>
        <v>4.7917228668469836</v>
      </c>
      <c r="M673" s="5">
        <v>5</v>
      </c>
      <c r="N673" s="5">
        <f t="shared" si="379"/>
        <v>0</v>
      </c>
      <c r="O673" s="5">
        <f t="shared" si="380"/>
        <v>3.3480000000000003E-3</v>
      </c>
      <c r="P673" s="5">
        <f t="shared" si="381"/>
        <v>1.8990885390157968</v>
      </c>
      <c r="Q673" s="5"/>
      <c r="R673" s="5" t="s">
        <v>8</v>
      </c>
      <c r="S673" s="1">
        <v>25</v>
      </c>
      <c r="T673" s="1">
        <f t="shared" si="382"/>
        <v>0.49136169383427269</v>
      </c>
      <c r="U673" s="1">
        <f t="shared" si="383"/>
        <v>0.27854521282002331</v>
      </c>
    </row>
    <row r="674" spans="1:21">
      <c r="A674" s="6">
        <v>40730</v>
      </c>
      <c r="B674" s="5">
        <v>256</v>
      </c>
      <c r="C674">
        <v>24.413000000000007</v>
      </c>
      <c r="D674" s="5" t="s">
        <v>40</v>
      </c>
      <c r="E674" s="5">
        <v>-16.64651331769354</v>
      </c>
      <c r="F674" s="5">
        <v>2.5399999999999999E-2</v>
      </c>
      <c r="G674" s="5"/>
      <c r="H674" s="7"/>
      <c r="I674" s="5">
        <f t="shared" si="376"/>
        <v>25.4</v>
      </c>
      <c r="J674" s="5">
        <f t="shared" si="384"/>
        <v>1.5406934070872897</v>
      </c>
      <c r="K674" s="5">
        <f t="shared" si="377"/>
        <v>18.187206724780829</v>
      </c>
      <c r="L674" s="1">
        <f t="shared" si="378"/>
        <v>4.7917228668469836</v>
      </c>
      <c r="M674" s="5">
        <v>5</v>
      </c>
      <c r="N674" s="5">
        <f t="shared" si="379"/>
        <v>0</v>
      </c>
      <c r="O674" s="5">
        <f t="shared" si="380"/>
        <v>2.7431999999999998E-2</v>
      </c>
      <c r="P674" s="5">
        <f t="shared" si="381"/>
        <v>4.3334962630917513</v>
      </c>
      <c r="Q674" s="5"/>
      <c r="R674" s="5" t="s">
        <v>8</v>
      </c>
      <c r="S674" s="1">
        <v>25</v>
      </c>
      <c r="T674" s="1">
        <f t="shared" si="382"/>
        <v>1.4048337166199381</v>
      </c>
      <c r="U674" s="1">
        <f t="shared" si="383"/>
        <v>0.63683842639443655</v>
      </c>
    </row>
    <row r="675" spans="1:21">
      <c r="A675" s="6">
        <v>40730</v>
      </c>
      <c r="B675" s="5">
        <v>256</v>
      </c>
      <c r="C675">
        <v>24.413000000000007</v>
      </c>
      <c r="D675" s="5" t="s">
        <v>41</v>
      </c>
      <c r="E675" s="5">
        <v>1.5132542783059586</v>
      </c>
      <c r="F675" s="5" t="s">
        <v>57</v>
      </c>
      <c r="G675" s="5"/>
      <c r="H675" s="7"/>
      <c r="I675" s="5" t="e">
        <f t="shared" si="376"/>
        <v>#VALUE!</v>
      </c>
      <c r="J675" s="5">
        <f t="shared" si="384"/>
        <v>1.5406934070872897</v>
      </c>
      <c r="K675" s="5">
        <f t="shared" si="377"/>
        <v>2.7439128781331146E-2</v>
      </c>
      <c r="L675" s="1">
        <f t="shared" si="378"/>
        <v>4.7917228668469836</v>
      </c>
      <c r="M675" s="5">
        <v>5</v>
      </c>
      <c r="N675" s="5">
        <f t="shared" si="379"/>
        <v>0</v>
      </c>
      <c r="O675" s="5" t="e">
        <f t="shared" si="380"/>
        <v>#VALUE!</v>
      </c>
      <c r="P675" s="5" t="e">
        <f t="shared" si="381"/>
        <v>#VALUE!</v>
      </c>
      <c r="Q675" s="5"/>
      <c r="R675" s="5" t="s">
        <v>8</v>
      </c>
      <c r="S675" s="1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U20" sqref="U20"/>
    </sheetView>
  </sheetViews>
  <sheetFormatPr baseColWidth="10" defaultColWidth="8.83203125" defaultRowHeight="14" x14ac:dyDescent="0"/>
  <sheetData>
    <row r="1" spans="1:3" ht="16">
      <c r="A1" t="s">
        <v>4</v>
      </c>
      <c r="B1" s="5" t="s">
        <v>52</v>
      </c>
      <c r="C1" t="s">
        <v>73</v>
      </c>
    </row>
    <row r="2" spans="1:3">
      <c r="A2">
        <v>0</v>
      </c>
      <c r="B2">
        <v>8.07</v>
      </c>
    </row>
    <row r="3" spans="1:3">
      <c r="A3">
        <v>1</v>
      </c>
      <c r="B3">
        <v>7.87</v>
      </c>
    </row>
    <row r="4" spans="1:3">
      <c r="A4">
        <v>2</v>
      </c>
      <c r="B4">
        <v>7.68</v>
      </c>
    </row>
    <row r="5" spans="1:3">
      <c r="A5">
        <v>3</v>
      </c>
      <c r="B5">
        <v>7.5</v>
      </c>
    </row>
    <row r="6" spans="1:3">
      <c r="A6">
        <v>4</v>
      </c>
      <c r="B6">
        <v>7.33</v>
      </c>
    </row>
    <row r="7" spans="1:3">
      <c r="A7">
        <v>5</v>
      </c>
      <c r="B7">
        <v>7.16</v>
      </c>
    </row>
    <row r="8" spans="1:3">
      <c r="A8">
        <v>6</v>
      </c>
      <c r="B8">
        <v>6.99</v>
      </c>
    </row>
    <row r="9" spans="1:3">
      <c r="A9">
        <v>7</v>
      </c>
      <c r="B9">
        <v>6.84</v>
      </c>
    </row>
    <row r="10" spans="1:3">
      <c r="A10">
        <v>8</v>
      </c>
      <c r="B10">
        <v>6.68</v>
      </c>
    </row>
    <row r="11" spans="1:3">
      <c r="A11">
        <v>9</v>
      </c>
      <c r="B11">
        <v>6.54</v>
      </c>
    </row>
    <row r="12" spans="1:3">
      <c r="A12">
        <v>10</v>
      </c>
      <c r="B12">
        <v>6.4</v>
      </c>
    </row>
    <row r="13" spans="1:3">
      <c r="A13">
        <v>11</v>
      </c>
      <c r="B13">
        <v>6.26</v>
      </c>
    </row>
    <row r="14" spans="1:3">
      <c r="A14">
        <v>12</v>
      </c>
      <c r="B14">
        <v>6.13</v>
      </c>
    </row>
    <row r="15" spans="1:3">
      <c r="A15">
        <v>13</v>
      </c>
      <c r="B15">
        <v>6</v>
      </c>
    </row>
    <row r="16" spans="1:3">
      <c r="A16">
        <v>14</v>
      </c>
      <c r="B16">
        <v>5.87</v>
      </c>
    </row>
    <row r="17" spans="1:2">
      <c r="A17">
        <v>15</v>
      </c>
      <c r="B17">
        <v>5.75</v>
      </c>
    </row>
    <row r="18" spans="1:2">
      <c r="A18">
        <v>16</v>
      </c>
      <c r="B18">
        <v>5.64</v>
      </c>
    </row>
    <row r="19" spans="1:2">
      <c r="A19">
        <v>17</v>
      </c>
      <c r="B19">
        <v>5.53</v>
      </c>
    </row>
    <row r="20" spans="1:2">
      <c r="A20">
        <v>18</v>
      </c>
      <c r="B20">
        <v>5.42</v>
      </c>
    </row>
    <row r="21" spans="1:2">
      <c r="A21">
        <v>19</v>
      </c>
      <c r="B21">
        <v>5.31</v>
      </c>
    </row>
    <row r="22" spans="1:2">
      <c r="A22">
        <v>20</v>
      </c>
      <c r="B22">
        <v>5.21</v>
      </c>
    </row>
    <row r="23" spans="1:2">
      <c r="A23">
        <v>21</v>
      </c>
      <c r="B23">
        <v>5.1100000000000003</v>
      </c>
    </row>
    <row r="24" spans="1:2">
      <c r="A24">
        <v>22</v>
      </c>
      <c r="B24">
        <v>5.01</v>
      </c>
    </row>
    <row r="25" spans="1:2">
      <c r="A25">
        <v>23</v>
      </c>
      <c r="B25">
        <v>4.92</v>
      </c>
    </row>
    <row r="26" spans="1:2">
      <c r="A26">
        <v>24</v>
      </c>
      <c r="B26">
        <v>4.83</v>
      </c>
    </row>
    <row r="27" spans="1:2">
      <c r="A27">
        <v>25</v>
      </c>
      <c r="B27">
        <v>4.74</v>
      </c>
    </row>
    <row r="28" spans="1:2">
      <c r="A28">
        <v>26</v>
      </c>
      <c r="B28">
        <v>4.66</v>
      </c>
    </row>
    <row r="29" spans="1:2">
      <c r="A29">
        <v>27</v>
      </c>
      <c r="B29">
        <v>4.57</v>
      </c>
    </row>
    <row r="30" spans="1:2">
      <c r="A30">
        <v>28</v>
      </c>
      <c r="B30">
        <v>4.49</v>
      </c>
    </row>
    <row r="31" spans="1:2">
      <c r="A31">
        <v>29</v>
      </c>
      <c r="B31">
        <v>4.41</v>
      </c>
    </row>
    <row r="32" spans="1:2">
      <c r="A32">
        <v>30</v>
      </c>
      <c r="B32">
        <v>4.34</v>
      </c>
    </row>
    <row r="33" spans="1:2">
      <c r="A33">
        <v>31</v>
      </c>
      <c r="B33">
        <v>4.26</v>
      </c>
    </row>
    <row r="34" spans="1:2">
      <c r="A34">
        <v>32</v>
      </c>
      <c r="B34">
        <v>4.1900000000000004</v>
      </c>
    </row>
    <row r="35" spans="1:2">
      <c r="A35">
        <v>33</v>
      </c>
      <c r="B35">
        <v>4.12</v>
      </c>
    </row>
    <row r="36" spans="1:2">
      <c r="A36">
        <v>34</v>
      </c>
      <c r="B36">
        <v>4.05</v>
      </c>
    </row>
    <row r="37" spans="1:2">
      <c r="A37">
        <v>35</v>
      </c>
      <c r="B37">
        <v>3.98</v>
      </c>
    </row>
    <row r="38" spans="1:2">
      <c r="A38">
        <v>36</v>
      </c>
      <c r="B38">
        <v>3.91</v>
      </c>
    </row>
    <row r="39" spans="1:2">
      <c r="A39">
        <v>37</v>
      </c>
      <c r="B39">
        <v>3.84</v>
      </c>
    </row>
    <row r="40" spans="1:2">
      <c r="A40">
        <v>38</v>
      </c>
      <c r="B40">
        <v>3.78</v>
      </c>
    </row>
    <row r="41" spans="1:2">
      <c r="A41">
        <v>39</v>
      </c>
      <c r="B41">
        <v>3.72</v>
      </c>
    </row>
    <row r="42" spans="1:2">
      <c r="A42">
        <v>40</v>
      </c>
      <c r="B42">
        <v>3.66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Revised data</vt:lpstr>
      <vt:lpstr>Capacitance and temperature</vt:lpstr>
      <vt:lpstr>Sheet3</vt:lpstr>
    </vt:vector>
  </TitlesOfParts>
  <Company>Faculty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White</dc:creator>
  <cp:lastModifiedBy>Craig White</cp:lastModifiedBy>
  <dcterms:created xsi:type="dcterms:W3CDTF">2011-07-29T01:21:07Z</dcterms:created>
  <dcterms:modified xsi:type="dcterms:W3CDTF">2016-03-15T00:42:04Z</dcterms:modified>
</cp:coreProperties>
</file>