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ared\Finances\"/>
    </mc:Choice>
  </mc:AlternateContent>
  <xr:revisionPtr revIDLastSave="0" documentId="13_ncr:1_{CFBE7CB0-5411-42B6-B5AC-AA4A5521A3DB}" xr6:coauthVersionLast="47" xr6:coauthVersionMax="47" xr10:uidLastSave="{00000000-0000-0000-0000-000000000000}"/>
  <bookViews>
    <workbookView xWindow="19005" yWindow="0" windowWidth="19395" windowHeight="20880" activeTab="1" xr2:uid="{1FFBBCBB-70C0-4BC9-97FB-80637A70CF3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 s="1"/>
  <c r="D14" i="1" s="1"/>
  <c r="D12" i="1"/>
  <c r="C12" i="1"/>
  <c r="D9" i="1"/>
  <c r="E8" i="1"/>
  <c r="D8" i="1"/>
  <c r="C8" i="1"/>
  <c r="B8" i="1"/>
  <c r="E7" i="1"/>
  <c r="D7" i="1"/>
  <c r="B7" i="1"/>
  <c r="C7" i="2"/>
  <c r="B11" i="2"/>
  <c r="C10" i="2"/>
  <c r="C9" i="2"/>
  <c r="C8" i="2"/>
  <c r="C6" i="2"/>
  <c r="C5" i="2"/>
  <c r="C4" i="2"/>
  <c r="C3" i="2"/>
  <c r="G3" i="1"/>
  <c r="E3" i="1"/>
  <c r="C11" i="2" l="1"/>
  <c r="H3" i="1"/>
  <c r="I3" i="1" s="1"/>
</calcChain>
</file>

<file path=xl/sharedStrings.xml><?xml version="1.0" encoding="utf-8"?>
<sst xmlns="http://schemas.openxmlformats.org/spreadsheetml/2006/main" count="14" uniqueCount="12">
  <si>
    <t>Ticker</t>
  </si>
  <si>
    <t>Qty</t>
  </si>
  <si>
    <t>Book Value</t>
  </si>
  <si>
    <t>Avg Price</t>
  </si>
  <si>
    <t>Current Price</t>
  </si>
  <si>
    <t>G/L $</t>
  </si>
  <si>
    <t>G/L %</t>
  </si>
  <si>
    <t>GME</t>
  </si>
  <si>
    <t>Current Value</t>
  </si>
  <si>
    <t>Value</t>
  </si>
  <si>
    <t>Total</t>
  </si>
  <si>
    <t>Sell Strategies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</si>
</sst>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0"/>
      <color theme="1"/>
      <name val="Segoe UI Light"/>
      <family val="2"/>
    </font>
    <font>
      <sz val="10"/>
      <color theme="1"/>
      <name val="Segoe UI Light"/>
      <family val="2"/>
    </font>
    <font>
      <sz val="14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 applyAlignment="1">
      <alignment vertical="center"/>
    </xf>
    <xf numFmtId="8" fontId="0" fillId="0" borderId="0" xfId="0" applyNumberFormat="1" applyFont="1" applyAlignment="1">
      <alignment vertical="center"/>
    </xf>
    <xf numFmtId="9" fontId="0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8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8" fontId="0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164" fontId="0" fillId="0" borderId="1" xfId="0" applyNumberFormat="1" applyFont="1" applyBorder="1" applyAlignment="1">
      <alignment vertical="center"/>
    </xf>
    <xf numFmtId="0" fontId="0" fillId="0" borderId="0" xfId="0" applyAlignment="1"/>
    <xf numFmtId="0" fontId="0" fillId="0" borderId="1" xfId="0" applyFont="1" applyBorder="1" applyAlignment="1">
      <alignment vertical="center"/>
    </xf>
    <xf numFmtId="9" fontId="0" fillId="0" borderId="0" xfId="1" applyFont="1" applyAlignment="1">
      <alignment vertical="center"/>
    </xf>
    <xf numFmtId="164" fontId="0" fillId="0" borderId="0" xfId="2" applyNumberFormat="1" applyFont="1" applyAlignment="1">
      <alignment vertical="center"/>
    </xf>
    <xf numFmtId="9" fontId="0" fillId="0" borderId="0" xfId="0" applyNumberFormat="1" applyFont="1" applyAlignment="1">
      <alignment vertical="center"/>
    </xf>
  </cellXfs>
  <cellStyles count="3">
    <cellStyle name="Currency" xfId="2" builtinId="4"/>
    <cellStyle name="Normal" xfId="0" builtinId="0"/>
    <cellStyle name="Percent" xfId="1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2" formatCode="&quot;$&quot;#,##0.00_);[Red]\(&quot;$&quot;#,##0.00\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64" formatCode="&quot;$&quot;#,##0.00"/>
      <alignment horizontal="general" vertical="center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2" formatCode="&quot;$&quot;#,##0.00_);[Red]\(&quot;$&quot;#,##0.00\)"/>
      <alignment horizontal="general" vertical="center" textRotation="0" wrapText="0" indent="0" justifyLastLine="0" shrinkToFit="0" readingOrder="0"/>
    </dxf>
    <dxf>
      <font>
        <b/>
        <i val="0"/>
      </font>
      <border>
        <bottom style="thin">
          <color auto="1"/>
        </bottom>
      </border>
    </dxf>
  </dxfs>
  <tableStyles count="1" defaultTableStyle="TableStyleMedium2" defaultPivotStyle="PivotStyleLight16">
    <tableStyle name="Table Style 1" pivot="0" count="1" xr9:uid="{3E7BD2DF-66C4-4CE0-A376-56CCA891AFD4}">
      <tableStyleElement type="headerRow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86335-5875-4F02-9CCE-B64A8CE02ED6}" name="Table1" displayName="Table1" ref="B2:I3" totalsRowShown="0" headerRowDxfId="18" dataDxfId="17">
  <autoFilter ref="B2:I3" xr:uid="{DD89C337-0F3D-4DB0-B9FB-0AD606410989}"/>
  <tableColumns count="8">
    <tableColumn id="1" xr3:uid="{313D9C1E-CD1D-44D2-8D62-49B985DD2C7C}" name="Ticker" dataDxfId="16"/>
    <tableColumn id="2" xr3:uid="{41F2A006-1F81-4EEB-BACC-6F2D840C527C}" name="Qty" dataDxfId="15"/>
    <tableColumn id="3" xr3:uid="{F95AC6E3-066F-4885-AFC6-CC4D01FD3DB6}" name="Avg Price" dataDxfId="14"/>
    <tableColumn id="4" xr3:uid="{00912378-BF9A-4F7A-80AF-7DA40A268C30}" name="Book Value" dataDxfId="13">
      <calculatedColumnFormula>C3*D3</calculatedColumnFormula>
    </tableColumn>
    <tableColumn id="5" xr3:uid="{797DD227-B6D4-40DB-B309-DDB34B43C9A0}" name="Current Price" dataDxfId="12"/>
    <tableColumn id="6" xr3:uid="{A94BC47B-6BE5-4D9B-BE7B-CCA4DDF46200}" name="Current Value" dataDxfId="11">
      <calculatedColumnFormula>C3*F3</calculatedColumnFormula>
    </tableColumn>
    <tableColumn id="7" xr3:uid="{8516BFFF-8491-4684-B157-F5F16068B5BF}" name="G/L $" dataDxfId="10">
      <calculatedColumnFormula>G3-E3</calculatedColumnFormula>
    </tableColumn>
    <tableColumn id="8" xr3:uid="{4A5B7536-11A4-4D5E-9D82-13065D19275F}" name="G/L %" dataDxfId="9" dataCellStyle="Percent">
      <calculatedColumnFormula>H3/E3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63E62B-FC01-4ED8-9469-C4E2E4683C6E}" name="Table2" displayName="Table2" ref="A2:C11" totalsRowCount="1" headerRowDxfId="8" dataDxfId="7" totalsRowDxfId="6">
  <autoFilter ref="A2:C10" xr:uid="{125ED4D4-2A2E-47CD-B28B-C699D47727E9}"/>
  <tableColumns count="3">
    <tableColumn id="1" xr3:uid="{9F5EE800-AD4A-4C4B-8265-22EBBEA2E826}" name="Value" totalsRowLabel="Total" dataDxfId="5" totalsRowDxfId="4"/>
    <tableColumn id="2" xr3:uid="{E6E9D02D-8C75-4790-A9C7-6216A8955A6A}" name="Qty" totalsRowFunction="sum" dataDxfId="3" totalsRowDxfId="2"/>
    <tableColumn id="3" xr3:uid="{0B5162DD-BF16-489A-A972-9EEF29CC748D}" name="Total" totalsRowFunction="sum" dataDxfId="1" totalsRowDxfId="0">
      <calculatedColumnFormula>ABS(B3)*A3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349C1-8B1B-4B8D-AB9D-89560E0A5C42}">
  <dimension ref="B1:I14"/>
  <sheetViews>
    <sheetView showGridLines="0" workbookViewId="0">
      <selection activeCell="B13" sqref="B13"/>
    </sheetView>
  </sheetViews>
  <sheetFormatPr defaultColWidth="8.85546875" defaultRowHeight="31.9" customHeight="1" x14ac:dyDescent="0.25"/>
  <cols>
    <col min="1" max="1" width="0.85546875" style="1" customWidth="1"/>
    <col min="2" max="2" width="8.28515625" style="1" customWidth="1"/>
    <col min="3" max="3" width="11.7109375" style="1" customWidth="1"/>
    <col min="4" max="8" width="11.7109375" style="2" customWidth="1"/>
    <col min="9" max="9" width="11.7109375" style="1" customWidth="1"/>
    <col min="10" max="16384" width="8.85546875" style="1"/>
  </cols>
  <sheetData>
    <row r="1" spans="2:9" ht="6" customHeight="1" x14ac:dyDescent="0.25"/>
    <row r="2" spans="2:9" ht="31.9" customHeight="1" x14ac:dyDescent="0.25">
      <c r="B2" s="1" t="s">
        <v>0</v>
      </c>
      <c r="C2" s="6" t="s">
        <v>1</v>
      </c>
      <c r="D2" s="7" t="s">
        <v>3</v>
      </c>
      <c r="E2" s="7" t="s">
        <v>2</v>
      </c>
      <c r="F2" s="7" t="s">
        <v>4</v>
      </c>
      <c r="G2" s="7" t="s">
        <v>8</v>
      </c>
      <c r="H2" s="7" t="s">
        <v>5</v>
      </c>
      <c r="I2" s="6" t="s">
        <v>6</v>
      </c>
    </row>
    <row r="3" spans="2:9" ht="31.9" customHeight="1" x14ac:dyDescent="0.25">
      <c r="B3" s="1" t="s">
        <v>7</v>
      </c>
      <c r="C3" s="4">
        <v>731</v>
      </c>
      <c r="D3" s="5">
        <v>161.9564</v>
      </c>
      <c r="E3" s="5">
        <f>C3*D3</f>
        <v>118390.1284</v>
      </c>
      <c r="F3" s="5">
        <v>333</v>
      </c>
      <c r="G3" s="5">
        <f>C3*F3</f>
        <v>243423</v>
      </c>
      <c r="H3" s="5">
        <f>G3-E3</f>
        <v>125032.8716</v>
      </c>
      <c r="I3" s="3">
        <f>H3/E3</f>
        <v>1.0561089280818787</v>
      </c>
    </row>
    <row r="7" spans="2:9" ht="31.9" customHeight="1" x14ac:dyDescent="0.25">
      <c r="B7" s="14">
        <f>123.14-29.04</f>
        <v>94.1</v>
      </c>
      <c r="C7" s="14">
        <v>29.04</v>
      </c>
      <c r="D7" s="13">
        <f>C7/B7</f>
        <v>0.30860786397449524</v>
      </c>
      <c r="E7" s="14">
        <f>B7+C7</f>
        <v>123.13999999999999</v>
      </c>
    </row>
    <row r="8" spans="2:9" ht="31.9" customHeight="1" x14ac:dyDescent="0.25">
      <c r="B8" s="14">
        <f>E7</f>
        <v>123.13999999999999</v>
      </c>
      <c r="C8" s="14">
        <f>143-B8</f>
        <v>19.860000000000014</v>
      </c>
      <c r="D8" s="13">
        <f>C8/B8</f>
        <v>0.16127984407990917</v>
      </c>
      <c r="E8" s="14">
        <f>B8+C8</f>
        <v>143</v>
      </c>
    </row>
    <row r="9" spans="2:9" ht="31.9" customHeight="1" x14ac:dyDescent="0.25">
      <c r="D9" s="15">
        <f>SUM(D7:D8)</f>
        <v>0.46988770805440438</v>
      </c>
    </row>
    <row r="11" spans="2:9" ht="31.9" customHeight="1" x14ac:dyDescent="0.25">
      <c r="B11" s="14">
        <v>94.1</v>
      </c>
      <c r="C11" s="14"/>
    </row>
    <row r="12" spans="2:9" ht="31.9" customHeight="1" x14ac:dyDescent="0.25">
      <c r="B12" s="14">
        <v>123.14</v>
      </c>
      <c r="C12" s="14">
        <f>B12-B11</f>
        <v>29.040000000000006</v>
      </c>
      <c r="D12" s="13">
        <f>C12/B11</f>
        <v>0.3086078639744953</v>
      </c>
    </row>
    <row r="13" spans="2:9" ht="31.9" customHeight="1" x14ac:dyDescent="0.25">
      <c r="B13" s="14">
        <v>144</v>
      </c>
      <c r="C13" s="14">
        <f>B13-B12</f>
        <v>20.86</v>
      </c>
      <c r="D13" s="13">
        <f>C13/B12</f>
        <v>0.16940068215039791</v>
      </c>
    </row>
    <row r="14" spans="2:9" ht="31.9" customHeight="1" x14ac:dyDescent="0.25">
      <c r="D14" s="15">
        <f>SUM(D12:D13)</f>
        <v>0.47800854612489319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91D4-7431-4CD2-84E7-7F652940A733}">
  <dimension ref="A1:C11"/>
  <sheetViews>
    <sheetView showGridLines="0" tabSelected="1" workbookViewId="0">
      <selection activeCell="A6" sqref="A6"/>
    </sheetView>
  </sheetViews>
  <sheetFormatPr defaultColWidth="8.85546875" defaultRowHeight="30" customHeight="1" x14ac:dyDescent="0.25"/>
  <cols>
    <col min="1" max="1" width="16.7109375" style="11" bestFit="1" customWidth="1"/>
    <col min="2" max="2" width="8.85546875" style="11"/>
    <col min="3" max="3" width="13.85546875" style="11" bestFit="1" customWidth="1"/>
    <col min="4" max="16384" width="8.85546875" style="11"/>
  </cols>
  <sheetData>
    <row r="1" spans="1:3" ht="30" customHeight="1" x14ac:dyDescent="0.25">
      <c r="A1" s="8" t="s">
        <v>11</v>
      </c>
      <c r="B1" s="1"/>
      <c r="C1" s="2"/>
    </row>
    <row r="2" spans="1:3" ht="30" customHeight="1" x14ac:dyDescent="0.25">
      <c r="A2" s="1" t="s">
        <v>9</v>
      </c>
      <c r="B2" s="1" t="s">
        <v>1</v>
      </c>
      <c r="C2" s="2" t="s">
        <v>10</v>
      </c>
    </row>
    <row r="3" spans="1:3" ht="30" customHeight="1" x14ac:dyDescent="0.25">
      <c r="A3" s="1"/>
      <c r="B3" s="1">
        <v>798</v>
      </c>
      <c r="C3" s="2">
        <f t="shared" ref="C3:C10" si="0">ABS(B3)*A3</f>
        <v>0</v>
      </c>
    </row>
    <row r="4" spans="1:3" ht="30" customHeight="1" x14ac:dyDescent="0.25">
      <c r="A4" s="9">
        <v>1630</v>
      </c>
      <c r="B4" s="1">
        <v>-200</v>
      </c>
      <c r="C4" s="9">
        <f t="shared" si="0"/>
        <v>326000</v>
      </c>
    </row>
    <row r="5" spans="1:3" ht="30" customHeight="1" x14ac:dyDescent="0.25">
      <c r="A5" s="9">
        <v>2150</v>
      </c>
      <c r="B5" s="1">
        <v>-198</v>
      </c>
      <c r="C5" s="9">
        <f t="shared" si="0"/>
        <v>425700</v>
      </c>
    </row>
    <row r="6" spans="1:3" ht="30" customHeight="1" x14ac:dyDescent="0.25">
      <c r="A6" s="9">
        <v>2475</v>
      </c>
      <c r="B6" s="1">
        <v>-400</v>
      </c>
      <c r="C6" s="9">
        <f t="shared" si="0"/>
        <v>990000</v>
      </c>
    </row>
    <row r="7" spans="1:3" ht="30" customHeight="1" x14ac:dyDescent="0.25">
      <c r="A7" s="9"/>
      <c r="B7" s="1"/>
      <c r="C7" s="9">
        <f t="shared" si="0"/>
        <v>0</v>
      </c>
    </row>
    <row r="8" spans="1:3" ht="30" customHeight="1" x14ac:dyDescent="0.25">
      <c r="A8" s="9"/>
      <c r="B8" s="1"/>
      <c r="C8" s="9">
        <f t="shared" si="0"/>
        <v>0</v>
      </c>
    </row>
    <row r="9" spans="1:3" ht="30" customHeight="1" x14ac:dyDescent="0.25">
      <c r="A9" s="9"/>
      <c r="B9" s="1"/>
      <c r="C9" s="9">
        <f t="shared" si="0"/>
        <v>0</v>
      </c>
    </row>
    <row r="10" spans="1:3" ht="30" customHeight="1" x14ac:dyDescent="0.25">
      <c r="A10" s="10"/>
      <c r="B10" s="12"/>
      <c r="C10" s="10">
        <f t="shared" si="0"/>
        <v>0</v>
      </c>
    </row>
    <row r="11" spans="1:3" ht="30" customHeight="1" x14ac:dyDescent="0.25">
      <c r="A11" s="1" t="s">
        <v>10</v>
      </c>
      <c r="B11" s="1">
        <f>SUBTOTAL(109,Table2[Qty])</f>
        <v>0</v>
      </c>
      <c r="C11" s="2">
        <f>SUBTOTAL(109,Table2[Total])</f>
        <v>1741700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Chase</dc:creator>
  <cp:lastModifiedBy>David Chase</cp:lastModifiedBy>
  <dcterms:created xsi:type="dcterms:W3CDTF">2021-05-25T18:43:21Z</dcterms:created>
  <dcterms:modified xsi:type="dcterms:W3CDTF">2022-06-21T05:16:09Z</dcterms:modified>
</cp:coreProperties>
</file>