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Gaming\"/>
    </mc:Choice>
  </mc:AlternateContent>
  <xr:revisionPtr revIDLastSave="0" documentId="13_ncr:1_{2CBBC505-36A9-45E0-A72C-B61B2FB1698B}" xr6:coauthVersionLast="47" xr6:coauthVersionMax="47" xr10:uidLastSave="{00000000-0000-0000-0000-000000000000}"/>
  <bookViews>
    <workbookView xWindow="19125" yWindow="0" windowWidth="19275" windowHeight="20985" activeTab="2" xr2:uid="{F00F03C0-417B-463C-AE6F-F4DF7A2F4564}"/>
  </bookViews>
  <sheets>
    <sheet name="Geography" sheetId="1" r:id="rId1"/>
    <sheet name="Refining and Crafting" sheetId="3" r:id="rId2"/>
    <sheet name="Other" sheetId="5" r:id="rId3"/>
    <sheet name="General Notes" sheetId="4" r:id="rId4"/>
    <sheet name="Lookup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I8" i="5"/>
  <c r="H8" i="5"/>
  <c r="G8" i="5"/>
  <c r="F8" i="5"/>
  <c r="E8" i="5"/>
  <c r="D8" i="5"/>
  <c r="C8" i="5"/>
  <c r="K8" i="5"/>
  <c r="E42" i="2"/>
  <c r="D227" i="1"/>
  <c r="D222" i="1"/>
  <c r="D198" i="1" l="1"/>
  <c r="D257" i="1" l="1"/>
  <c r="D209" i="1"/>
  <c r="D177" i="1"/>
  <c r="D208" i="1"/>
  <c r="D201" i="1"/>
  <c r="D207" i="1"/>
  <c r="D180" i="1"/>
  <c r="D179" i="1"/>
  <c r="D182" i="1"/>
  <c r="D189" i="1"/>
  <c r="D217" i="1"/>
  <c r="D188" i="1"/>
  <c r="D256" i="1"/>
  <c r="D255" i="1"/>
  <c r="D220" i="1"/>
  <c r="D243" i="1"/>
  <c r="D225" i="1"/>
  <c r="D204" i="1"/>
  <c r="D242" i="1"/>
  <c r="D221" i="1"/>
  <c r="D231" i="1"/>
  <c r="D213" i="1"/>
  <c r="D230" i="1"/>
  <c r="D229" i="1"/>
  <c r="D206" i="1"/>
  <c r="D219" i="1"/>
  <c r="D212" i="1"/>
  <c r="D218" i="1"/>
  <c r="D237" i="1"/>
  <c r="D228" i="1"/>
  <c r="D216" i="1"/>
  <c r="D241" i="1"/>
  <c r="D191" i="1"/>
  <c r="D233" i="1"/>
  <c r="D236" i="1"/>
  <c r="D184" i="1"/>
  <c r="D210" i="1"/>
  <c r="D246" i="1"/>
  <c r="D235" i="1"/>
  <c r="D226" i="1" l="1"/>
  <c r="D232" i="1"/>
  <c r="D254" i="1"/>
  <c r="D197" i="1"/>
  <c r="D185" i="1"/>
  <c r="D192" i="1"/>
  <c r="D196" i="1"/>
  <c r="D205" i="1"/>
  <c r="D248" i="1"/>
  <c r="D245" i="1"/>
  <c r="D250" i="1"/>
  <c r="D253" i="1"/>
  <c r="D203" i="1"/>
  <c r="D215" i="1"/>
  <c r="D244" i="1"/>
  <c r="D252" i="1" l="1"/>
  <c r="D194" i="1"/>
  <c r="D211" i="1"/>
  <c r="D200" i="1"/>
  <c r="D190" i="1"/>
  <c r="D193" i="1"/>
  <c r="D238" i="1"/>
  <c r="D186" i="1"/>
  <c r="D234" i="1"/>
  <c r="D240" i="1"/>
  <c r="D187" i="1"/>
  <c r="D178" i="1"/>
  <c r="D251" i="1"/>
  <c r="D199" i="1"/>
  <c r="D195" i="1"/>
  <c r="D247" i="1"/>
  <c r="D181" i="1"/>
  <c r="D183" i="1"/>
  <c r="D214" i="1"/>
  <c r="D249" i="1"/>
  <c r="D239" i="1"/>
  <c r="D202" i="1"/>
  <c r="D224" i="1"/>
  <c r="D223" i="1"/>
</calcChain>
</file>

<file path=xl/sharedStrings.xml><?xml version="1.0" encoding="utf-8"?>
<sst xmlns="http://schemas.openxmlformats.org/spreadsheetml/2006/main" count="590" uniqueCount="685">
  <si>
    <t>Regions</t>
  </si>
  <si>
    <t>Name</t>
  </si>
  <si>
    <t>Monarch's Bluffs</t>
  </si>
  <si>
    <t>Landmarks</t>
  </si>
  <si>
    <t>Region</t>
  </si>
  <si>
    <t>Resources</t>
  </si>
  <si>
    <t>Shock bulbs</t>
  </si>
  <si>
    <t>Sheep</t>
  </si>
  <si>
    <t>Landmark</t>
  </si>
  <si>
    <t>Adamant Mine</t>
  </si>
  <si>
    <t>Honey</t>
  </si>
  <si>
    <t>Devil's Pit</t>
  </si>
  <si>
    <t>Ease</t>
  </si>
  <si>
    <t>Quantity</t>
  </si>
  <si>
    <t>Starmetal Vein</t>
  </si>
  <si>
    <t>Mines de Miclot</t>
  </si>
  <si>
    <t>Crone's Rest</t>
  </si>
  <si>
    <t>Factions</t>
  </si>
  <si>
    <t>Syndicate</t>
  </si>
  <si>
    <t>Marauders</t>
  </si>
  <si>
    <t>Controlled by</t>
  </si>
  <si>
    <t>Windsward</t>
  </si>
  <si>
    <t>Everfall</t>
  </si>
  <si>
    <t>Covenant</t>
  </si>
  <si>
    <t>Crawtick Cave</t>
  </si>
  <si>
    <t>Wolves</t>
  </si>
  <si>
    <t>Orion</t>
  </si>
  <si>
    <t>Olcott Family Farm</t>
  </si>
  <si>
    <t>Level</t>
  </si>
  <si>
    <t>Fallowhill Farm</t>
  </si>
  <si>
    <t>Bradbury Fields</t>
  </si>
  <si>
    <t>Alioth</t>
  </si>
  <si>
    <t>n/a</t>
  </si>
  <si>
    <t>Type</t>
  </si>
  <si>
    <t>Draco</t>
  </si>
  <si>
    <t>Obelisk</t>
  </si>
  <si>
    <t>Cave</t>
  </si>
  <si>
    <t>Farm</t>
  </si>
  <si>
    <t>Ruins</t>
  </si>
  <si>
    <t>Mine</t>
  </si>
  <si>
    <t>Perseus</t>
  </si>
  <si>
    <t>Hydrus</t>
  </si>
  <si>
    <t>Windward</t>
  </si>
  <si>
    <t>Delphinus</t>
  </si>
  <si>
    <t>Cygnus</t>
  </si>
  <si>
    <t>Carina</t>
  </si>
  <si>
    <t>Orange Prismabloom</t>
  </si>
  <si>
    <t>Everfall Watchtower</t>
  </si>
  <si>
    <t>Watchtower</t>
  </si>
  <si>
    <t>Lupus</t>
  </si>
  <si>
    <t>Blightroot</t>
  </si>
  <si>
    <t>Blightcrag</t>
  </si>
  <si>
    <t>Norma</t>
  </si>
  <si>
    <t>Beringer's Boon</t>
  </si>
  <si>
    <t>Shipwreck</t>
  </si>
  <si>
    <t>Harpy of Henninger</t>
  </si>
  <si>
    <t>Undertow Cave</t>
  </si>
  <si>
    <t>First Light</t>
  </si>
  <si>
    <t>Campbell's Rest</t>
  </si>
  <si>
    <t>Wirefiber</t>
  </si>
  <si>
    <t>Hemp</t>
  </si>
  <si>
    <t>Camp</t>
  </si>
  <si>
    <t>Hilltop Encampment</t>
  </si>
  <si>
    <t>Nyhart's Anchorage</t>
  </si>
  <si>
    <t>Herbs</t>
  </si>
  <si>
    <t>Comment</t>
  </si>
  <si>
    <t>Dayspring Mills</t>
  </si>
  <si>
    <t>Hatchburg Fishery</t>
  </si>
  <si>
    <t>Wyrdwood</t>
  </si>
  <si>
    <t>Everfall Village</t>
  </si>
  <si>
    <t>Settlement</t>
  </si>
  <si>
    <t>Arcturus</t>
  </si>
  <si>
    <t>Fortress</t>
  </si>
  <si>
    <t>Leo</t>
  </si>
  <si>
    <t>Hercules</t>
  </si>
  <si>
    <t>Canis</t>
  </si>
  <si>
    <t>Riverworn Grotto</t>
  </si>
  <si>
    <t>Alligator</t>
  </si>
  <si>
    <t>Longshadow Enclave</t>
  </si>
  <si>
    <t>Right at entrance in river.  Second one in river heading to Longshadow Enclave.</t>
  </si>
  <si>
    <t>Stonetooth Terrace</t>
  </si>
  <si>
    <t>Weaver's Fen</t>
  </si>
  <si>
    <t>South Vega Bridge</t>
  </si>
  <si>
    <t>Bridge</t>
  </si>
  <si>
    <t>Bumbleblossom</t>
  </si>
  <si>
    <t>Three veins SSW of Bridge.</t>
  </si>
  <si>
    <t>Due E, directly beneath words "Faith's Bounty" on map.  Two large trees.</t>
  </si>
  <si>
    <t>Due S on west side of road.  Halfway to next landmark.</t>
  </si>
  <si>
    <t>Angler's Doom</t>
  </si>
  <si>
    <t>Taryville</t>
  </si>
  <si>
    <t>Crafting Stations</t>
  </si>
  <si>
    <t>Location</t>
  </si>
  <si>
    <t>Tier</t>
  </si>
  <si>
    <t>Reputation</t>
  </si>
  <si>
    <t>Cutlass Keys</t>
  </si>
  <si>
    <t>Forge</t>
  </si>
  <si>
    <t>Workshop</t>
  </si>
  <si>
    <t>Outfitting Station</t>
  </si>
  <si>
    <t>Kitchen</t>
  </si>
  <si>
    <t>Arcane Repository</t>
  </si>
  <si>
    <t>Woodshop</t>
  </si>
  <si>
    <t>Stonecutting Station</t>
  </si>
  <si>
    <t>Loom</t>
  </si>
  <si>
    <t>Tannery</t>
  </si>
  <si>
    <t>Smelter</t>
  </si>
  <si>
    <t>Soulsprout</t>
  </si>
  <si>
    <t>Three directly outside the N gate.</t>
  </si>
  <si>
    <t>Broccoli</t>
  </si>
  <si>
    <t>Eight directly outside the N gate.</t>
  </si>
  <si>
    <t>Four surrounding the bridge to the SW.</t>
  </si>
  <si>
    <t>Squash</t>
  </si>
  <si>
    <t>Tres Campos</t>
  </si>
  <si>
    <t>Fong Family Orchard</t>
  </si>
  <si>
    <t>Elk</t>
  </si>
  <si>
    <t>Due E.</t>
  </si>
  <si>
    <t>Carrots</t>
  </si>
  <si>
    <t>Windward Village</t>
  </si>
  <si>
    <t>Heading S to Watchtower.  Due E at the sign post.</t>
  </si>
  <si>
    <t>Torrentdawn Cave</t>
  </si>
  <si>
    <t>Breakwater Bulwark</t>
  </si>
  <si>
    <t>Temple</t>
  </si>
  <si>
    <t>Stoneview Seabreak</t>
  </si>
  <si>
    <t>Sirius</t>
  </si>
  <si>
    <t>Nesterest Graveyard</t>
  </si>
  <si>
    <t>Fast Travel</t>
  </si>
  <si>
    <t>Reekwater</t>
  </si>
  <si>
    <t>No</t>
  </si>
  <si>
    <t>Brightwood</t>
  </si>
  <si>
    <t>Kannan Tomb</t>
  </si>
  <si>
    <t>Tomb</t>
  </si>
  <si>
    <t>The Amrine Excavation</t>
  </si>
  <si>
    <t>Expedition</t>
  </si>
  <si>
    <t>Amrine Temple</t>
  </si>
  <si>
    <t>Lacerta</t>
  </si>
  <si>
    <t>Two Fork Crossing</t>
  </si>
  <si>
    <t>Monoceros</t>
  </si>
  <si>
    <t>Ginger Hovel</t>
  </si>
  <si>
    <t>Lodestone</t>
  </si>
  <si>
    <t>Two deposits due W of cave entrance.  Three more after descending slightly to the left.</t>
  </si>
  <si>
    <t>Grizzly Bear</t>
  </si>
  <si>
    <t>Scragglemain Nook</t>
  </si>
  <si>
    <t>Ebonscale Reach</t>
  </si>
  <si>
    <t>Cooper's Ranch</t>
  </si>
  <si>
    <t>Merrill's Place</t>
  </si>
  <si>
    <t>Moe's Farm</t>
  </si>
  <si>
    <t>Harplass Homestead</t>
  </si>
  <si>
    <t>Manor</t>
  </si>
  <si>
    <t>Willette's Homestead</t>
  </si>
  <si>
    <t>Scratchrock Burrow</t>
  </si>
  <si>
    <t>Dankfur Hollow</t>
  </si>
  <si>
    <t>In the gully halfway between Scratchrock Burrow and Dankfur Hollow, slightly to the W.</t>
  </si>
  <si>
    <t>Shattered Obelisk</t>
  </si>
  <si>
    <t>Starstone Barrows</t>
  </si>
  <si>
    <t>Two SW of mine next to wooden hut.</t>
  </si>
  <si>
    <t>Warm Platecap</t>
  </si>
  <si>
    <t>Meadow Lake Fishery</t>
  </si>
  <si>
    <t>Fishery</t>
  </si>
  <si>
    <t>Daughterwell</t>
  </si>
  <si>
    <t>Unknown</t>
  </si>
  <si>
    <t>Canary Mine</t>
  </si>
  <si>
    <t>Ebonrock Cavern</t>
  </si>
  <si>
    <t>Ebonrock Quarry</t>
  </si>
  <si>
    <t>Orichalcum</t>
  </si>
  <si>
    <t>One large nugget SSW of this landmark, next to a broken wagon.</t>
  </si>
  <si>
    <t>Materials</t>
  </si>
  <si>
    <t>Category</t>
  </si>
  <si>
    <t>Iron Ore</t>
  </si>
  <si>
    <t>Fronded Petalcap</t>
  </si>
  <si>
    <t>Plant</t>
  </si>
  <si>
    <t>Yields</t>
  </si>
  <si>
    <t>Fronded Petal</t>
  </si>
  <si>
    <t>Orichalcum Ore</t>
  </si>
  <si>
    <t>Sub-Category</t>
  </si>
  <si>
    <t>Lifebloom</t>
  </si>
  <si>
    <t>Life Mote</t>
  </si>
  <si>
    <t>Lifebloom Stem</t>
  </si>
  <si>
    <t>At least 7 deposits on the ridge W of this landmark.  From the orichalcum deposit to the Two Pharoahs formation.  Easy to run a circuit here.</t>
  </si>
  <si>
    <t>Inkwell Cave</t>
  </si>
  <si>
    <t>Several trees due N of the landmark.</t>
  </si>
  <si>
    <t>Tendrilspine</t>
  </si>
  <si>
    <t>Wood</t>
  </si>
  <si>
    <t>Mushroom</t>
  </si>
  <si>
    <t>Consumable</t>
  </si>
  <si>
    <t>Tendrilspine Fibers</t>
  </si>
  <si>
    <t>Resource</t>
  </si>
  <si>
    <t>Petalcap</t>
  </si>
  <si>
    <t>Mushroom, Tendrilspine Fibers, Fungal Slime</t>
  </si>
  <si>
    <t>Fungal Slime</t>
  </si>
  <si>
    <t>Rarity</t>
  </si>
  <si>
    <t>Uncommon</t>
  </si>
  <si>
    <t>Mushroom Fins</t>
  </si>
  <si>
    <t>Freezing Lodestone</t>
  </si>
  <si>
    <t>Earthspine Leaf</t>
  </si>
  <si>
    <t>Earthspine</t>
  </si>
  <si>
    <t>Turkey</t>
  </si>
  <si>
    <t>Animal</t>
  </si>
  <si>
    <t>Poultry</t>
  </si>
  <si>
    <t>Egg, Poultry, Feathers</t>
  </si>
  <si>
    <t>Egg</t>
  </si>
  <si>
    <t>Common</t>
  </si>
  <si>
    <t>Feathers</t>
  </si>
  <si>
    <t>Rivercress Stem</t>
  </si>
  <si>
    <t>Hyssop</t>
  </si>
  <si>
    <t>Water Mote</t>
  </si>
  <si>
    <t>Blightroot Stem</t>
  </si>
  <si>
    <t>Death Mote</t>
  </si>
  <si>
    <t>Soulsprout Stem</t>
  </si>
  <si>
    <t>Soul Mote</t>
  </si>
  <si>
    <t>Earthspine Stem</t>
  </si>
  <si>
    <t>Earth Mote</t>
  </si>
  <si>
    <t>Fire Mote</t>
  </si>
  <si>
    <t>Dragonglory Stem</t>
  </si>
  <si>
    <t>Glowing Mushroom Cap</t>
  </si>
  <si>
    <t>Red Meat</t>
  </si>
  <si>
    <t>Ginger</t>
  </si>
  <si>
    <t>Mint</t>
  </si>
  <si>
    <t>Blueberry</t>
  </si>
  <si>
    <t>Berry</t>
  </si>
  <si>
    <t>Sugar</t>
  </si>
  <si>
    <t>Milk</t>
  </si>
  <si>
    <t>Thyme</t>
  </si>
  <si>
    <t>Roast Pork Shank</t>
  </si>
  <si>
    <t>Attribute food</t>
  </si>
  <si>
    <t>Light Meal</t>
  </si>
  <si>
    <t>Basic food</t>
  </si>
  <si>
    <t>Common Healing Elixir</t>
  </si>
  <si>
    <t>Utilities</t>
  </si>
  <si>
    <t>Travel Ration</t>
  </si>
  <si>
    <t>Common Health Potion</t>
  </si>
  <si>
    <t>Common Corruption Tincture</t>
  </si>
  <si>
    <t>Strong Health Potion</t>
  </si>
  <si>
    <t>Iron Chisel</t>
  </si>
  <si>
    <t>Tuning Orbs</t>
  </si>
  <si>
    <t>Amrine Tuning Orb</t>
  </si>
  <si>
    <t>Eternal Heart</t>
  </si>
  <si>
    <t>Rare</t>
  </si>
  <si>
    <t>Rivercress</t>
  </si>
  <si>
    <t>Rawhide</t>
  </si>
  <si>
    <t>Green Wood</t>
  </si>
  <si>
    <t>Flint</t>
  </si>
  <si>
    <t>Dead Tree</t>
  </si>
  <si>
    <t>Young Tree</t>
  </si>
  <si>
    <t>Mature Tree</t>
  </si>
  <si>
    <t>Aged Wood</t>
  </si>
  <si>
    <t>Bush</t>
  </si>
  <si>
    <t>Boar</t>
  </si>
  <si>
    <t>Woodlouse Bait</t>
  </si>
  <si>
    <t>Bait</t>
  </si>
  <si>
    <t>Fishing</t>
  </si>
  <si>
    <t>Green Wood, Woodlouse Bait</t>
  </si>
  <si>
    <t>Brigand Bastion</t>
  </si>
  <si>
    <t>Dragonglory</t>
  </si>
  <si>
    <t>Dragonglory Stem, Fire Mote</t>
  </si>
  <si>
    <t>Fungal Spores</t>
  </si>
  <si>
    <t>Platecap Flesh</t>
  </si>
  <si>
    <t>Fungal Spores, Platecap Flesh, Mushroom Fins</t>
  </si>
  <si>
    <t>Boulder</t>
  </si>
  <si>
    <t>Stone</t>
  </si>
  <si>
    <t>Mining</t>
  </si>
  <si>
    <t>Iron Vein</t>
  </si>
  <si>
    <t>Environmental</t>
  </si>
  <si>
    <t>Mineral</t>
  </si>
  <si>
    <t>Skill</t>
  </si>
  <si>
    <t>Logging</t>
  </si>
  <si>
    <t>Harvesting</t>
  </si>
  <si>
    <t>Tracking &amp; Skinning</t>
  </si>
  <si>
    <t>Wolf</t>
  </si>
  <si>
    <t>Red Meat, Rawhide</t>
  </si>
  <si>
    <t>Ironwood Tree</t>
  </si>
  <si>
    <t>Lining the road on the way to fast travel spot.  Could run a circuit with iron vein.</t>
  </si>
  <si>
    <t>Dreadscythe Shrine</t>
  </si>
  <si>
    <t>Ironwood</t>
  </si>
  <si>
    <t>Tonnes of it right by the portal.</t>
  </si>
  <si>
    <t>One plant WSW of portal.</t>
  </si>
  <si>
    <t>Several plants WSW of portal.</t>
  </si>
  <si>
    <t>Three plans directly WSW of portal.</t>
  </si>
  <si>
    <t>Tonnes of level 23 pigs due W on the road.</t>
  </si>
  <si>
    <t>Peppercorn</t>
  </si>
  <si>
    <t>Peppercorn, Thyme, Mint, Ginger, Hyssop, Paprika</t>
  </si>
  <si>
    <t>Paprika</t>
  </si>
  <si>
    <t>The Montor Expedition</t>
  </si>
  <si>
    <t>Abadier's Anger</t>
  </si>
  <si>
    <t>Several plants on smallest island near shipwreck.</t>
  </si>
  <si>
    <t>Jagged Animal Claw</t>
  </si>
  <si>
    <t>Craft Mods</t>
  </si>
  <si>
    <t>Rawhide, Red Meat</t>
  </si>
  <si>
    <t>Green Pigment</t>
  </si>
  <si>
    <t>Dyes</t>
  </si>
  <si>
    <t>Turquoise Pigment</t>
  </si>
  <si>
    <t>Orange Pigment</t>
  </si>
  <si>
    <t>Rusty Cream Dye</t>
  </si>
  <si>
    <t>Fish</t>
  </si>
  <si>
    <t>Fish Filet, Fish Oil</t>
  </si>
  <si>
    <t>Fish Filet</t>
  </si>
  <si>
    <t>Squid</t>
  </si>
  <si>
    <t>Squid Ink, Squid Meat</t>
  </si>
  <si>
    <t>Squid Meat</t>
  </si>
  <si>
    <t>Bluefish</t>
  </si>
  <si>
    <t>Fish Oil, Fish Filet</t>
  </si>
  <si>
    <t>Snapper</t>
  </si>
  <si>
    <t>Mackerel</t>
  </si>
  <si>
    <t>Salmon</t>
  </si>
  <si>
    <t>Firm Fish Filet</t>
  </si>
  <si>
    <t>Fish Oil, Firm Fish Filet, Fish Filet</t>
  </si>
  <si>
    <t>Fish Oil</t>
  </si>
  <si>
    <t>Nautilus of Nunez</t>
  </si>
  <si>
    <t>Blueberry Bush</t>
  </si>
  <si>
    <t>Earthspine Leaf, Earth Mote</t>
  </si>
  <si>
    <t>Highbloom Hovel</t>
  </si>
  <si>
    <t>Briar</t>
  </si>
  <si>
    <t>Briar Buds</t>
  </si>
  <si>
    <t>Thorny Vine</t>
  </si>
  <si>
    <t>Briar Buds, Thorny Vine, Firefly Bait</t>
  </si>
  <si>
    <t>Lynx</t>
  </si>
  <si>
    <t>Rawhide, Red Meat, Cat Eye</t>
  </si>
  <si>
    <t>Pike</t>
  </si>
  <si>
    <t>Saltwater Fish</t>
  </si>
  <si>
    <t>Freshwater Fish</t>
  </si>
  <si>
    <t>Perch</t>
  </si>
  <si>
    <t>Platinum Ingot</t>
  </si>
  <si>
    <t>Smelting</t>
  </si>
  <si>
    <t>Silver Ingot</t>
  </si>
  <si>
    <t>Fibers</t>
  </si>
  <si>
    <t>Weaving</t>
  </si>
  <si>
    <t>Topaz</t>
  </si>
  <si>
    <t>Jewelcrafting</t>
  </si>
  <si>
    <t>Amethyst</t>
  </si>
  <si>
    <t>Aquamarine</t>
  </si>
  <si>
    <t>Bass</t>
  </si>
  <si>
    <t>Bulrush</t>
  </si>
  <si>
    <t>Firefly Bait, Reeds, Bullrush Cobs</t>
  </si>
  <si>
    <t>Firefly Bait</t>
  </si>
  <si>
    <t>Medium Freshwater Bait</t>
  </si>
  <si>
    <t>Large Freshwater Bait</t>
  </si>
  <si>
    <t>Reeds</t>
  </si>
  <si>
    <t>Bullrush Cob</t>
  </si>
  <si>
    <t>Alchemy</t>
  </si>
  <si>
    <t>Cooking</t>
  </si>
  <si>
    <t>Leatherworking</t>
  </si>
  <si>
    <t>Stonecutting</t>
  </si>
  <si>
    <t>Woodworking</t>
  </si>
  <si>
    <t>Fresh Water</t>
  </si>
  <si>
    <t>Water</t>
  </si>
  <si>
    <t>Tadpole</t>
  </si>
  <si>
    <t>Speartooth Shark</t>
  </si>
  <si>
    <t>Fish Guts</t>
  </si>
  <si>
    <t>Fish Guts, Tender Fish Filet</t>
  </si>
  <si>
    <t>Tender Fish Filet</t>
  </si>
  <si>
    <t>Soul Mote, Soulsprout Stem</t>
  </si>
  <si>
    <t>Kelleher Farmstead</t>
  </si>
  <si>
    <t>Soulspire</t>
  </si>
  <si>
    <t>Soul Mote, Crystalline Lodestone</t>
  </si>
  <si>
    <t>Crystalline Lodestone</t>
  </si>
  <si>
    <t>Walsham's Field</t>
  </si>
  <si>
    <t>Graveyard</t>
  </si>
  <si>
    <t>Death Mote, Blightroot Stem</t>
  </si>
  <si>
    <t>Walsham</t>
  </si>
  <si>
    <t>Rawhide, Venison</t>
  </si>
  <si>
    <t>Holm's Anguish</t>
  </si>
  <si>
    <t>Springstone</t>
  </si>
  <si>
    <t>Freezing Lodestone, Water Mote</t>
  </si>
  <si>
    <t>Shervey's Lumber Mill</t>
  </si>
  <si>
    <t>Lumber Mill</t>
  </si>
  <si>
    <t>Brightrest Cemetary</t>
  </si>
  <si>
    <t>Several trees at the end of the driveway into this Landmark.</t>
  </si>
  <si>
    <t>Silkweed</t>
  </si>
  <si>
    <t>Cranberries</t>
  </si>
  <si>
    <t>Cranberry</t>
  </si>
  <si>
    <t>Rivercress Leaf, Water Mote</t>
  </si>
  <si>
    <t>Rivercress Leaf</t>
  </si>
  <si>
    <t>Philyra, goddess of crafts</t>
  </si>
  <si>
    <t>Chancellor's Torment</t>
  </si>
  <si>
    <t>Several plants on the W side of the road heading to Brightwood settlement.</t>
  </si>
  <si>
    <t>Slimy Twistcap</t>
  </si>
  <si>
    <t>Twistcap Spiral</t>
  </si>
  <si>
    <t>Toadstool Fringe</t>
  </si>
  <si>
    <t>At least three plants near the tent outside the S entrance to town.</t>
  </si>
  <si>
    <t>Twistcap Spiral, Mushroom</t>
  </si>
  <si>
    <t>Nuts</t>
  </si>
  <si>
    <t>Nut</t>
  </si>
  <si>
    <t>Gren's Place</t>
  </si>
  <si>
    <t>Rabbit</t>
  </si>
  <si>
    <t>Rawhide, Game Meat</t>
  </si>
  <si>
    <t>Game Meat</t>
  </si>
  <si>
    <t>Reida's Burrow</t>
  </si>
  <si>
    <t>Catfish</t>
  </si>
  <si>
    <t>Catfish Whiskers</t>
  </si>
  <si>
    <t>Hake</t>
  </si>
  <si>
    <t>Dragon Fish</t>
  </si>
  <si>
    <t>Fish Guts, Dragon Fish Jaw</t>
  </si>
  <si>
    <t>Dragon Fish Jaw</t>
  </si>
  <si>
    <t>Cod</t>
  </si>
  <si>
    <t>Firm Fish Fillet, Cod Eye</t>
  </si>
  <si>
    <t>Cod Eye</t>
  </si>
  <si>
    <t>Flounder</t>
  </si>
  <si>
    <t>Sculpin</t>
  </si>
  <si>
    <t>Sculpin Scales</t>
  </si>
  <si>
    <t>Halibut</t>
  </si>
  <si>
    <t>Halibut Viscera</t>
  </si>
  <si>
    <t>Goat</t>
  </si>
  <si>
    <t>Antares</t>
  </si>
  <si>
    <t>Lifejewel</t>
  </si>
  <si>
    <t>Gleaming Lodestone, Life Mote</t>
  </si>
  <si>
    <t>Gleaming Lodestone</t>
  </si>
  <si>
    <t>Lifebloom Leaf</t>
  </si>
  <si>
    <t>Lifebloom Stem, Life Mote, Lifebloom Leaf</t>
  </si>
  <si>
    <t>Soulsprout, Warm Platecap, and Lifebloom all in one place.</t>
  </si>
  <si>
    <t>Farside Township</t>
  </si>
  <si>
    <t>Cow</t>
  </si>
  <si>
    <t>Many scattered across the farm.</t>
  </si>
  <si>
    <t>Putrid Lodestone, Death Mote</t>
  </si>
  <si>
    <t>Putrid Lodestone</t>
  </si>
  <si>
    <t>The Grey Mist</t>
  </si>
  <si>
    <t>Traitor's Hold</t>
  </si>
  <si>
    <t>The Dagger</t>
  </si>
  <si>
    <t>Huang's Hammer</t>
  </si>
  <si>
    <t>The Temperance</t>
  </si>
  <si>
    <t>Two veins here</t>
  </si>
  <si>
    <t>Tonnes of plants here</t>
  </si>
  <si>
    <t>Turquoise Prismabloom</t>
  </si>
  <si>
    <t>Floating Spinefish</t>
  </si>
  <si>
    <t>Spinefish Fins</t>
  </si>
  <si>
    <t>Epic</t>
  </si>
  <si>
    <t>Earth Crag</t>
  </si>
  <si>
    <t>Loamy Lodestone, Earth Mote</t>
  </si>
  <si>
    <t>Earthcrag</t>
  </si>
  <si>
    <t>Loamy Lodestone</t>
  </si>
  <si>
    <t>Two in the woods between Cooper's Ranch and Kannan Tomb.  Also Soulsprouts and other rare items.  Probably easy to run a circuit in here.</t>
  </si>
  <si>
    <t>Silk Threads</t>
  </si>
  <si>
    <t>Scorchstone</t>
  </si>
  <si>
    <t>Molten Lodestone, Fire Mote</t>
  </si>
  <si>
    <t>Molten Lodestone</t>
  </si>
  <si>
    <t>Shockspire</t>
  </si>
  <si>
    <t>Shocking Lodestone, Air Mote</t>
  </si>
  <si>
    <t>Shocking Lodestone</t>
  </si>
  <si>
    <t>Air Mote</t>
  </si>
  <si>
    <t>Pride of Puckett</t>
  </si>
  <si>
    <t>Three veins in the hills above this Landmark.  Get to them from above by passing Inkwell Cave.</t>
  </si>
  <si>
    <t>Platinum Vein</t>
  </si>
  <si>
    <t>Hecker's Haven</t>
  </si>
  <si>
    <t>Platinum Ore</t>
  </si>
  <si>
    <t>One inside this cave, two silver, one gold.</t>
  </si>
  <si>
    <t>Silver Vein</t>
  </si>
  <si>
    <t>Two here, also one platinum and one gold.</t>
  </si>
  <si>
    <t>Soulwyrm</t>
  </si>
  <si>
    <t>Wouldwyrm</t>
  </si>
  <si>
    <t>Soulwyrm Tongue</t>
  </si>
  <si>
    <t>Right on the border between regions, half-way between Shattered Obelisk and Windward Fort.</t>
  </si>
  <si>
    <t>Three in the little pond due W of Inkwell Cave.</t>
  </si>
  <si>
    <t>One in Inkwell Cave.</t>
  </si>
  <si>
    <t>Topic</t>
  </si>
  <si>
    <t>Note</t>
  </si>
  <si>
    <t>Weaponsmithing</t>
  </si>
  <si>
    <t>Cutting crappy jewels takes motes, cutting or combining good gems takes wisps</t>
  </si>
  <si>
    <t>Iron Longswords take Iron Ingots, Timber, and Coarse Leather</t>
  </si>
  <si>
    <t>Steel Longswords take Steel, Timber, and Coarse Leather</t>
  </si>
  <si>
    <t>Seeping Stone</t>
  </si>
  <si>
    <t>Oil</t>
  </si>
  <si>
    <t>Tanglewisp</t>
  </si>
  <si>
    <t>Mushroom Fins, Tanglewisp</t>
  </si>
  <si>
    <t>Magenta Prismabloom</t>
  </si>
  <si>
    <t>MAgenta Pigment</t>
  </si>
  <si>
    <t>Pyrgos Nao</t>
  </si>
  <si>
    <t>Elafry Pyrgo</t>
  </si>
  <si>
    <t>Saircor Bridge</t>
  </si>
  <si>
    <t>Salamander Snail</t>
  </si>
  <si>
    <t>Fisherman's Bend</t>
  </si>
  <si>
    <t>Due N of landmark in field.</t>
  </si>
  <si>
    <t>Lifemoth</t>
  </si>
  <si>
    <t>Life Moth</t>
  </si>
  <si>
    <t>Also a tonne of special plants here.  All in the pond.</t>
  </si>
  <si>
    <t>Hurtfang Hole</t>
  </si>
  <si>
    <t>Tonnes of it.</t>
  </si>
  <si>
    <t>Fire Mote, Salamander Slime</t>
  </si>
  <si>
    <t>Salamander Slime</t>
  </si>
  <si>
    <t>Seven Veins on the ledges next to the cave.</t>
  </si>
  <si>
    <t>Snaggletooth Burrow</t>
  </si>
  <si>
    <t>Brighteye Den</t>
  </si>
  <si>
    <t>Three veins on the rock edge.</t>
  </si>
  <si>
    <t>Saltpeter</t>
  </si>
  <si>
    <t>Rothoard Hollow</t>
  </si>
  <si>
    <t>Tonnes of it.  Guarded by pirates</t>
  </si>
  <si>
    <t>Highpass Mining Camp</t>
  </si>
  <si>
    <t>Spiti Ruins</t>
  </si>
  <si>
    <t>Gefyra Bridge</t>
  </si>
  <si>
    <t>Highpass Cavern</t>
  </si>
  <si>
    <t>Flatfish Fishery</t>
  </si>
  <si>
    <t>Castaway's Colony</t>
  </si>
  <si>
    <t>Deadman's Cove</t>
  </si>
  <si>
    <t>Find out what briars do</t>
  </si>
  <si>
    <t>Keep Windward</t>
  </si>
  <si>
    <t>On road S from Keep, half-way to crossroad.  Slighty W and in a field.</t>
  </si>
  <si>
    <t>Yafda Steps</t>
  </si>
  <si>
    <t>Several trees NNE of Monoceros.</t>
  </si>
  <si>
    <t>Ursa</t>
  </si>
  <si>
    <t>Lush Hideaway</t>
  </si>
  <si>
    <t>Green Defile</t>
  </si>
  <si>
    <t>Alchemist's Shrine</t>
  </si>
  <si>
    <t>Sinanovic Farm</t>
  </si>
  <si>
    <t>Kristofer's Resting Place</t>
  </si>
  <si>
    <t>Eldritchton</t>
  </si>
  <si>
    <t>The Uppers</t>
  </si>
  <si>
    <t>On the middle road into Weaver's fen the moment you cross the border.</t>
  </si>
  <si>
    <t>Bumbleblossom, Fungal Spores, Toadstool Fringe</t>
  </si>
  <si>
    <t>Periville</t>
  </si>
  <si>
    <t>Karburg</t>
  </si>
  <si>
    <t>Canopus</t>
  </si>
  <si>
    <t>North Vega Bridge</t>
  </si>
  <si>
    <t>Spinecap</t>
  </si>
  <si>
    <t>Shrine of Sysiphos</t>
  </si>
  <si>
    <t>Restless Shore</t>
  </si>
  <si>
    <t>Pirate</t>
  </si>
  <si>
    <t>Accursed Camp</t>
  </si>
  <si>
    <t>The Cutlass Keys Proving Ground</t>
  </si>
  <si>
    <t>Factional Building</t>
  </si>
  <si>
    <t>Cave of Tithing</t>
  </si>
  <si>
    <t>Fort Ramos</t>
  </si>
  <si>
    <t>Rusty Spoon Camp</t>
  </si>
  <si>
    <t>Flint, Glowworm Bait, Earthworm Bait</t>
  </si>
  <si>
    <t>Malocchio</t>
  </si>
  <si>
    <t>Potatoes</t>
  </si>
  <si>
    <t>Midnight Den</t>
  </si>
  <si>
    <t>Festering Flotsam</t>
  </si>
  <si>
    <t>Neptune's Fury</t>
  </si>
  <si>
    <t>Jetsam Isle</t>
  </si>
  <si>
    <t>Blightmoth</t>
  </si>
  <si>
    <t>Blightmoth Dust</t>
  </si>
  <si>
    <t>Shipflight Comb</t>
  </si>
  <si>
    <t>On the road NW of landmark.  In the crook of the Y in the road.</t>
  </si>
  <si>
    <t>Weeping Shellbed</t>
  </si>
  <si>
    <t>Shellbed Cap</t>
  </si>
  <si>
    <t>Azoth Water</t>
  </si>
  <si>
    <t>Azoth Spring</t>
  </si>
  <si>
    <t>Far W of landmark, near the point where the road gets closest to the cliff. S of the crook of the Y in the road, next to the cliff face.  One more further S again next to cliff face.</t>
  </si>
  <si>
    <t>Glimmerfen</t>
  </si>
  <si>
    <t>Mistywater Thorp</t>
  </si>
  <si>
    <t>Virid Grotto</t>
  </si>
  <si>
    <t>The Lazarus Instrumentality</t>
  </si>
  <si>
    <t>Howling Falls</t>
  </si>
  <si>
    <t>Pullpatch Cover</t>
  </si>
  <si>
    <t>Salty Snail Fishery</t>
  </si>
  <si>
    <t>Name Idea</t>
  </si>
  <si>
    <t>Brigid, Irish goddess of blacksmithing.  Brigid of Caminus?</t>
  </si>
  <si>
    <t>Clearmon's Doubt</t>
  </si>
  <si>
    <t>Fishbone Village</t>
  </si>
  <si>
    <t>Unbound Island</t>
  </si>
  <si>
    <t>Island</t>
  </si>
  <si>
    <t>Lightning Fields</t>
  </si>
  <si>
    <t>Pond Scum Fort</t>
  </si>
  <si>
    <t>SW corner of lot.</t>
  </si>
  <si>
    <t>Stone Skul Fort</t>
  </si>
  <si>
    <t>Group Instance</t>
  </si>
  <si>
    <t>Stingray</t>
  </si>
  <si>
    <t>The 3-star hotspot off of Salty Snail Fishery brings up nothing but treasure chests and rare fish.</t>
  </si>
  <si>
    <t>Hot spots show up as a white splashing area but without fish when they've been fished out.</t>
  </si>
  <si>
    <t>All along the S shore of the isthmus in bunches of 7 or 8.  Can easily runa  circuit with tendrilspine, berries, pork, herbs.</t>
  </si>
  <si>
    <t>Swordfish</t>
  </si>
  <si>
    <t>Delicate Fish Filet</t>
  </si>
  <si>
    <t>Festering Fishery</t>
  </si>
  <si>
    <t>Fish Guts, Poison Sac</t>
  </si>
  <si>
    <t>Poison Sac</t>
  </si>
  <si>
    <t>Offal Grotto</t>
  </si>
  <si>
    <t>Inside the grotto.</t>
  </si>
  <si>
    <t>Shockbulb</t>
  </si>
  <si>
    <t>Shockbulb Leaf, Air Mote</t>
  </si>
  <si>
    <t>Shockbulb Leaf</t>
  </si>
  <si>
    <t>Gold Vein</t>
  </si>
  <si>
    <t>Due W, in the crook of the rocks.</t>
  </si>
  <si>
    <t>Vial of Suspended Azathoth</t>
  </si>
  <si>
    <t>Life Mote, Life Moth Eyes</t>
  </si>
  <si>
    <t>Life Moth Eyes</t>
  </si>
  <si>
    <t>Skullworm Shrine</t>
  </si>
  <si>
    <t>Blessed Crucible</t>
  </si>
  <si>
    <t>Cleave's Malice</t>
  </si>
  <si>
    <t>Great Cleave</t>
  </si>
  <si>
    <t>None</t>
  </si>
  <si>
    <t>Cascaded Gillflower</t>
  </si>
  <si>
    <t>Mushroom, Gillflower Gills</t>
  </si>
  <si>
    <t>Gillflower Gills</t>
  </si>
  <si>
    <t>Gelida Pillars</t>
  </si>
  <si>
    <t>Eastburn</t>
  </si>
  <si>
    <t>Character</t>
  </si>
  <si>
    <t>I think I'm going to go with a Great Axe build focused on health.  Put a few points into Constitution but most into Strength and hope the high damage and healing keep me safe.  Use a bow when soloing just to pull targets.</t>
  </si>
  <si>
    <t>For a Great Axe try The Barber of Caminus</t>
  </si>
  <si>
    <t>Great Axe Build</t>
  </si>
  <si>
    <t>Reap, The Collector, Hunger, Fatal Attraction, Feed, Critical Gains, Execute, Unstoppable Greed, Executioner, Critical Condition, Keen Edge, Charge, Frenzied Momentum, Unpredictable Strike</t>
  </si>
  <si>
    <t>Silver Ore</t>
  </si>
  <si>
    <t>Buccaneer Creek</t>
  </si>
  <si>
    <t>Sateen Leggings</t>
  </si>
  <si>
    <t>Require a Tier 3 outfitting station.  There is one in Monarch's Bluffs.  Materials required are 10 Sateen, 6 Rugged leather, 2 Iron ingots.</t>
  </si>
  <si>
    <t>Sun Creeper</t>
  </si>
  <si>
    <t>Suncreeper Tendril</t>
  </si>
  <si>
    <t>Crimson Peacock</t>
  </si>
  <si>
    <t>Skinning</t>
  </si>
  <si>
    <t>Clearwater Bend</t>
  </si>
  <si>
    <t>WSW of farm.</t>
  </si>
  <si>
    <t>https://i.imgur.com/QvylDI8.jpg</t>
  </si>
  <si>
    <t>The Starstone Barrows</t>
  </si>
  <si>
    <t>Yes</t>
  </si>
  <si>
    <t>My Preferred Locations</t>
  </si>
  <si>
    <t>Station</t>
  </si>
  <si>
    <t>Town</t>
  </si>
  <si>
    <t>Iron Ingots, Steel Ingots</t>
  </si>
  <si>
    <t>Foods, Water</t>
  </si>
  <si>
    <t>Fibers, Crossweave, Linen, Sateen</t>
  </si>
  <si>
    <t>Hides, Leathers, Furs, Tannin</t>
  </si>
  <si>
    <t>Wood, Lumber, Timber, Sandpaper</t>
  </si>
  <si>
    <t>Alchemy Ingredients, Water</t>
  </si>
  <si>
    <t>Description</t>
  </si>
  <si>
    <t>Status</t>
  </si>
  <si>
    <t>Bring all the cooking stuff to Windsward from Monarch's Bluffs</t>
  </si>
  <si>
    <t>Bring all raw stones, gems, motes, and solvent to Everfall.</t>
  </si>
  <si>
    <t>Bring all leathers, tannins, hides from Cutlass Keys to Everfall.</t>
  </si>
  <si>
    <t>Charcoal, Ores, Iron Ingots, Steel Ingots, Gold Ingots, Sand Flux</t>
  </si>
  <si>
    <t>Linen, Sateen, Silk, Iron Ingots, Steel Ingots, Silver Ingots, Gold Ingots, Gold and Silver Chains and Settings, Cut Gems</t>
  </si>
  <si>
    <t>Lumber, Timber</t>
  </si>
  <si>
    <t>2696 of 4875</t>
  </si>
  <si>
    <t>Uncut Gems, Solvent, Motes, Wisps, Essenses, Sandpaper</t>
  </si>
  <si>
    <t>Complete</t>
  </si>
  <si>
    <t>Bring all sandpaper to Everfall.</t>
  </si>
  <si>
    <t>Bring all sand flux, ores, ingots, charcoal to Everfall.</t>
  </si>
  <si>
    <t>Column1</t>
  </si>
  <si>
    <t>Tier 5</t>
  </si>
  <si>
    <t>Tier 3</t>
  </si>
  <si>
    <t>Bring all softwood prayer beads, starmetal, coarse leather, linen arcane embroidery to Everfall.</t>
  </si>
  <si>
    <t>Bring more weaving components to Windsward</t>
  </si>
  <si>
    <t>Incomplete</t>
  </si>
  <si>
    <t>Farm gold, platinum, silver, and jewels for Windsward.</t>
  </si>
  <si>
    <t>Bring all my pigments to Monarch's Bluffs and make them into dyes</t>
  </si>
  <si>
    <t>Eastburn Outpost</t>
  </si>
  <si>
    <t>Hat</t>
  </si>
  <si>
    <t>Chest</t>
  </si>
  <si>
    <t>Gloves</t>
  </si>
  <si>
    <t>Pants</t>
  </si>
  <si>
    <t>Shoes</t>
  </si>
  <si>
    <t>Amulet</t>
  </si>
  <si>
    <t>Ring</t>
  </si>
  <si>
    <t>Earring</t>
  </si>
  <si>
    <t>Specialist Gear</t>
  </si>
  <si>
    <t>Item</t>
  </si>
  <si>
    <t>Specialty</t>
  </si>
  <si>
    <t>x</t>
  </si>
  <si>
    <t>Acquired</t>
  </si>
  <si>
    <t>Total</t>
  </si>
  <si>
    <t>Move all my cooking supplies to Brightwood</t>
  </si>
  <si>
    <t>To-do</t>
  </si>
  <si>
    <t>Buy sage and onion so I can craft Venison roasts</t>
  </si>
  <si>
    <t>Buy cauliflower so I can make Herb-roasted Cabbage</t>
  </si>
  <si>
    <t>Buy garlic so I can make Pesto-stuffed Turkey Breast</t>
  </si>
  <si>
    <t>Collect garlic by harvesting herbs in Everfall</t>
  </si>
  <si>
    <t>Colelct cinnamon by harvesting herbs in First Light</t>
  </si>
  <si>
    <t>Tier 4</t>
  </si>
  <si>
    <t>Damage Types</t>
  </si>
  <si>
    <t>Monster</t>
  </si>
  <si>
    <t>Slash</t>
  </si>
  <si>
    <t>Thrust</t>
  </si>
  <si>
    <t>Strike</t>
  </si>
  <si>
    <t>Fire</t>
  </si>
  <si>
    <t>Ice</t>
  </si>
  <si>
    <t>Nature</t>
  </si>
  <si>
    <t>Void</t>
  </si>
  <si>
    <t>Lightning</t>
  </si>
  <si>
    <t>Arcane</t>
  </si>
  <si>
    <t>Ancients</t>
  </si>
  <si>
    <t>Corrupted</t>
  </si>
  <si>
    <t>Angry Earth</t>
  </si>
  <si>
    <t>The Lost</t>
  </si>
  <si>
    <t>Beast</t>
  </si>
  <si>
    <t>* Nature is the best all-around damage type.  Arcane is best against Corrupted.</t>
  </si>
  <si>
    <t>* Thrust damage is best against Corrupted</t>
  </si>
  <si>
    <t>Basil</t>
  </si>
  <si>
    <t>Rosemary</t>
  </si>
  <si>
    <t>Garlic</t>
  </si>
  <si>
    <t>The Great Cleave</t>
  </si>
  <si>
    <t>Mourningdale</t>
  </si>
  <si>
    <t>Sage</t>
  </si>
  <si>
    <t>Oregano</t>
  </si>
  <si>
    <t>Cinnamon</t>
  </si>
  <si>
    <t>Dill</t>
  </si>
  <si>
    <t>Nutmeg</t>
  </si>
  <si>
    <t>Saffron</t>
  </si>
  <si>
    <t>Shattered Mountains</t>
  </si>
  <si>
    <t>Parsley</t>
  </si>
  <si>
    <t>Tarragon</t>
  </si>
  <si>
    <t>Edengrove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</si>
</sst>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7" formatCode="[Green]\+0%;[Red]\-0%"/>
  </numFmts>
  <fonts count="6" x14ac:knownFonts="1">
    <font>
      <sz val="10"/>
      <color theme="1"/>
      <name val="Segoe UI Light"/>
      <family val="2"/>
    </font>
    <font>
      <b/>
      <sz val="15"/>
      <color theme="3"/>
      <name val="Segoe UI Light"/>
      <family val="2"/>
    </font>
    <font>
      <u/>
      <sz val="10"/>
      <color theme="10"/>
      <name val="Segoe UI Light"/>
      <family val="2"/>
    </font>
    <font>
      <sz val="10"/>
      <color rgb="FF00B050"/>
      <name val="Segoe UI Light"/>
      <family val="2"/>
    </font>
    <font>
      <sz val="10"/>
      <color theme="1"/>
      <name val="Segoe UI Light"/>
      <family val="2"/>
    </font>
    <font>
      <sz val="10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2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164" fontId="0" fillId="0" borderId="0" xfId="3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Heading 1" xfId="1" builtinId="16" customBuiltin="1"/>
    <cellStyle name="Hyperlink" xfId="2" builtinId="8"/>
    <cellStyle name="Normal" xfId="0" builtinId="0"/>
    <cellStyle name="Percent" xfId="3" builtinId="5"/>
  </cellStyles>
  <dxfs count="103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7" formatCode="[Green]\+0%;[Red]\-0%"/>
      <alignment horizontal="center" vertical="center" textRotation="0" wrapText="0" indent="0" justifyLastLine="0" shrinkToFit="0" readingOrder="0"/>
    </dxf>
    <dxf>
      <numFmt numFmtId="167" formatCode="[Green]\+0%;[Red]\-0%"/>
      <alignment horizontal="center" vertical="center" textRotation="0" wrapText="0" indent="0" justifyLastLine="0" shrinkToFit="0" readingOrder="0"/>
    </dxf>
    <dxf>
      <numFmt numFmtId="167" formatCode="[Green]\+0%;[Red]\-0%"/>
      <alignment horizontal="center" vertical="center" textRotation="0" wrapText="0" indent="0" justifyLastLine="0" shrinkToFit="0" readingOrder="0"/>
    </dxf>
    <dxf>
      <numFmt numFmtId="167" formatCode="[Green]\+0%;[Red]\-0%"/>
      <alignment horizontal="center" vertical="center" textRotation="0" wrapText="0" indent="0" justifyLastLine="0" shrinkToFit="0" readingOrder="0"/>
    </dxf>
    <dxf>
      <numFmt numFmtId="167" formatCode="[Green]\+0%;[Red]\-0%"/>
      <alignment horizontal="center" vertical="center" textRotation="0" wrapText="0" indent="0" justifyLastLine="0" shrinkToFit="0" readingOrder="0"/>
    </dxf>
    <dxf>
      <numFmt numFmtId="167" formatCode="[Green]\+0%;[Red]\-0%"/>
      <alignment horizontal="center" vertical="center" textRotation="0" wrapText="0" indent="0" justifyLastLine="0" shrinkToFit="0" readingOrder="0"/>
    </dxf>
    <dxf>
      <numFmt numFmtId="167" formatCode="[Green]\+0%;[Red]\-0%"/>
      <alignment horizontal="center" vertical="center" textRotation="0" wrapText="0" indent="0" justifyLastLine="0" shrinkToFit="0" readingOrder="0"/>
    </dxf>
    <dxf>
      <numFmt numFmtId="167" formatCode="[Green]\+0%;[Red]\-0%"/>
      <alignment horizontal="center" vertical="center" textRotation="0" wrapText="0" indent="0" justifyLastLine="0" shrinkToFit="0" readingOrder="0"/>
    </dxf>
    <dxf>
      <numFmt numFmtId="167" formatCode="[Green]\+0%;[Red]\-0%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64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Simple" pivot="0" count="2" xr9:uid="{C77147A9-0A2D-4BD9-B0E0-73243F4CD27D}">
      <tableStyleElement type="headerRow" dxfId="102"/>
      <tableStyleElement type="totalRow" dxfId="1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66687-7549-48BF-B4C7-4CB8D704B7BE}" name="tbRegions" displayName="tbRegions" ref="B2:E13" totalsRowShown="0" headerRowDxfId="100" dataDxfId="99">
  <autoFilter ref="B2:E13" xr:uid="{02D66687-7549-48BF-B4C7-4CB8D704B7BE}"/>
  <sortState xmlns:xlrd2="http://schemas.microsoft.com/office/spreadsheetml/2017/richdata2" ref="B3:E13">
    <sortCondition ref="B2:B13"/>
  </sortState>
  <tableColumns count="4">
    <tableColumn id="1" xr3:uid="{08E39F6D-3348-4371-8B98-F7E6200F8AE1}" name="Name" dataDxfId="98"/>
    <tableColumn id="2" xr3:uid="{1386E3E7-A8A9-49C8-8C78-E01E30FF4A17}" name="Controlled by" dataDxfId="97"/>
    <tableColumn id="7" xr3:uid="{149E6C47-07BA-4CB8-A347-19C92E9032A5}" name="Reputation" dataDxfId="96"/>
    <tableColumn id="8" xr3:uid="{D1FE4113-BDCF-478E-B50E-AB4C964F4034}" name="Fast Travel" dataDxfId="95"/>
  </tableColumns>
  <tableStyleInfo name="Simp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927777-3178-4B39-AD4F-DDF9BD205494}" name="tbNotes" displayName="tbNotes" ref="B2:C14" totalsRowShown="0" headerRowDxfId="58" dataDxfId="57">
  <autoFilter ref="B2:C14" xr:uid="{25927777-3178-4B39-AD4F-DDF9BD205494}"/>
  <tableColumns count="2">
    <tableColumn id="1" xr3:uid="{71428735-8EC2-4AAB-B73D-D0133CF93940}" name="Topic" dataDxfId="56"/>
    <tableColumn id="2" xr3:uid="{5298D7A7-9150-4764-AD47-3D9DDED6FEBF}" name="Note" dataDxfId="55"/>
  </tableColumns>
  <tableStyleInfo name="Simp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D45DBE-D88F-4162-955C-13CB6B30854A}" name="tbTodo" displayName="tbTodo" ref="B17:D32" totalsRowShown="0" headerRowDxfId="54" dataDxfId="53">
  <autoFilter ref="B17:D32" xr:uid="{D6D45DBE-D88F-4162-955C-13CB6B30854A}"/>
  <tableColumns count="3">
    <tableColumn id="1" xr3:uid="{045F856C-D0D6-44D5-984B-1415050C8C68}" name="Location" dataDxfId="52"/>
    <tableColumn id="2" xr3:uid="{D202E62E-17B0-43E9-80A6-F1391D63653C}" name="Description" dataDxfId="51"/>
    <tableColumn id="3" xr3:uid="{7C0B1921-098C-4329-B6FC-C0918354A2E7}" name="Status" dataDxfId="50"/>
  </tableColumns>
  <tableStyleInfo name="Simp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2DA737-A9B8-4D0F-A028-52FB6A9FE099}" name="tbFactions" displayName="tbFactions" ref="B3:B6" totalsRowShown="0" headerRowDxfId="49" dataDxfId="48">
  <autoFilter ref="B3:B6" xr:uid="{202DA737-A9B8-4D0F-A028-52FB6A9FE099}"/>
  <tableColumns count="1">
    <tableColumn id="1" xr3:uid="{465198FF-3485-44FC-A76E-91CAA5F0C0AB}" name="Name" dataDxfId="47"/>
  </tableColumns>
  <tableStyleInfo name="Simp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CEC7EB-47A2-4892-B877-DC5BD509AC9E}" name="Table11" displayName="Table11" ref="B9:E42" totalsRowCount="1">
  <autoFilter ref="B9:E41" xr:uid="{50CEC7EB-47A2-4892-B877-DC5BD509AC9E}"/>
  <tableColumns count="4">
    <tableColumn id="1" xr3:uid="{1228E9EB-28AC-45F6-A04D-528FD82B926A}" name="Item" totalsRowLabel="Total" dataDxfId="46" totalsRowDxfId="45"/>
    <tableColumn id="2" xr3:uid="{303048D5-B375-4B9D-9596-7F3EE9CC07A0}" name="Specialty" dataDxfId="44" totalsRowDxfId="43"/>
    <tableColumn id="3" xr3:uid="{C76F399B-D514-4835-A457-EA509CB417EC}" name="Acquired" dataDxfId="42" totalsRowDxfId="41"/>
    <tableColumn id="4" xr3:uid="{B621267A-F8A0-4DA9-BFB2-75043AAE712F}" name="Column1" totalsRowFunction="sum" dataDxfId="40" totalsRowDxfId="39" totalsRowCellStyle="Percent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4F3B6-B6A5-4DBE-8AC4-0E35A1029424}" name="tbLandmarks" displayName="tbLandmarks" ref="B16:E173" totalsRowShown="0" headerRowDxfId="94" dataDxfId="93">
  <autoFilter ref="B16:E173" xr:uid="{59F4F3B6-B6A5-4DBE-8AC4-0E35A1029424}"/>
  <sortState xmlns:xlrd2="http://schemas.microsoft.com/office/spreadsheetml/2017/richdata2" ref="B17:E173">
    <sortCondition ref="B16:B173"/>
  </sortState>
  <tableColumns count="4">
    <tableColumn id="1" xr3:uid="{C954675F-8F09-4D21-ACBC-8365DBCC1960}" name="Name" dataDxfId="92"/>
    <tableColumn id="4" xr3:uid="{BBDE12B4-6986-4C4F-A8A7-A86350BF36D2}" name="Type" dataDxfId="91"/>
    <tableColumn id="2" xr3:uid="{80F419C3-C9D8-47C8-89FD-2B1EBD66FA97}" name="Region" dataDxfId="90"/>
    <tableColumn id="3" xr3:uid="{4F72652B-F078-4148-93CD-E3AFE2490BCF}" name="Level" dataDxfId="89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F14F7D-B2FF-461F-966D-BDA455D08262}" name="tbResources" displayName="tbResources" ref="B176:G257" totalsRowShown="0" headerRowDxfId="88" dataDxfId="87">
  <autoFilter ref="B176:G257" xr:uid="{87F14F7D-B2FF-461F-966D-BDA455D08262}"/>
  <sortState xmlns:xlrd2="http://schemas.microsoft.com/office/spreadsheetml/2017/richdata2" ref="B177:G256">
    <sortCondition ref="B176:B256"/>
  </sortState>
  <tableColumns count="6">
    <tableColumn id="1" xr3:uid="{95A2ED22-766F-4FC4-A6F9-22219C9F373E}" name="Name" dataDxfId="86"/>
    <tableColumn id="2" xr3:uid="{C1C7D019-3CA4-4732-B103-1EF6998EE3C9}" name="Landmark" dataDxfId="85"/>
    <tableColumn id="3" xr3:uid="{7C2E12DD-8A7C-471D-BFCF-049858A4B63D}" name="Region" dataDxfId="84">
      <calculatedColumnFormula>_xlfn.XLOOKUP(tbResources[[#This Row],[Landmark]],tbLandmarks[Name],tbLandmarks[Region])</calculatedColumnFormula>
    </tableColumn>
    <tableColumn id="4" xr3:uid="{50A8FDB3-3CAB-4EE0-B565-62AC19EE0FEB}" name="Ease" dataDxfId="83"/>
    <tableColumn id="5" xr3:uid="{6DBFF55D-DC18-40BB-8EFF-810FD06BD893}" name="Quantity" dataDxfId="82"/>
    <tableColumn id="6" xr3:uid="{18894FD1-2218-4563-9167-777FD7A37C44}" name="Comment" dataDxfId="81"/>
  </tableColumns>
  <tableStyleInfo name="Simp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E8BB93-4786-4D77-BF5B-ABD4C3642DA1}" name="tbCraftingStations" displayName="tbCraftingStations" ref="B3:D83" totalsRowShown="0" headerRowDxfId="80">
  <autoFilter ref="B3:D83" xr:uid="{90E8BB93-4786-4D77-BF5B-ABD4C3642DA1}"/>
  <sortState xmlns:xlrd2="http://schemas.microsoft.com/office/spreadsheetml/2017/richdata2" ref="B4:D83">
    <sortCondition ref="C3:C83"/>
  </sortState>
  <tableColumns count="3">
    <tableColumn id="1" xr3:uid="{7C1223FB-37E8-49BB-AC9A-9D3A1CD375DB}" name="Type" dataDxfId="79"/>
    <tableColumn id="2" xr3:uid="{A1448F82-A6CB-4568-8819-B7DE97D4515E}" name="Location" dataDxfId="78"/>
    <tableColumn id="3" xr3:uid="{8287531D-388E-484D-BC78-67E1A354CB71}" name="Tier" dataDxfId="77"/>
  </tableColumns>
  <tableStyleInfo name="Simp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543393-0D65-4B2B-B99D-A8C172DF33EA}" name="tbMaterials" displayName="tbMaterials" ref="B188:E298" totalsRowShown="0" headerRowDxfId="76" dataDxfId="75">
  <autoFilter ref="B188:E298" xr:uid="{EE543393-0D65-4B2B-B99D-A8C172DF33EA}"/>
  <sortState xmlns:xlrd2="http://schemas.microsoft.com/office/spreadsheetml/2017/richdata2" ref="B189:E298">
    <sortCondition ref="B188:B298"/>
  </sortState>
  <tableColumns count="4">
    <tableColumn id="1" xr3:uid="{C2ED6E8F-ABF9-4B7F-B9BB-00B2CBBC21DA}" name="Name" dataDxfId="74"/>
    <tableColumn id="3" xr3:uid="{EB84E5F2-1DDD-44A4-9B75-90BAFCB18CB9}" name="Category" dataDxfId="73"/>
    <tableColumn id="5" xr3:uid="{91EA398C-2B38-4BF5-987C-129E4F79F7B4}" name="Sub-Category" dataDxfId="72"/>
    <tableColumn id="7" xr3:uid="{B51A88FB-9B00-499A-8C6E-D54AF53431D7}" name="Rarity" dataDxfId="71"/>
  </tableColumns>
  <tableStyleInfo name="Simp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3C7E29-86CF-47BF-AD8F-72E7D59B3609}" name="tbEnvironmental" displayName="tbEnvironmental" ref="B99:F185" totalsRowShown="0" dataDxfId="70">
  <autoFilter ref="B99:F185" xr:uid="{193C7E29-86CF-47BF-AD8F-72E7D59B3609}"/>
  <sortState xmlns:xlrd2="http://schemas.microsoft.com/office/spreadsheetml/2017/richdata2" ref="B100:F185">
    <sortCondition ref="B99:B185"/>
  </sortState>
  <tableColumns count="5">
    <tableColumn id="1" xr3:uid="{2115EAAF-3035-4C0D-8CF5-6A4BC4EE77F3}" name="Name" dataDxfId="69"/>
    <tableColumn id="5" xr3:uid="{AA97A164-945C-46F2-98AE-32F852CD52A4}" name="Category" dataDxfId="68"/>
    <tableColumn id="2" xr3:uid="{1D572A79-DBAA-4356-A809-8A1B222FFE9D}" name="Skill" dataDxfId="67"/>
    <tableColumn id="3" xr3:uid="{3015836D-7453-431F-8BE9-390FD1B4102C}" name="Level" dataDxfId="66"/>
    <tableColumn id="4" xr3:uid="{56769A22-B49D-4DA4-9689-B56766BF8096}" name="Yields" dataDxfId="65"/>
  </tableColumns>
  <tableStyleInfo name="Simp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D2D8C9-72EC-4C65-A2D5-F7FF84F0A7FF}" name="tbPreferredLocations" displayName="tbPreferredLocations" ref="B86:E96" totalsRowShown="0" headerRowDxfId="64" dataDxfId="63">
  <autoFilter ref="B86:E96" xr:uid="{1CD2D8C9-72EC-4C65-A2D5-F7FF84F0A7FF}"/>
  <sortState xmlns:xlrd2="http://schemas.microsoft.com/office/spreadsheetml/2017/richdata2" ref="B87:E96">
    <sortCondition ref="C86:C96"/>
  </sortState>
  <tableColumns count="4">
    <tableColumn id="1" xr3:uid="{D9DF5CF8-9922-4315-9606-AA6000D17F14}" name="Station" dataDxfId="62"/>
    <tableColumn id="2" xr3:uid="{61F55BCF-CA96-48CE-BCAA-16EA7AFFD3A7}" name="Town" dataDxfId="61"/>
    <tableColumn id="3" xr3:uid="{9E9A0751-18AB-4EB7-A284-AA591DBDD06E}" name="Column1" dataDxfId="60"/>
    <tableColumn id="4" xr3:uid="{F4F6F856-F156-4718-87EF-C60A93C574F8}" name="Resources" dataDxfId="59"/>
  </tableColumns>
  <tableStyleInfo name="Simp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71554CC-3370-4A46-83C1-39EB21A17AD4}" name="tbDamageTypes" displayName="tbDamageTypes" ref="B2:K8" totalsRowCount="1" headerRowDxfId="38" dataDxfId="37">
  <autoFilter ref="B2:K7" xr:uid="{02D66687-7549-48BF-B4C7-4CB8D704B7BE}"/>
  <sortState xmlns:xlrd2="http://schemas.microsoft.com/office/spreadsheetml/2017/richdata2" ref="B3:E13">
    <sortCondition ref="B2:B13"/>
  </sortState>
  <tableColumns count="10">
    <tableColumn id="1" xr3:uid="{0EA914C0-56CC-4036-8525-568A5AF16456}" name="Monster" totalsRowLabel="Total" dataDxfId="36" totalsRowDxfId="26"/>
    <tableColumn id="2" xr3:uid="{119601A8-179A-4B74-8AC9-D2F51ED7D6C0}" name="Slash" totalsRowFunction="sum" dataDxfId="35" totalsRowDxfId="24"/>
    <tableColumn id="7" xr3:uid="{F5752CD2-C347-474B-B052-C76A04240081}" name="Thrust" totalsRowFunction="sum" dataDxfId="34" totalsRowDxfId="23"/>
    <tableColumn id="8" xr3:uid="{4FE776C6-4A48-41F0-A8D4-3BBE877B5159}" name="Strike" totalsRowFunction="sum" dataDxfId="33" totalsRowDxfId="22"/>
    <tableColumn id="3" xr3:uid="{E9A36464-6FB5-45F0-9C95-AAA9195CE539}" name="Fire" totalsRowFunction="sum" dataDxfId="32" totalsRowDxfId="21"/>
    <tableColumn id="4" xr3:uid="{062EEEAA-179A-4238-97AB-C469D6B92DDC}" name="Ice" totalsRowFunction="sum" dataDxfId="31" totalsRowDxfId="20"/>
    <tableColumn id="5" xr3:uid="{6EFAE472-4E58-41E9-8576-4FB0747EEBB5}" name="Nature" totalsRowFunction="sum" dataDxfId="30" totalsRowDxfId="19"/>
    <tableColumn id="6" xr3:uid="{0DBA1F3F-B28A-4A3D-B187-1DF212AAD08B}" name="Void" totalsRowFunction="sum" dataDxfId="29" totalsRowDxfId="18"/>
    <tableColumn id="9" xr3:uid="{BB098545-BCCD-42D5-B7D0-DC2357933A56}" name="Lightning" totalsRowFunction="sum" dataDxfId="28" totalsRowDxfId="17"/>
    <tableColumn id="10" xr3:uid="{09C4DEB0-B478-49D4-BAE0-2123AFAD36DF}" name="Arcane" totalsRowFunction="sum" dataDxfId="27" totalsRowDxfId="25"/>
  </tableColumns>
  <tableStyleInfo name="Simp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D0810F4-3F2E-4AE9-9E6A-FF0E758E6879}" name="tbHerbs" displayName="tbHerbs" ref="B13:P29" totalsRowShown="0" headerRowDxfId="15" dataDxfId="16">
  <autoFilter ref="B13:P29" xr:uid="{BD0810F4-3F2E-4AE9-9E6A-FF0E758E6879}"/>
  <sortState xmlns:xlrd2="http://schemas.microsoft.com/office/spreadsheetml/2017/richdata2" ref="B14:P29">
    <sortCondition ref="B13:B29"/>
  </sortState>
  <tableColumns count="15">
    <tableColumn id="1" xr3:uid="{DF103088-02AE-4A9A-BB61-BDB1288F1525}" name="Herbs" dataDxfId="0"/>
    <tableColumn id="2" xr3:uid="{2F6344E0-F41C-4F8F-A5C6-CE4411E3CE16}" name="Brightwood" dataDxfId="1"/>
    <tableColumn id="3" xr3:uid="{5A51B169-9B7D-427B-84E6-B449DD917233}" name="Cutlass Keys" dataDxfId="14"/>
    <tableColumn id="4" xr3:uid="{D1544090-E137-4B38-92DF-21BC5DAF6954}" name="Ebonscale Reach" dataDxfId="13"/>
    <tableColumn id="5" xr3:uid="{C0E64111-816E-46CC-8F39-B21174A81860}" name="Edengrove" dataDxfId="12"/>
    <tableColumn id="6" xr3:uid="{57EFEEA6-B657-446B-B595-89EC386FA9C3}" name="Everfall" dataDxfId="11"/>
    <tableColumn id="7" xr3:uid="{5D883CC4-F4E4-4E6B-9FBA-62F74D4D1C54}" name="First Light" dataDxfId="10"/>
    <tableColumn id="8" xr3:uid="{BD298E19-0B8A-41F8-B36B-A000B2575D64}" name="Monarch's Bluffs" dataDxfId="9"/>
    <tableColumn id="9" xr3:uid="{AAA5A623-9460-47C9-8CC9-C8D58E748AD7}" name="Mourningdale" dataDxfId="8"/>
    <tableColumn id="10" xr3:uid="{40D94DE7-33AF-4198-A6EE-2CA71B515970}" name="Reekwater" dataDxfId="7"/>
    <tableColumn id="11" xr3:uid="{3681F979-3F42-4ED8-AA10-345695D8045D}" name="Restless Shore" dataDxfId="6"/>
    <tableColumn id="12" xr3:uid="{656AB953-460C-4C72-8248-3AA887B7E226}" name="Shattered Mountains" dataDxfId="5"/>
    <tableColumn id="13" xr3:uid="{79CD4366-FFCD-424B-A6F6-88A2A949E775}" name="The Great Cleave" dataDxfId="4"/>
    <tableColumn id="14" xr3:uid="{921A74A3-42AD-4314-82C8-8E094ED7A5D0}" name="Weaver's Fen" dataDxfId="3"/>
    <tableColumn id="15" xr3:uid="{3772BD9B-677C-44D6-832B-77D7DF09A748}" name="Windsward" dataDxfId="2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.imgur.com/QvylDI8.jpg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27B1-3D44-40D5-B38B-6B17CF99DF57}">
  <dimension ref="B1:G257"/>
  <sheetViews>
    <sheetView showGridLines="0" zoomScaleNormal="100" workbookViewId="0">
      <selection activeCell="B15" sqref="B15"/>
    </sheetView>
  </sheetViews>
  <sheetFormatPr defaultRowHeight="30" customHeight="1" x14ac:dyDescent="0.25"/>
  <cols>
    <col min="1" max="1" width="1.42578125" style="1" customWidth="1"/>
    <col min="2" max="2" width="21.28515625" style="1" customWidth="1"/>
    <col min="3" max="11" width="15.7109375" style="1" customWidth="1"/>
    <col min="12" max="16384" width="9.140625" style="1"/>
  </cols>
  <sheetData>
    <row r="1" spans="2:5" ht="30" customHeight="1" x14ac:dyDescent="0.25">
      <c r="B1" s="2" t="s">
        <v>0</v>
      </c>
    </row>
    <row r="2" spans="2:5" ht="30" customHeight="1" x14ac:dyDescent="0.25">
      <c r="B2" s="1" t="s">
        <v>1</v>
      </c>
      <c r="C2" s="1" t="s">
        <v>20</v>
      </c>
      <c r="D2" s="1" t="s">
        <v>93</v>
      </c>
      <c r="E2" s="4" t="s">
        <v>124</v>
      </c>
    </row>
    <row r="3" spans="2:5" ht="30" customHeight="1" x14ac:dyDescent="0.25">
      <c r="B3" s="1" t="s">
        <v>127</v>
      </c>
      <c r="C3" s="1" t="s">
        <v>18</v>
      </c>
      <c r="D3" s="4">
        <v>0</v>
      </c>
      <c r="E3" s="4" t="s">
        <v>598</v>
      </c>
    </row>
    <row r="4" spans="2:5" ht="30" customHeight="1" x14ac:dyDescent="0.25">
      <c r="B4" s="1" t="s">
        <v>94</v>
      </c>
      <c r="C4" s="1" t="s">
        <v>19</v>
      </c>
      <c r="D4" s="4">
        <v>0</v>
      </c>
      <c r="E4" s="4" t="s">
        <v>598</v>
      </c>
    </row>
    <row r="5" spans="2:5" ht="30" customHeight="1" x14ac:dyDescent="0.25">
      <c r="B5" s="1" t="s">
        <v>141</v>
      </c>
      <c r="C5" s="1" t="s">
        <v>18</v>
      </c>
      <c r="D5" s="4">
        <v>0</v>
      </c>
      <c r="E5" s="4" t="s">
        <v>126</v>
      </c>
    </row>
    <row r="6" spans="2:5" ht="30" customHeight="1" x14ac:dyDescent="0.25">
      <c r="B6" s="1" t="s">
        <v>22</v>
      </c>
      <c r="C6" s="1" t="s">
        <v>18</v>
      </c>
      <c r="D6" s="4">
        <v>0</v>
      </c>
      <c r="E6" s="4" t="s">
        <v>598</v>
      </c>
    </row>
    <row r="7" spans="2:5" ht="30" customHeight="1" x14ac:dyDescent="0.25">
      <c r="B7" s="1" t="s">
        <v>57</v>
      </c>
      <c r="C7" s="1" t="s">
        <v>18</v>
      </c>
      <c r="D7" s="4">
        <v>0</v>
      </c>
      <c r="E7" s="4" t="s">
        <v>598</v>
      </c>
    </row>
    <row r="8" spans="2:5" ht="30" customHeight="1" x14ac:dyDescent="0.25">
      <c r="B8" s="1" t="s">
        <v>574</v>
      </c>
      <c r="C8" s="1" t="s">
        <v>575</v>
      </c>
      <c r="D8" s="4">
        <v>0</v>
      </c>
      <c r="E8" s="4" t="s">
        <v>126</v>
      </c>
    </row>
    <row r="9" spans="2:5" ht="30" customHeight="1" x14ac:dyDescent="0.25">
      <c r="B9" s="1" t="s">
        <v>2</v>
      </c>
      <c r="C9" s="1" t="s">
        <v>18</v>
      </c>
      <c r="D9" s="4">
        <v>0</v>
      </c>
      <c r="E9" s="4" t="s">
        <v>598</v>
      </c>
    </row>
    <row r="10" spans="2:5" ht="30" customHeight="1" x14ac:dyDescent="0.25">
      <c r="B10" s="1" t="s">
        <v>125</v>
      </c>
      <c r="C10" s="1" t="s">
        <v>18</v>
      </c>
      <c r="D10" s="4">
        <v>0</v>
      </c>
      <c r="E10" s="4" t="s">
        <v>598</v>
      </c>
    </row>
    <row r="11" spans="2:5" ht="30" customHeight="1" x14ac:dyDescent="0.25">
      <c r="B11" s="1" t="s">
        <v>510</v>
      </c>
      <c r="C11" s="1" t="s">
        <v>511</v>
      </c>
      <c r="D11" s="4">
        <v>0</v>
      </c>
      <c r="E11" s="4" t="s">
        <v>126</v>
      </c>
    </row>
    <row r="12" spans="2:5" ht="30" customHeight="1" x14ac:dyDescent="0.25">
      <c r="B12" s="1" t="s">
        <v>81</v>
      </c>
      <c r="C12" s="1" t="s">
        <v>18</v>
      </c>
      <c r="D12" s="4">
        <v>0</v>
      </c>
      <c r="E12" s="4" t="s">
        <v>126</v>
      </c>
    </row>
    <row r="13" spans="2:5" ht="30" customHeight="1" x14ac:dyDescent="0.25">
      <c r="B13" s="1" t="s">
        <v>21</v>
      </c>
      <c r="C13" s="1" t="s">
        <v>18</v>
      </c>
      <c r="D13" s="4">
        <v>0</v>
      </c>
      <c r="E13" s="4" t="s">
        <v>598</v>
      </c>
    </row>
    <row r="15" spans="2:5" ht="30" customHeight="1" x14ac:dyDescent="0.25">
      <c r="B15" s="2" t="s">
        <v>3</v>
      </c>
    </row>
    <row r="16" spans="2:5" ht="30" customHeight="1" x14ac:dyDescent="0.25">
      <c r="B16" s="1" t="s">
        <v>1</v>
      </c>
      <c r="C16" s="1" t="s">
        <v>33</v>
      </c>
      <c r="D16" s="1" t="s">
        <v>4</v>
      </c>
      <c r="E16" s="4" t="s">
        <v>28</v>
      </c>
    </row>
    <row r="17" spans="2:5" ht="30" customHeight="1" x14ac:dyDescent="0.25">
      <c r="B17" s="1" t="s">
        <v>281</v>
      </c>
      <c r="C17" s="1" t="s">
        <v>54</v>
      </c>
      <c r="D17" s="1" t="s">
        <v>2</v>
      </c>
      <c r="E17" s="4">
        <v>8</v>
      </c>
    </row>
    <row r="18" spans="2:5" ht="30" customHeight="1" x14ac:dyDescent="0.25">
      <c r="B18" s="1" t="s">
        <v>579</v>
      </c>
      <c r="C18" s="1" t="s">
        <v>38</v>
      </c>
      <c r="D18" s="1" t="s">
        <v>574</v>
      </c>
      <c r="E18" s="4">
        <v>43</v>
      </c>
    </row>
    <row r="19" spans="2:5" ht="30" customHeight="1" x14ac:dyDescent="0.25">
      <c r="B19" s="1" t="s">
        <v>580</v>
      </c>
      <c r="C19" s="1" t="s">
        <v>70</v>
      </c>
      <c r="D19" s="1" t="s">
        <v>574</v>
      </c>
      <c r="E19" s="4" t="s">
        <v>32</v>
      </c>
    </row>
    <row r="20" spans="2:5" ht="30" customHeight="1" x14ac:dyDescent="0.25">
      <c r="B20" s="1" t="s">
        <v>512</v>
      </c>
      <c r="C20" s="1" t="s">
        <v>61</v>
      </c>
      <c r="D20" s="1" t="s">
        <v>510</v>
      </c>
      <c r="E20" s="4">
        <v>41</v>
      </c>
    </row>
    <row r="21" spans="2:5" ht="30" customHeight="1" x14ac:dyDescent="0.25">
      <c r="B21" s="1" t="s">
        <v>9</v>
      </c>
      <c r="C21" s="1" t="s">
        <v>39</v>
      </c>
      <c r="D21" s="1" t="s">
        <v>2</v>
      </c>
      <c r="E21" s="4">
        <v>15</v>
      </c>
    </row>
    <row r="22" spans="2:5" ht="30" customHeight="1" x14ac:dyDescent="0.25">
      <c r="B22" s="1" t="s">
        <v>497</v>
      </c>
      <c r="C22" s="1" t="s">
        <v>124</v>
      </c>
      <c r="D22" s="1" t="s">
        <v>127</v>
      </c>
      <c r="E22" s="4" t="s">
        <v>32</v>
      </c>
    </row>
    <row r="23" spans="2:5" ht="30" customHeight="1" x14ac:dyDescent="0.25">
      <c r="B23" s="1" t="s">
        <v>31</v>
      </c>
      <c r="C23" s="1" t="s">
        <v>38</v>
      </c>
      <c r="D23" s="1" t="s">
        <v>2</v>
      </c>
      <c r="E23" s="4">
        <v>14</v>
      </c>
    </row>
    <row r="24" spans="2:5" ht="30" customHeight="1" x14ac:dyDescent="0.25">
      <c r="B24" s="1" t="s">
        <v>132</v>
      </c>
      <c r="C24" s="1" t="s">
        <v>120</v>
      </c>
      <c r="D24" s="1" t="s">
        <v>42</v>
      </c>
      <c r="E24" s="4">
        <v>21</v>
      </c>
    </row>
    <row r="25" spans="2:5" ht="30" customHeight="1" x14ac:dyDescent="0.25">
      <c r="B25" s="1" t="s">
        <v>88</v>
      </c>
      <c r="C25" s="1" t="s">
        <v>156</v>
      </c>
      <c r="D25" s="1" t="s">
        <v>81</v>
      </c>
      <c r="E25" s="4">
        <v>34</v>
      </c>
    </row>
    <row r="26" spans="2:5" ht="30" customHeight="1" x14ac:dyDescent="0.25">
      <c r="B26" s="1" t="s">
        <v>400</v>
      </c>
      <c r="C26" s="1" t="s">
        <v>72</v>
      </c>
      <c r="D26" s="1" t="s">
        <v>2</v>
      </c>
      <c r="E26" s="4">
        <v>17</v>
      </c>
    </row>
    <row r="27" spans="2:5" ht="30" customHeight="1" x14ac:dyDescent="0.25">
      <c r="B27" s="1" t="s">
        <v>71</v>
      </c>
      <c r="C27" s="1" t="s">
        <v>72</v>
      </c>
      <c r="D27" s="1" t="s">
        <v>22</v>
      </c>
      <c r="E27" s="4">
        <v>9</v>
      </c>
    </row>
    <row r="28" spans="2:5" ht="30" customHeight="1" x14ac:dyDescent="0.25">
      <c r="B28" s="1" t="s">
        <v>53</v>
      </c>
      <c r="C28" s="1" t="s">
        <v>54</v>
      </c>
      <c r="D28" s="1" t="s">
        <v>22</v>
      </c>
      <c r="E28" s="4">
        <v>2</v>
      </c>
    </row>
    <row r="29" spans="2:5" ht="30" customHeight="1" x14ac:dyDescent="0.25">
      <c r="B29" s="1" t="s">
        <v>30</v>
      </c>
      <c r="C29" s="1" t="s">
        <v>37</v>
      </c>
      <c r="D29" s="1" t="s">
        <v>22</v>
      </c>
      <c r="E29" s="4">
        <v>7</v>
      </c>
    </row>
    <row r="30" spans="2:5" ht="30" customHeight="1" x14ac:dyDescent="0.25">
      <c r="B30" s="1" t="s">
        <v>119</v>
      </c>
      <c r="C30" s="1" t="s">
        <v>120</v>
      </c>
      <c r="D30" s="1" t="s">
        <v>42</v>
      </c>
      <c r="E30" s="4">
        <v>23</v>
      </c>
    </row>
    <row r="31" spans="2:5" ht="30" customHeight="1" x14ac:dyDescent="0.25">
      <c r="B31" s="1" t="s">
        <v>250</v>
      </c>
      <c r="C31" s="1" t="s">
        <v>156</v>
      </c>
      <c r="D31" s="1" t="s">
        <v>2</v>
      </c>
      <c r="E31" s="4">
        <v>24</v>
      </c>
    </row>
    <row r="32" spans="2:5" ht="30" customHeight="1" x14ac:dyDescent="0.25">
      <c r="B32" s="1" t="s">
        <v>477</v>
      </c>
      <c r="C32" s="1" t="s">
        <v>36</v>
      </c>
      <c r="D32" s="1" t="s">
        <v>94</v>
      </c>
      <c r="E32" s="4">
        <v>27</v>
      </c>
    </row>
    <row r="33" spans="2:5" ht="30" customHeight="1" x14ac:dyDescent="0.25">
      <c r="B33" s="1" t="s">
        <v>363</v>
      </c>
      <c r="C33" s="1" t="s">
        <v>354</v>
      </c>
      <c r="D33" s="1" t="s">
        <v>127</v>
      </c>
      <c r="E33" s="4">
        <v>28</v>
      </c>
    </row>
    <row r="34" spans="2:5" ht="30" customHeight="1" x14ac:dyDescent="0.25">
      <c r="B34" s="1" t="s">
        <v>127</v>
      </c>
      <c r="C34" s="1" t="s">
        <v>70</v>
      </c>
      <c r="D34" s="1" t="s">
        <v>127</v>
      </c>
      <c r="E34" s="4" t="s">
        <v>32</v>
      </c>
    </row>
    <row r="35" spans="2:5" ht="30" customHeight="1" x14ac:dyDescent="0.25">
      <c r="B35" s="1" t="s">
        <v>587</v>
      </c>
      <c r="C35" s="1" t="s">
        <v>54</v>
      </c>
      <c r="D35" s="1" t="s">
        <v>42</v>
      </c>
      <c r="E35" s="4">
        <v>13</v>
      </c>
    </row>
    <row r="36" spans="2:5" ht="30" customHeight="1" x14ac:dyDescent="0.25">
      <c r="B36" s="1" t="s">
        <v>58</v>
      </c>
      <c r="C36" s="1" t="s">
        <v>37</v>
      </c>
      <c r="D36" s="1" t="s">
        <v>57</v>
      </c>
      <c r="E36" s="4">
        <v>14</v>
      </c>
    </row>
    <row r="37" spans="2:5" ht="30" customHeight="1" x14ac:dyDescent="0.25">
      <c r="B37" s="1" t="s">
        <v>159</v>
      </c>
      <c r="C37" s="1" t="s">
        <v>39</v>
      </c>
      <c r="D37" s="1" t="s">
        <v>22</v>
      </c>
      <c r="E37" s="4">
        <v>15</v>
      </c>
    </row>
    <row r="38" spans="2:5" ht="30" customHeight="1" x14ac:dyDescent="0.25">
      <c r="B38" s="1" t="s">
        <v>75</v>
      </c>
      <c r="C38" s="1" t="s">
        <v>35</v>
      </c>
      <c r="D38" s="1" t="s">
        <v>22</v>
      </c>
      <c r="E38" s="4">
        <v>21</v>
      </c>
    </row>
    <row r="39" spans="2:5" ht="30" customHeight="1" x14ac:dyDescent="0.25">
      <c r="B39" s="1" t="s">
        <v>506</v>
      </c>
      <c r="C39" s="1" t="s">
        <v>72</v>
      </c>
      <c r="D39" s="1" t="s">
        <v>81</v>
      </c>
      <c r="E39" s="4">
        <v>34</v>
      </c>
    </row>
    <row r="40" spans="2:5" ht="30" customHeight="1" x14ac:dyDescent="0.25">
      <c r="B40" s="1" t="s">
        <v>45</v>
      </c>
      <c r="C40" s="1" t="s">
        <v>35</v>
      </c>
      <c r="D40" s="1" t="s">
        <v>42</v>
      </c>
      <c r="E40" s="4">
        <v>21</v>
      </c>
    </row>
    <row r="41" spans="2:5" ht="30" customHeight="1" x14ac:dyDescent="0.25">
      <c r="B41" s="1" t="s">
        <v>487</v>
      </c>
      <c r="C41" s="1" t="s">
        <v>36</v>
      </c>
      <c r="D41" s="1" t="s">
        <v>94</v>
      </c>
      <c r="E41" s="4">
        <v>28</v>
      </c>
    </row>
    <row r="42" spans="2:5" ht="30" customHeight="1" x14ac:dyDescent="0.25">
      <c r="B42" s="1" t="s">
        <v>515</v>
      </c>
      <c r="C42" s="1" t="s">
        <v>36</v>
      </c>
      <c r="D42" s="1" t="s">
        <v>94</v>
      </c>
      <c r="E42" s="4">
        <v>34</v>
      </c>
    </row>
    <row r="43" spans="2:5" ht="30" customHeight="1" x14ac:dyDescent="0.25">
      <c r="B43" s="1" t="s">
        <v>371</v>
      </c>
      <c r="C43" s="1" t="s">
        <v>146</v>
      </c>
      <c r="D43" s="1" t="s">
        <v>127</v>
      </c>
      <c r="E43" s="4">
        <v>27</v>
      </c>
    </row>
    <row r="44" spans="2:5" ht="30" customHeight="1" x14ac:dyDescent="0.25">
      <c r="B44" s="1" t="s">
        <v>543</v>
      </c>
      <c r="C44" s="1" t="s">
        <v>54</v>
      </c>
      <c r="D44" s="1" t="s">
        <v>94</v>
      </c>
      <c r="E44" s="4">
        <v>38</v>
      </c>
    </row>
    <row r="45" spans="2:5" ht="30" customHeight="1" x14ac:dyDescent="0.25">
      <c r="B45" s="1" t="s">
        <v>594</v>
      </c>
      <c r="C45" s="1" t="s">
        <v>37</v>
      </c>
      <c r="D45" s="1" t="s">
        <v>57</v>
      </c>
      <c r="E45" s="4">
        <v>15</v>
      </c>
    </row>
    <row r="46" spans="2:5" ht="30" customHeight="1" x14ac:dyDescent="0.25">
      <c r="B46" s="1" t="s">
        <v>573</v>
      </c>
      <c r="C46" s="1" t="s">
        <v>72</v>
      </c>
      <c r="D46" s="1" t="s">
        <v>574</v>
      </c>
      <c r="E46" s="4">
        <v>42</v>
      </c>
    </row>
    <row r="47" spans="2:5" ht="30" customHeight="1" x14ac:dyDescent="0.25">
      <c r="B47" s="1" t="s">
        <v>142</v>
      </c>
      <c r="C47" s="1" t="s">
        <v>37</v>
      </c>
      <c r="D47" s="1" t="s">
        <v>42</v>
      </c>
      <c r="E47" s="4">
        <v>8</v>
      </c>
    </row>
    <row r="48" spans="2:5" ht="30" customHeight="1" x14ac:dyDescent="0.25">
      <c r="B48" s="1" t="s">
        <v>24</v>
      </c>
      <c r="C48" s="1" t="s">
        <v>36</v>
      </c>
      <c r="D48" s="1" t="s">
        <v>22</v>
      </c>
      <c r="E48" s="4">
        <v>6</v>
      </c>
    </row>
    <row r="49" spans="2:5" ht="30" customHeight="1" x14ac:dyDescent="0.25">
      <c r="B49" s="1" t="s">
        <v>16</v>
      </c>
      <c r="C49" s="1" t="s">
        <v>37</v>
      </c>
      <c r="D49" s="1" t="s">
        <v>2</v>
      </c>
      <c r="E49" s="4">
        <v>6</v>
      </c>
    </row>
    <row r="50" spans="2:5" ht="30" customHeight="1" x14ac:dyDescent="0.25">
      <c r="B50" s="1" t="s">
        <v>44</v>
      </c>
      <c r="C50" s="1" t="s">
        <v>35</v>
      </c>
      <c r="D50" s="1" t="s">
        <v>42</v>
      </c>
      <c r="E50" s="4">
        <v>20</v>
      </c>
    </row>
    <row r="51" spans="2:5" ht="30" customHeight="1" x14ac:dyDescent="0.25">
      <c r="B51" s="1" t="s">
        <v>149</v>
      </c>
      <c r="C51" s="1" t="s">
        <v>36</v>
      </c>
      <c r="D51" s="1" t="s">
        <v>42</v>
      </c>
      <c r="E51" s="4">
        <v>6</v>
      </c>
    </row>
    <row r="52" spans="2:5" ht="30" customHeight="1" x14ac:dyDescent="0.25">
      <c r="B52" s="1" t="s">
        <v>157</v>
      </c>
      <c r="C52" s="1" t="s">
        <v>158</v>
      </c>
      <c r="D52" s="1" t="s">
        <v>22</v>
      </c>
      <c r="E52" s="4" t="s">
        <v>32</v>
      </c>
    </row>
    <row r="53" spans="2:5" ht="30" customHeight="1" x14ac:dyDescent="0.25">
      <c r="B53" s="1" t="s">
        <v>66</v>
      </c>
      <c r="C53" s="1" t="s">
        <v>37</v>
      </c>
      <c r="D53" s="1" t="s">
        <v>57</v>
      </c>
      <c r="E53" s="4">
        <v>9</v>
      </c>
    </row>
    <row r="54" spans="2:5" ht="30" customHeight="1" x14ac:dyDescent="0.25">
      <c r="B54" s="1" t="s">
        <v>488</v>
      </c>
      <c r="C54" s="1" t="s">
        <v>72</v>
      </c>
      <c r="D54" s="1" t="s">
        <v>2</v>
      </c>
      <c r="E54" s="4">
        <v>25</v>
      </c>
    </row>
    <row r="55" spans="2:5" ht="30" customHeight="1" x14ac:dyDescent="0.25">
      <c r="B55" s="1" t="s">
        <v>43</v>
      </c>
      <c r="C55" s="1" t="s">
        <v>35</v>
      </c>
      <c r="D55" s="1" t="s">
        <v>42</v>
      </c>
      <c r="E55" s="4">
        <v>23</v>
      </c>
    </row>
    <row r="56" spans="2:5" ht="30" customHeight="1" x14ac:dyDescent="0.25">
      <c r="B56" s="1" t="s">
        <v>11</v>
      </c>
      <c r="C56" s="1" t="s">
        <v>61</v>
      </c>
      <c r="D56" s="1" t="s">
        <v>2</v>
      </c>
      <c r="E56" s="4" t="s">
        <v>32</v>
      </c>
    </row>
    <row r="57" spans="2:5" ht="30" customHeight="1" x14ac:dyDescent="0.25">
      <c r="B57" s="1" t="s">
        <v>34</v>
      </c>
      <c r="C57" s="1" t="s">
        <v>35</v>
      </c>
      <c r="D57" s="1" t="s">
        <v>22</v>
      </c>
      <c r="E57" s="4">
        <v>23</v>
      </c>
    </row>
    <row r="58" spans="2:5" ht="30" customHeight="1" x14ac:dyDescent="0.25">
      <c r="B58" s="1" t="s">
        <v>270</v>
      </c>
      <c r="C58" s="1" t="s">
        <v>124</v>
      </c>
      <c r="D58" s="1" t="s">
        <v>2</v>
      </c>
      <c r="E58" s="4" t="s">
        <v>32</v>
      </c>
    </row>
    <row r="59" spans="2:5" ht="30" customHeight="1" x14ac:dyDescent="0.25">
      <c r="B59" s="1" t="s">
        <v>160</v>
      </c>
      <c r="C59" s="1" t="s">
        <v>36</v>
      </c>
      <c r="D59" s="1" t="s">
        <v>22</v>
      </c>
      <c r="E59" s="4">
        <v>16</v>
      </c>
    </row>
    <row r="60" spans="2:5" ht="30" customHeight="1" x14ac:dyDescent="0.25">
      <c r="B60" s="1" t="s">
        <v>161</v>
      </c>
      <c r="C60" s="1" t="s">
        <v>39</v>
      </c>
      <c r="D60" s="1" t="s">
        <v>22</v>
      </c>
      <c r="E60" s="4">
        <v>17</v>
      </c>
    </row>
    <row r="61" spans="2:5" ht="30" customHeight="1" x14ac:dyDescent="0.25">
      <c r="B61" s="1" t="s">
        <v>463</v>
      </c>
      <c r="C61" s="1" t="s">
        <v>35</v>
      </c>
      <c r="D61" s="1" t="s">
        <v>57</v>
      </c>
      <c r="E61" s="4">
        <v>22</v>
      </c>
    </row>
    <row r="62" spans="2:5" ht="30" customHeight="1" x14ac:dyDescent="0.25">
      <c r="B62" s="1" t="s">
        <v>500</v>
      </c>
      <c r="C62" s="1" t="s">
        <v>146</v>
      </c>
      <c r="D62" s="1" t="s">
        <v>127</v>
      </c>
      <c r="E62" s="4">
        <v>34</v>
      </c>
    </row>
    <row r="63" spans="2:5" ht="30" customHeight="1" x14ac:dyDescent="0.25">
      <c r="B63" s="1" t="s">
        <v>69</v>
      </c>
      <c r="C63" s="1" t="s">
        <v>70</v>
      </c>
      <c r="D63" s="1" t="s">
        <v>22</v>
      </c>
      <c r="E63" s="4" t="s">
        <v>32</v>
      </c>
    </row>
    <row r="64" spans="2:5" ht="30" customHeight="1" x14ac:dyDescent="0.25">
      <c r="B64" s="1" t="s">
        <v>47</v>
      </c>
      <c r="C64" s="1" t="s">
        <v>48</v>
      </c>
      <c r="D64" s="1" t="s">
        <v>22</v>
      </c>
      <c r="E64" s="4" t="s">
        <v>32</v>
      </c>
    </row>
    <row r="65" spans="2:5" ht="30" customHeight="1" x14ac:dyDescent="0.25">
      <c r="B65" s="1" t="s">
        <v>29</v>
      </c>
      <c r="C65" s="1" t="s">
        <v>37</v>
      </c>
      <c r="D65" s="1" t="s">
        <v>22</v>
      </c>
      <c r="E65" s="4">
        <v>7</v>
      </c>
    </row>
    <row r="66" spans="2:5" ht="30" customHeight="1" x14ac:dyDescent="0.25">
      <c r="B66" s="1" t="s">
        <v>407</v>
      </c>
      <c r="C66" s="1" t="s">
        <v>37</v>
      </c>
      <c r="D66" s="1" t="s">
        <v>2</v>
      </c>
      <c r="E66" s="4">
        <v>19</v>
      </c>
    </row>
    <row r="67" spans="2:5" ht="30" customHeight="1" x14ac:dyDescent="0.25">
      <c r="B67" s="1" t="s">
        <v>558</v>
      </c>
      <c r="C67" s="1" t="s">
        <v>156</v>
      </c>
      <c r="D67" s="1" t="s">
        <v>94</v>
      </c>
      <c r="E67" s="4">
        <v>38</v>
      </c>
    </row>
    <row r="68" spans="2:5" ht="30" customHeight="1" x14ac:dyDescent="0.25">
      <c r="B68" s="1" t="s">
        <v>522</v>
      </c>
      <c r="C68" s="1" t="s">
        <v>54</v>
      </c>
      <c r="D68" s="1" t="s">
        <v>510</v>
      </c>
      <c r="E68" s="4">
        <v>41</v>
      </c>
    </row>
    <row r="69" spans="2:5" ht="30" customHeight="1" x14ac:dyDescent="0.25">
      <c r="B69" s="1" t="s">
        <v>544</v>
      </c>
      <c r="C69" s="1" t="s">
        <v>156</v>
      </c>
      <c r="D69" s="1" t="s">
        <v>94</v>
      </c>
      <c r="E69" s="4">
        <v>35</v>
      </c>
    </row>
    <row r="70" spans="2:5" ht="30" customHeight="1" x14ac:dyDescent="0.25">
      <c r="B70" s="1" t="s">
        <v>466</v>
      </c>
      <c r="C70" s="1" t="s">
        <v>156</v>
      </c>
      <c r="D70" s="1" t="s">
        <v>42</v>
      </c>
      <c r="E70" s="4" t="s">
        <v>32</v>
      </c>
    </row>
    <row r="71" spans="2:5" ht="30" customHeight="1" x14ac:dyDescent="0.25">
      <c r="B71" s="1" t="s">
        <v>486</v>
      </c>
      <c r="C71" s="1" t="s">
        <v>156</v>
      </c>
      <c r="D71" s="1" t="s">
        <v>94</v>
      </c>
      <c r="E71" s="4">
        <v>29</v>
      </c>
    </row>
    <row r="72" spans="2:5" ht="30" customHeight="1" x14ac:dyDescent="0.25">
      <c r="B72" s="1" t="s">
        <v>112</v>
      </c>
      <c r="C72" s="1" t="s">
        <v>37</v>
      </c>
      <c r="D72" s="1" t="s">
        <v>2</v>
      </c>
      <c r="E72" s="4">
        <v>22</v>
      </c>
    </row>
    <row r="73" spans="2:5" ht="30" customHeight="1" x14ac:dyDescent="0.25">
      <c r="B73" s="1" t="s">
        <v>516</v>
      </c>
      <c r="C73" s="1" t="s">
        <v>72</v>
      </c>
      <c r="D73" s="1" t="s">
        <v>94</v>
      </c>
      <c r="E73" s="4">
        <v>34</v>
      </c>
    </row>
    <row r="74" spans="2:5" ht="30" customHeight="1" x14ac:dyDescent="0.25">
      <c r="B74" s="1" t="s">
        <v>484</v>
      </c>
      <c r="C74" s="1" t="s">
        <v>83</v>
      </c>
      <c r="D74" s="1" t="s">
        <v>94</v>
      </c>
      <c r="E74" s="4">
        <v>30</v>
      </c>
    </row>
    <row r="75" spans="2:5" ht="30" customHeight="1" x14ac:dyDescent="0.25">
      <c r="B75" s="1" t="s">
        <v>136</v>
      </c>
      <c r="C75" s="1" t="s">
        <v>36</v>
      </c>
      <c r="D75" s="1" t="s">
        <v>22</v>
      </c>
      <c r="E75" s="4">
        <v>22</v>
      </c>
    </row>
    <row r="76" spans="2:5" ht="30" customHeight="1" x14ac:dyDescent="0.25">
      <c r="B76" s="1" t="s">
        <v>534</v>
      </c>
      <c r="C76" s="1" t="s">
        <v>37</v>
      </c>
      <c r="D76" s="1" t="s">
        <v>125</v>
      </c>
      <c r="E76" s="4">
        <v>59</v>
      </c>
    </row>
    <row r="77" spans="2:5" ht="30" customHeight="1" x14ac:dyDescent="0.25">
      <c r="B77" s="1" t="s">
        <v>496</v>
      </c>
      <c r="C77" s="1" t="s">
        <v>158</v>
      </c>
      <c r="D77" s="1" t="s">
        <v>127</v>
      </c>
      <c r="E77" s="4">
        <v>32</v>
      </c>
    </row>
    <row r="78" spans="2:5" ht="30" customHeight="1" x14ac:dyDescent="0.25">
      <c r="B78" s="1" t="s">
        <v>380</v>
      </c>
      <c r="C78" s="1" t="s">
        <v>36</v>
      </c>
      <c r="D78" s="1" t="s">
        <v>127</v>
      </c>
      <c r="E78" s="4">
        <v>35</v>
      </c>
    </row>
    <row r="79" spans="2:5" ht="30" customHeight="1" x14ac:dyDescent="0.25">
      <c r="B79" s="1" t="s">
        <v>145</v>
      </c>
      <c r="C79" s="1" t="s">
        <v>146</v>
      </c>
      <c r="D79" s="1" t="s">
        <v>42</v>
      </c>
      <c r="E79" s="4">
        <v>18</v>
      </c>
    </row>
    <row r="80" spans="2:5" ht="30" customHeight="1" x14ac:dyDescent="0.25">
      <c r="B80" s="1" t="s">
        <v>55</v>
      </c>
      <c r="C80" s="1" t="s">
        <v>54</v>
      </c>
      <c r="D80" s="1" t="s">
        <v>22</v>
      </c>
      <c r="E80" s="4">
        <v>4</v>
      </c>
    </row>
    <row r="81" spans="2:5" ht="30" customHeight="1" x14ac:dyDescent="0.25">
      <c r="B81" s="1" t="s">
        <v>67</v>
      </c>
      <c r="C81" s="1" t="s">
        <v>37</v>
      </c>
      <c r="D81" s="1" t="s">
        <v>57</v>
      </c>
      <c r="E81" s="4">
        <v>6</v>
      </c>
    </row>
    <row r="82" spans="2:5" ht="30" customHeight="1" x14ac:dyDescent="0.25">
      <c r="B82" s="1" t="s">
        <v>439</v>
      </c>
      <c r="C82" s="1" t="s">
        <v>54</v>
      </c>
      <c r="D82" s="1" t="s">
        <v>42</v>
      </c>
      <c r="E82" s="4">
        <v>25</v>
      </c>
    </row>
    <row r="83" spans="2:5" ht="30" customHeight="1" x14ac:dyDescent="0.25">
      <c r="B83" s="1" t="s">
        <v>74</v>
      </c>
      <c r="C83" s="1" t="s">
        <v>35</v>
      </c>
      <c r="D83" s="1" t="s">
        <v>22</v>
      </c>
      <c r="E83" s="4">
        <v>21</v>
      </c>
    </row>
    <row r="84" spans="2:5" ht="30" customHeight="1" x14ac:dyDescent="0.25">
      <c r="B84" s="1" t="s">
        <v>308</v>
      </c>
      <c r="C84" s="1" t="s">
        <v>36</v>
      </c>
      <c r="D84" s="1" t="s">
        <v>2</v>
      </c>
      <c r="E84" s="4">
        <v>23</v>
      </c>
    </row>
    <row r="85" spans="2:5" ht="30" customHeight="1" x14ac:dyDescent="0.25">
      <c r="B85" s="1" t="s">
        <v>485</v>
      </c>
      <c r="C85" s="1" t="s">
        <v>36</v>
      </c>
      <c r="D85" s="1" t="s">
        <v>94</v>
      </c>
      <c r="E85" s="4">
        <v>28</v>
      </c>
    </row>
    <row r="86" spans="2:5" ht="30" customHeight="1" x14ac:dyDescent="0.25">
      <c r="B86" s="1" t="s">
        <v>482</v>
      </c>
      <c r="C86" s="1" t="s">
        <v>61</v>
      </c>
      <c r="D86" s="1" t="s">
        <v>94</v>
      </c>
      <c r="E86" s="4">
        <v>28</v>
      </c>
    </row>
    <row r="87" spans="2:5" ht="30" customHeight="1" x14ac:dyDescent="0.25">
      <c r="B87" s="1" t="s">
        <v>62</v>
      </c>
      <c r="C87" s="1" t="s">
        <v>61</v>
      </c>
      <c r="D87" s="1" t="s">
        <v>57</v>
      </c>
      <c r="E87" s="4">
        <v>9</v>
      </c>
    </row>
    <row r="88" spans="2:5" ht="30" customHeight="1" x14ac:dyDescent="0.25">
      <c r="B88" s="1" t="s">
        <v>358</v>
      </c>
      <c r="C88" s="1" t="s">
        <v>37</v>
      </c>
      <c r="D88" s="1" t="s">
        <v>127</v>
      </c>
      <c r="E88" s="4">
        <v>34</v>
      </c>
    </row>
    <row r="89" spans="2:5" ht="30" customHeight="1" x14ac:dyDescent="0.25">
      <c r="B89" s="1" t="s">
        <v>538</v>
      </c>
      <c r="C89" s="1" t="s">
        <v>36</v>
      </c>
      <c r="D89" s="1" t="s">
        <v>57</v>
      </c>
      <c r="E89" s="4">
        <v>6</v>
      </c>
    </row>
    <row r="90" spans="2:5" ht="30" customHeight="1" x14ac:dyDescent="0.25">
      <c r="B90" s="1" t="s">
        <v>415</v>
      </c>
      <c r="C90" s="1" t="s">
        <v>54</v>
      </c>
      <c r="D90" s="1" t="s">
        <v>2</v>
      </c>
      <c r="E90" s="4">
        <v>2</v>
      </c>
    </row>
    <row r="91" spans="2:5" ht="30" customHeight="1" x14ac:dyDescent="0.25">
      <c r="B91" s="1" t="s">
        <v>471</v>
      </c>
      <c r="C91" s="1" t="s">
        <v>36</v>
      </c>
      <c r="D91" s="1" t="s">
        <v>2</v>
      </c>
      <c r="E91" s="4">
        <v>6</v>
      </c>
    </row>
    <row r="92" spans="2:5" ht="30" customHeight="1" x14ac:dyDescent="0.25">
      <c r="B92" s="1" t="s">
        <v>41</v>
      </c>
      <c r="C92" s="1" t="s">
        <v>35</v>
      </c>
      <c r="D92" s="1" t="s">
        <v>42</v>
      </c>
      <c r="E92" s="4">
        <v>23</v>
      </c>
    </row>
    <row r="93" spans="2:5" ht="30" customHeight="1" x14ac:dyDescent="0.25">
      <c r="B93" s="1" t="s">
        <v>177</v>
      </c>
      <c r="C93" s="1" t="s">
        <v>36</v>
      </c>
      <c r="D93" s="1" t="s">
        <v>42</v>
      </c>
      <c r="E93" s="4">
        <v>6</v>
      </c>
    </row>
    <row r="94" spans="2:5" ht="30" customHeight="1" x14ac:dyDescent="0.25">
      <c r="B94" s="1" t="s">
        <v>524</v>
      </c>
      <c r="C94" s="1" t="s">
        <v>156</v>
      </c>
      <c r="D94" s="1" t="s">
        <v>510</v>
      </c>
      <c r="E94" s="4">
        <v>42</v>
      </c>
    </row>
    <row r="95" spans="2:5" ht="30" customHeight="1" x14ac:dyDescent="0.25">
      <c r="B95" s="1" t="s">
        <v>128</v>
      </c>
      <c r="C95" s="1" t="s">
        <v>129</v>
      </c>
      <c r="D95" s="1" t="s">
        <v>42</v>
      </c>
      <c r="E95" s="4">
        <v>7</v>
      </c>
    </row>
    <row r="96" spans="2:5" ht="30" customHeight="1" x14ac:dyDescent="0.25">
      <c r="B96" s="1" t="s">
        <v>505</v>
      </c>
      <c r="C96" s="1" t="s">
        <v>146</v>
      </c>
      <c r="D96" s="1" t="s">
        <v>81</v>
      </c>
      <c r="E96" s="4">
        <v>38</v>
      </c>
    </row>
    <row r="97" spans="2:5" ht="30" customHeight="1" x14ac:dyDescent="0.25">
      <c r="B97" s="1" t="s">
        <v>490</v>
      </c>
      <c r="C97" s="1" t="s">
        <v>72</v>
      </c>
      <c r="D97" s="1" t="s">
        <v>42</v>
      </c>
      <c r="E97" s="4" t="s">
        <v>32</v>
      </c>
    </row>
    <row r="98" spans="2:5" ht="30" customHeight="1" x14ac:dyDescent="0.25">
      <c r="B98" s="1" t="s">
        <v>349</v>
      </c>
      <c r="C98" s="1" t="s">
        <v>37</v>
      </c>
      <c r="D98" s="1" t="s">
        <v>22</v>
      </c>
      <c r="E98" s="4">
        <v>17</v>
      </c>
    </row>
    <row r="99" spans="2:5" ht="30" customHeight="1" x14ac:dyDescent="0.25">
      <c r="B99" s="1" t="s">
        <v>499</v>
      </c>
      <c r="C99" s="1" t="s">
        <v>354</v>
      </c>
      <c r="D99" s="1" t="s">
        <v>127</v>
      </c>
      <c r="E99" s="4">
        <v>34</v>
      </c>
    </row>
    <row r="100" spans="2:5" ht="30" customHeight="1" x14ac:dyDescent="0.25">
      <c r="B100" s="1" t="s">
        <v>133</v>
      </c>
      <c r="C100" s="1" t="s">
        <v>35</v>
      </c>
      <c r="D100" s="1" t="s">
        <v>22</v>
      </c>
      <c r="E100" s="4">
        <v>23</v>
      </c>
    </row>
    <row r="101" spans="2:5" ht="30" customHeight="1" x14ac:dyDescent="0.25">
      <c r="B101" s="1" t="s">
        <v>73</v>
      </c>
      <c r="C101" s="1" t="s">
        <v>35</v>
      </c>
      <c r="D101" s="1" t="s">
        <v>22</v>
      </c>
      <c r="E101" s="4">
        <v>20</v>
      </c>
    </row>
    <row r="102" spans="2:5" ht="30" customHeight="1" x14ac:dyDescent="0.25">
      <c r="B102" s="1" t="s">
        <v>547</v>
      </c>
      <c r="C102" s="1" t="s">
        <v>546</v>
      </c>
      <c r="D102" s="1" t="s">
        <v>94</v>
      </c>
      <c r="E102" s="4">
        <v>32</v>
      </c>
    </row>
    <row r="103" spans="2:5" ht="30" customHeight="1" x14ac:dyDescent="0.25">
      <c r="B103" s="1" t="s">
        <v>78</v>
      </c>
      <c r="C103" s="1" t="s">
        <v>54</v>
      </c>
      <c r="D103" s="1" t="s">
        <v>22</v>
      </c>
      <c r="E103" s="4">
        <v>12</v>
      </c>
    </row>
    <row r="104" spans="2:5" ht="30" customHeight="1" x14ac:dyDescent="0.25">
      <c r="B104" s="1" t="s">
        <v>49</v>
      </c>
      <c r="C104" s="1" t="s">
        <v>35</v>
      </c>
      <c r="D104" s="1" t="s">
        <v>22</v>
      </c>
      <c r="E104" s="4">
        <v>20</v>
      </c>
    </row>
    <row r="105" spans="2:5" ht="30" customHeight="1" x14ac:dyDescent="0.25">
      <c r="B105" s="1" t="s">
        <v>495</v>
      </c>
      <c r="C105" s="1" t="s">
        <v>36</v>
      </c>
      <c r="D105" s="1" t="s">
        <v>127</v>
      </c>
      <c r="E105" s="4">
        <v>32</v>
      </c>
    </row>
    <row r="106" spans="2:5" ht="30" customHeight="1" x14ac:dyDescent="0.25">
      <c r="B106" s="1" t="s">
        <v>519</v>
      </c>
      <c r="C106" s="1" t="s">
        <v>35</v>
      </c>
      <c r="D106" s="1" t="s">
        <v>94</v>
      </c>
      <c r="E106" s="4">
        <v>31</v>
      </c>
    </row>
    <row r="107" spans="2:5" ht="30" customHeight="1" x14ac:dyDescent="0.25">
      <c r="B107" s="1" t="s">
        <v>155</v>
      </c>
      <c r="C107" s="1" t="s">
        <v>156</v>
      </c>
      <c r="D107" s="1" t="s">
        <v>22</v>
      </c>
      <c r="E107" s="4">
        <v>18</v>
      </c>
    </row>
    <row r="108" spans="2:5" ht="30" customHeight="1" x14ac:dyDescent="0.25">
      <c r="B108" s="1" t="s">
        <v>143</v>
      </c>
      <c r="C108" s="1" t="s">
        <v>37</v>
      </c>
      <c r="D108" s="1" t="s">
        <v>42</v>
      </c>
      <c r="E108" s="4">
        <v>9</v>
      </c>
    </row>
    <row r="109" spans="2:5" ht="30" customHeight="1" x14ac:dyDescent="0.25">
      <c r="B109" s="1" t="s">
        <v>521</v>
      </c>
      <c r="C109" s="1" t="s">
        <v>36</v>
      </c>
      <c r="D109" s="1" t="s">
        <v>22</v>
      </c>
      <c r="E109" s="4">
        <v>6</v>
      </c>
    </row>
    <row r="110" spans="2:5" ht="30" customHeight="1" x14ac:dyDescent="0.25">
      <c r="B110" s="1" t="s">
        <v>15</v>
      </c>
      <c r="C110" s="1" t="s">
        <v>39</v>
      </c>
      <c r="D110" s="1" t="s">
        <v>2</v>
      </c>
      <c r="E110" s="4">
        <v>7</v>
      </c>
    </row>
    <row r="111" spans="2:5" ht="30" customHeight="1" x14ac:dyDescent="0.25">
      <c r="B111" s="1" t="s">
        <v>535</v>
      </c>
      <c r="C111" s="1" t="s">
        <v>156</v>
      </c>
      <c r="D111" s="1" t="s">
        <v>125</v>
      </c>
      <c r="E111" s="4">
        <v>60</v>
      </c>
    </row>
    <row r="112" spans="2:5" ht="30" customHeight="1" x14ac:dyDescent="0.25">
      <c r="B112" s="1" t="s">
        <v>144</v>
      </c>
      <c r="C112" s="1" t="s">
        <v>37</v>
      </c>
      <c r="D112" s="1" t="s">
        <v>42</v>
      </c>
      <c r="E112" s="4">
        <v>13</v>
      </c>
    </row>
    <row r="113" spans="2:5" ht="30" customHeight="1" x14ac:dyDescent="0.25">
      <c r="B113" s="1" t="s">
        <v>135</v>
      </c>
      <c r="C113" s="1" t="s">
        <v>35</v>
      </c>
      <c r="D113" s="1" t="s">
        <v>22</v>
      </c>
      <c r="E113" s="4">
        <v>22</v>
      </c>
    </row>
    <row r="114" spans="2:5" ht="30" customHeight="1" x14ac:dyDescent="0.25">
      <c r="B114" s="1" t="s">
        <v>305</v>
      </c>
      <c r="C114" s="1" t="s">
        <v>54</v>
      </c>
      <c r="D114" s="1" t="s">
        <v>2</v>
      </c>
      <c r="E114" s="4">
        <v>23</v>
      </c>
    </row>
    <row r="115" spans="2:5" ht="30" customHeight="1" x14ac:dyDescent="0.25">
      <c r="B115" s="1" t="s">
        <v>523</v>
      </c>
      <c r="C115" s="1" t="s">
        <v>54</v>
      </c>
      <c r="D115" s="1" t="s">
        <v>510</v>
      </c>
      <c r="E115" s="4">
        <v>42</v>
      </c>
    </row>
    <row r="116" spans="2:5" ht="30" customHeight="1" x14ac:dyDescent="0.25">
      <c r="B116" s="1" t="s">
        <v>123</v>
      </c>
      <c r="C116" s="1" t="s">
        <v>37</v>
      </c>
      <c r="D116" s="1" t="s">
        <v>42</v>
      </c>
      <c r="E116" s="4">
        <v>22</v>
      </c>
    </row>
    <row r="117" spans="2:5" ht="30" customHeight="1" x14ac:dyDescent="0.25">
      <c r="B117" s="1" t="s">
        <v>52</v>
      </c>
      <c r="C117" s="1" t="s">
        <v>35</v>
      </c>
      <c r="D117" s="1" t="s">
        <v>22</v>
      </c>
      <c r="E117" s="4">
        <v>20</v>
      </c>
    </row>
    <row r="118" spans="2:5" ht="30" customHeight="1" x14ac:dyDescent="0.25">
      <c r="B118" s="1" t="s">
        <v>507</v>
      </c>
      <c r="C118" s="1" t="s">
        <v>83</v>
      </c>
      <c r="D118" s="1" t="s">
        <v>81</v>
      </c>
      <c r="E118" s="4">
        <v>34</v>
      </c>
    </row>
    <row r="119" spans="2:5" ht="30" customHeight="1" x14ac:dyDescent="0.25">
      <c r="B119" s="1" t="s">
        <v>63</v>
      </c>
      <c r="C119" s="1" t="s">
        <v>54</v>
      </c>
      <c r="D119" s="1" t="s">
        <v>57</v>
      </c>
      <c r="E119" s="4">
        <v>17</v>
      </c>
    </row>
    <row r="120" spans="2:5" ht="30" customHeight="1" x14ac:dyDescent="0.25">
      <c r="B120" s="1" t="s">
        <v>561</v>
      </c>
      <c r="C120" s="1" t="s">
        <v>36</v>
      </c>
      <c r="D120" s="1" t="s">
        <v>2</v>
      </c>
      <c r="E120" s="4">
        <v>16</v>
      </c>
    </row>
    <row r="121" spans="2:5" ht="30" customHeight="1" x14ac:dyDescent="0.25">
      <c r="B121" s="1" t="s">
        <v>27</v>
      </c>
      <c r="C121" s="1" t="s">
        <v>37</v>
      </c>
      <c r="D121" s="1" t="s">
        <v>22</v>
      </c>
      <c r="E121" s="4">
        <v>15</v>
      </c>
    </row>
    <row r="122" spans="2:5" ht="30" customHeight="1" x14ac:dyDescent="0.25">
      <c r="B122" s="1" t="s">
        <v>26</v>
      </c>
      <c r="C122" s="1" t="s">
        <v>35</v>
      </c>
      <c r="D122" s="1" t="s">
        <v>22</v>
      </c>
      <c r="E122" s="4">
        <v>23</v>
      </c>
    </row>
    <row r="123" spans="2:5" ht="30" customHeight="1" x14ac:dyDescent="0.25">
      <c r="B123" s="1" t="s">
        <v>504</v>
      </c>
      <c r="C123" s="1" t="s">
        <v>131</v>
      </c>
      <c r="D123" s="1" t="s">
        <v>81</v>
      </c>
      <c r="E123" s="4">
        <v>40</v>
      </c>
    </row>
    <row r="124" spans="2:5" ht="30" customHeight="1" x14ac:dyDescent="0.25">
      <c r="B124" s="1" t="s">
        <v>40</v>
      </c>
      <c r="C124" s="1" t="s">
        <v>35</v>
      </c>
      <c r="D124" s="1" t="s">
        <v>22</v>
      </c>
      <c r="E124" s="4">
        <v>23</v>
      </c>
    </row>
    <row r="125" spans="2:5" ht="30" customHeight="1" x14ac:dyDescent="0.25">
      <c r="B125" s="1" t="s">
        <v>548</v>
      </c>
      <c r="C125" s="1" t="s">
        <v>72</v>
      </c>
      <c r="D125" s="1" t="s">
        <v>94</v>
      </c>
      <c r="E125" s="4">
        <v>35</v>
      </c>
    </row>
    <row r="126" spans="2:5" ht="30" customHeight="1" x14ac:dyDescent="0.25">
      <c r="B126" s="1" t="s">
        <v>436</v>
      </c>
      <c r="C126" s="1" t="s">
        <v>54</v>
      </c>
      <c r="D126" s="1" t="s">
        <v>42</v>
      </c>
      <c r="E126" s="4">
        <v>24</v>
      </c>
    </row>
    <row r="127" spans="2:5" ht="30" customHeight="1" x14ac:dyDescent="0.25">
      <c r="B127" s="1" t="s">
        <v>571</v>
      </c>
      <c r="C127" s="1" t="s">
        <v>124</v>
      </c>
      <c r="D127" s="1" t="s">
        <v>94</v>
      </c>
      <c r="E127" s="4" t="s">
        <v>32</v>
      </c>
    </row>
    <row r="128" spans="2:5" ht="30" customHeight="1" x14ac:dyDescent="0.25">
      <c r="B128" s="1" t="s">
        <v>539</v>
      </c>
      <c r="C128" s="1" t="s">
        <v>146</v>
      </c>
      <c r="D128" s="1" t="s">
        <v>94</v>
      </c>
      <c r="E128" s="4">
        <v>38</v>
      </c>
    </row>
    <row r="129" spans="2:5" ht="30" customHeight="1" x14ac:dyDescent="0.25">
      <c r="B129" s="1" t="s">
        <v>462</v>
      </c>
      <c r="C129" s="1" t="s">
        <v>35</v>
      </c>
      <c r="D129" s="1" t="s">
        <v>57</v>
      </c>
      <c r="E129" s="4">
        <v>21</v>
      </c>
    </row>
    <row r="130" spans="2:5" ht="30" customHeight="1" x14ac:dyDescent="0.25">
      <c r="B130" s="1" t="s">
        <v>384</v>
      </c>
      <c r="C130" s="1" t="s">
        <v>61</v>
      </c>
      <c r="D130" s="1" t="s">
        <v>127</v>
      </c>
      <c r="E130" s="4">
        <v>32</v>
      </c>
    </row>
    <row r="131" spans="2:5" ht="30" customHeight="1" x14ac:dyDescent="0.25">
      <c r="B131" s="1" t="s">
        <v>510</v>
      </c>
      <c r="C131" s="1" t="s">
        <v>70</v>
      </c>
      <c r="D131" s="1" t="s">
        <v>510</v>
      </c>
      <c r="E131" s="4" t="s">
        <v>32</v>
      </c>
    </row>
    <row r="132" spans="2:5" ht="30" customHeight="1" x14ac:dyDescent="0.25">
      <c r="B132" s="1" t="s">
        <v>76</v>
      </c>
      <c r="C132" s="1" t="s">
        <v>36</v>
      </c>
      <c r="D132" s="1" t="s">
        <v>22</v>
      </c>
      <c r="E132" s="4">
        <v>12</v>
      </c>
    </row>
    <row r="133" spans="2:5" ht="30" customHeight="1" x14ac:dyDescent="0.25">
      <c r="B133" s="1" t="s">
        <v>480</v>
      </c>
      <c r="C133" s="1" t="s">
        <v>36</v>
      </c>
      <c r="D133" s="1" t="s">
        <v>94</v>
      </c>
      <c r="E133" s="4">
        <v>28</v>
      </c>
    </row>
    <row r="134" spans="2:5" ht="30" customHeight="1" x14ac:dyDescent="0.25">
      <c r="B134" s="1" t="s">
        <v>517</v>
      </c>
      <c r="C134" s="1" t="s">
        <v>61</v>
      </c>
      <c r="D134" s="1" t="s">
        <v>94</v>
      </c>
      <c r="E134" s="4">
        <v>33</v>
      </c>
    </row>
    <row r="135" spans="2:5" ht="30" customHeight="1" x14ac:dyDescent="0.25">
      <c r="B135" s="1" t="s">
        <v>464</v>
      </c>
      <c r="C135" s="1" t="s">
        <v>83</v>
      </c>
      <c r="D135" s="1" t="s">
        <v>57</v>
      </c>
      <c r="E135" s="4">
        <v>16</v>
      </c>
    </row>
    <row r="136" spans="2:5" ht="30" customHeight="1" x14ac:dyDescent="0.25">
      <c r="B136" s="1" t="s">
        <v>540</v>
      </c>
      <c r="C136" s="1" t="s">
        <v>156</v>
      </c>
      <c r="D136" s="1" t="s">
        <v>94</v>
      </c>
      <c r="E136" s="4">
        <v>35</v>
      </c>
    </row>
    <row r="137" spans="2:5" ht="30" customHeight="1" x14ac:dyDescent="0.25">
      <c r="B137" s="1" t="s">
        <v>140</v>
      </c>
      <c r="C137" s="1" t="s">
        <v>36</v>
      </c>
      <c r="D137" s="1" t="s">
        <v>22</v>
      </c>
      <c r="E137" s="4">
        <v>58</v>
      </c>
    </row>
    <row r="138" spans="2:5" ht="30" customHeight="1" x14ac:dyDescent="0.25">
      <c r="B138" s="1" t="s">
        <v>148</v>
      </c>
      <c r="C138" s="1" t="s">
        <v>36</v>
      </c>
      <c r="D138" s="1" t="s">
        <v>42</v>
      </c>
      <c r="E138" s="4">
        <v>14</v>
      </c>
    </row>
    <row r="139" spans="2:5" ht="30" customHeight="1" x14ac:dyDescent="0.25">
      <c r="B139" s="1" t="s">
        <v>151</v>
      </c>
      <c r="C139" s="1" t="s">
        <v>35</v>
      </c>
      <c r="D139" s="1" t="s">
        <v>22</v>
      </c>
      <c r="E139" s="4">
        <v>24</v>
      </c>
    </row>
    <row r="140" spans="2:5" ht="30" customHeight="1" x14ac:dyDescent="0.25">
      <c r="B140" s="1" t="s">
        <v>361</v>
      </c>
      <c r="C140" s="1" t="s">
        <v>362</v>
      </c>
      <c r="D140" s="1" t="s">
        <v>127</v>
      </c>
      <c r="E140" s="4">
        <v>29</v>
      </c>
    </row>
    <row r="141" spans="2:5" ht="30" customHeight="1" x14ac:dyDescent="0.25">
      <c r="B141" s="1" t="s">
        <v>527</v>
      </c>
      <c r="C141" s="1" t="s">
        <v>37</v>
      </c>
      <c r="D141" s="1" t="s">
        <v>125</v>
      </c>
      <c r="E141" s="4">
        <v>59</v>
      </c>
    </row>
    <row r="142" spans="2:5" ht="30" customHeight="1" x14ac:dyDescent="0.25">
      <c r="B142" s="1" t="s">
        <v>509</v>
      </c>
      <c r="C142" s="1" t="s">
        <v>124</v>
      </c>
      <c r="D142" s="1" t="s">
        <v>510</v>
      </c>
      <c r="E142" s="4" t="s">
        <v>32</v>
      </c>
    </row>
    <row r="143" spans="2:5" ht="30" customHeight="1" x14ac:dyDescent="0.25">
      <c r="B143" s="1" t="s">
        <v>498</v>
      </c>
      <c r="C143" s="1" t="s">
        <v>37</v>
      </c>
      <c r="D143" s="1" t="s">
        <v>127</v>
      </c>
      <c r="E143" s="4">
        <v>34</v>
      </c>
    </row>
    <row r="144" spans="2:5" ht="30" customHeight="1" x14ac:dyDescent="0.25">
      <c r="B144" s="1" t="s">
        <v>122</v>
      </c>
      <c r="C144" s="1" t="s">
        <v>72</v>
      </c>
      <c r="D144" s="1" t="s">
        <v>42</v>
      </c>
      <c r="E144" s="4">
        <v>21</v>
      </c>
    </row>
    <row r="145" spans="2:5" ht="30" customHeight="1" x14ac:dyDescent="0.25">
      <c r="B145" s="1" t="s">
        <v>476</v>
      </c>
      <c r="C145" s="1" t="s">
        <v>36</v>
      </c>
      <c r="D145" s="1" t="s">
        <v>94</v>
      </c>
      <c r="E145" s="4">
        <v>26</v>
      </c>
    </row>
    <row r="146" spans="2:5" ht="30" customHeight="1" x14ac:dyDescent="0.25">
      <c r="B146" s="1" t="s">
        <v>82</v>
      </c>
      <c r="C146" s="1" t="s">
        <v>83</v>
      </c>
      <c r="D146" s="1" t="s">
        <v>81</v>
      </c>
      <c r="E146" s="4">
        <v>33</v>
      </c>
    </row>
    <row r="147" spans="2:5" ht="30" customHeight="1" x14ac:dyDescent="0.25">
      <c r="B147" s="1" t="s">
        <v>483</v>
      </c>
      <c r="C147" s="1" t="s">
        <v>72</v>
      </c>
      <c r="D147" s="1" t="s">
        <v>94</v>
      </c>
      <c r="E147" s="4">
        <v>28</v>
      </c>
    </row>
    <row r="148" spans="2:5" ht="30" customHeight="1" x14ac:dyDescent="0.25">
      <c r="B148" s="1" t="s">
        <v>152</v>
      </c>
      <c r="C148" s="1" t="s">
        <v>131</v>
      </c>
      <c r="D148" s="1" t="s">
        <v>22</v>
      </c>
      <c r="E148" s="4">
        <v>35</v>
      </c>
    </row>
    <row r="149" spans="2:5" ht="30" customHeight="1" x14ac:dyDescent="0.25">
      <c r="B149" s="1" t="s">
        <v>550</v>
      </c>
      <c r="C149" s="1" t="s">
        <v>551</v>
      </c>
      <c r="D149" s="1" t="s">
        <v>94</v>
      </c>
      <c r="E149" s="4">
        <v>40</v>
      </c>
    </row>
    <row r="150" spans="2:5" ht="30" customHeight="1" x14ac:dyDescent="0.25">
      <c r="B150" s="1" t="s">
        <v>80</v>
      </c>
      <c r="C150" s="1" t="s">
        <v>54</v>
      </c>
      <c r="D150" s="1" t="s">
        <v>22</v>
      </c>
      <c r="E150" s="4">
        <v>13</v>
      </c>
    </row>
    <row r="151" spans="2:5" ht="30" customHeight="1" x14ac:dyDescent="0.25">
      <c r="B151" s="1" t="s">
        <v>121</v>
      </c>
      <c r="C151" s="1" t="s">
        <v>72</v>
      </c>
      <c r="D151" s="1" t="s">
        <v>42</v>
      </c>
      <c r="E151" s="4">
        <v>23</v>
      </c>
    </row>
    <row r="152" spans="2:5" ht="30" customHeight="1" x14ac:dyDescent="0.25">
      <c r="B152" s="1" t="s">
        <v>89</v>
      </c>
      <c r="C152" s="1" t="s">
        <v>37</v>
      </c>
      <c r="D152" s="1" t="s">
        <v>81</v>
      </c>
      <c r="E152" s="4">
        <v>33</v>
      </c>
    </row>
    <row r="153" spans="2:5" ht="30" customHeight="1" x14ac:dyDescent="0.25">
      <c r="B153" s="1" t="s">
        <v>130</v>
      </c>
      <c r="C153" s="1" t="s">
        <v>131</v>
      </c>
      <c r="D153" s="1" t="s">
        <v>42</v>
      </c>
      <c r="E153" s="4">
        <v>25</v>
      </c>
    </row>
    <row r="154" spans="2:5" ht="30" customHeight="1" x14ac:dyDescent="0.25">
      <c r="B154" s="1" t="s">
        <v>513</v>
      </c>
      <c r="C154" s="1" t="s">
        <v>514</v>
      </c>
      <c r="D154" s="1" t="s">
        <v>94</v>
      </c>
      <c r="E154" s="4" t="s">
        <v>32</v>
      </c>
    </row>
    <row r="155" spans="2:5" ht="30" customHeight="1" x14ac:dyDescent="0.25">
      <c r="B155" s="1" t="s">
        <v>414</v>
      </c>
      <c r="C155" s="1" t="s">
        <v>54</v>
      </c>
      <c r="D155" s="1" t="s">
        <v>2</v>
      </c>
      <c r="E155" s="4">
        <v>12</v>
      </c>
    </row>
    <row r="156" spans="2:5" ht="30" customHeight="1" x14ac:dyDescent="0.25">
      <c r="B156" s="1" t="s">
        <v>412</v>
      </c>
      <c r="C156" s="1" t="s">
        <v>54</v>
      </c>
      <c r="D156" s="1" t="s">
        <v>2</v>
      </c>
      <c r="E156" s="4">
        <v>12</v>
      </c>
    </row>
    <row r="157" spans="2:5" ht="30" customHeight="1" x14ac:dyDescent="0.25">
      <c r="B157" s="1" t="s">
        <v>537</v>
      </c>
      <c r="C157" s="1" t="s">
        <v>131</v>
      </c>
      <c r="D157" s="1" t="s">
        <v>125</v>
      </c>
      <c r="E157" s="4">
        <v>60</v>
      </c>
    </row>
    <row r="158" spans="2:5" ht="30" customHeight="1" x14ac:dyDescent="0.25">
      <c r="B158" s="1" t="s">
        <v>280</v>
      </c>
      <c r="C158" s="1" t="s">
        <v>54</v>
      </c>
      <c r="D158" s="1" t="s">
        <v>2</v>
      </c>
      <c r="E158" s="4">
        <v>24</v>
      </c>
    </row>
    <row r="159" spans="2:5" ht="30" customHeight="1" x14ac:dyDescent="0.25">
      <c r="B159" s="1" t="s">
        <v>597</v>
      </c>
      <c r="C159" s="1" t="s">
        <v>131</v>
      </c>
      <c r="D159" s="1" t="s">
        <v>22</v>
      </c>
      <c r="E159" s="4">
        <v>35</v>
      </c>
    </row>
    <row r="160" spans="2:5" ht="30" customHeight="1" x14ac:dyDescent="0.25">
      <c r="B160" s="1" t="s">
        <v>416</v>
      </c>
      <c r="C160" s="1" t="s">
        <v>54</v>
      </c>
      <c r="D160" s="1" t="s">
        <v>2</v>
      </c>
      <c r="E160" s="4">
        <v>3</v>
      </c>
    </row>
    <row r="161" spans="2:7" ht="30" customHeight="1" x14ac:dyDescent="0.25">
      <c r="B161" s="1" t="s">
        <v>118</v>
      </c>
      <c r="C161" s="1" t="s">
        <v>36</v>
      </c>
      <c r="D161" s="1" t="s">
        <v>42</v>
      </c>
      <c r="E161" s="4">
        <v>5</v>
      </c>
    </row>
    <row r="162" spans="2:7" ht="30" customHeight="1" x14ac:dyDescent="0.25">
      <c r="B162" s="1" t="s">
        <v>413</v>
      </c>
      <c r="C162" s="1" t="s">
        <v>54</v>
      </c>
      <c r="D162" s="1" t="s">
        <v>2</v>
      </c>
      <c r="E162" s="4">
        <v>12</v>
      </c>
    </row>
    <row r="163" spans="2:7" ht="30" customHeight="1" x14ac:dyDescent="0.25">
      <c r="B163" s="1" t="s">
        <v>111</v>
      </c>
      <c r="C163" s="1" t="s">
        <v>37</v>
      </c>
      <c r="D163" s="1" t="s">
        <v>2</v>
      </c>
      <c r="E163" s="4">
        <v>23</v>
      </c>
    </row>
    <row r="164" spans="2:7" ht="30" customHeight="1" x14ac:dyDescent="0.25">
      <c r="B164" s="1" t="s">
        <v>134</v>
      </c>
      <c r="C164" s="1" t="s">
        <v>72</v>
      </c>
      <c r="D164" s="1" t="s">
        <v>22</v>
      </c>
      <c r="E164" s="4">
        <v>24</v>
      </c>
    </row>
    <row r="165" spans="2:7" ht="30" customHeight="1" x14ac:dyDescent="0.25">
      <c r="B165" s="1" t="s">
        <v>545</v>
      </c>
      <c r="C165" s="1" t="s">
        <v>546</v>
      </c>
      <c r="D165" s="1" t="s">
        <v>94</v>
      </c>
      <c r="E165" s="4">
        <v>32</v>
      </c>
    </row>
    <row r="166" spans="2:7" ht="30" customHeight="1" x14ac:dyDescent="0.25">
      <c r="B166" s="1" t="s">
        <v>56</v>
      </c>
      <c r="C166" s="1" t="s">
        <v>36</v>
      </c>
      <c r="D166" s="1" t="s">
        <v>22</v>
      </c>
      <c r="E166" s="4">
        <v>5</v>
      </c>
    </row>
    <row r="167" spans="2:7" ht="30" customHeight="1" x14ac:dyDescent="0.25">
      <c r="B167" s="1" t="s">
        <v>494</v>
      </c>
      <c r="C167" s="1" t="s">
        <v>35</v>
      </c>
      <c r="D167" s="1" t="s">
        <v>22</v>
      </c>
      <c r="E167" s="4">
        <v>21</v>
      </c>
    </row>
    <row r="168" spans="2:7" ht="30" customHeight="1" x14ac:dyDescent="0.25">
      <c r="B168" s="1" t="s">
        <v>536</v>
      </c>
      <c r="C168" s="1" t="s">
        <v>36</v>
      </c>
      <c r="D168" s="1" t="s">
        <v>125</v>
      </c>
      <c r="E168" s="4">
        <v>59</v>
      </c>
    </row>
    <row r="169" spans="2:7" ht="30" customHeight="1" x14ac:dyDescent="0.25">
      <c r="B169" s="1" t="s">
        <v>356</v>
      </c>
      <c r="C169" s="1" t="s">
        <v>146</v>
      </c>
      <c r="D169" s="1" t="s">
        <v>127</v>
      </c>
      <c r="E169" s="4">
        <v>27</v>
      </c>
    </row>
    <row r="170" spans="2:7" ht="30" customHeight="1" x14ac:dyDescent="0.25">
      <c r="B170" s="1" t="s">
        <v>353</v>
      </c>
      <c r="C170" s="1" t="s">
        <v>354</v>
      </c>
      <c r="D170" s="1" t="s">
        <v>127</v>
      </c>
      <c r="E170" s="4">
        <v>27</v>
      </c>
    </row>
    <row r="171" spans="2:7" ht="30" customHeight="1" x14ac:dyDescent="0.25">
      <c r="B171" s="1" t="s">
        <v>147</v>
      </c>
      <c r="C171" s="1" t="s">
        <v>37</v>
      </c>
      <c r="D171" s="1" t="s">
        <v>42</v>
      </c>
      <c r="E171" s="4">
        <v>18</v>
      </c>
    </row>
    <row r="172" spans="2:7" ht="30" customHeight="1" x14ac:dyDescent="0.25">
      <c r="B172" s="1" t="s">
        <v>116</v>
      </c>
      <c r="C172" s="1" t="s">
        <v>70</v>
      </c>
      <c r="D172" s="1" t="s">
        <v>42</v>
      </c>
      <c r="E172" s="4" t="s">
        <v>32</v>
      </c>
    </row>
    <row r="173" spans="2:7" ht="30" customHeight="1" x14ac:dyDescent="0.25">
      <c r="B173" s="1" t="s">
        <v>492</v>
      </c>
      <c r="C173" s="1" t="s">
        <v>72</v>
      </c>
      <c r="D173" s="1" t="s">
        <v>94</v>
      </c>
      <c r="E173" s="4">
        <v>31</v>
      </c>
    </row>
    <row r="175" spans="2:7" ht="30" customHeight="1" x14ac:dyDescent="0.25">
      <c r="B175" s="2" t="s">
        <v>5</v>
      </c>
    </row>
    <row r="176" spans="2:7" ht="30" customHeight="1" x14ac:dyDescent="0.25">
      <c r="B176" s="1" t="s">
        <v>1</v>
      </c>
      <c r="C176" s="1" t="s">
        <v>8</v>
      </c>
      <c r="D176" s="1" t="s">
        <v>4</v>
      </c>
      <c r="E176" s="4" t="s">
        <v>12</v>
      </c>
      <c r="F176" s="4" t="s">
        <v>13</v>
      </c>
      <c r="G176" s="1" t="s">
        <v>65</v>
      </c>
    </row>
    <row r="177" spans="2:7" ht="30" customHeight="1" x14ac:dyDescent="0.25">
      <c r="B177" s="1" t="s">
        <v>566</v>
      </c>
      <c r="C177" s="1" t="s">
        <v>9</v>
      </c>
      <c r="D177" s="1" t="str">
        <f>_xlfn.XLOOKUP(tbResources[[#This Row],[Landmark]],tbLandmarks[Name],tbLandmarks[Region])</f>
        <v>Monarch's Bluffs</v>
      </c>
      <c r="E177" s="4">
        <v>2</v>
      </c>
      <c r="F177" s="4">
        <v>3</v>
      </c>
    </row>
    <row r="178" spans="2:7" ht="30" customHeight="1" x14ac:dyDescent="0.25">
      <c r="B178" s="1" t="s">
        <v>77</v>
      </c>
      <c r="C178" s="1" t="s">
        <v>76</v>
      </c>
      <c r="D178" s="3" t="str">
        <f>_xlfn.XLOOKUP(tbResources[[#This Row],[Landmark]],tbLandmarks[Name],tbLandmarks[Region])</f>
        <v>Everfall</v>
      </c>
      <c r="E178" s="4">
        <v>3</v>
      </c>
      <c r="F178" s="4">
        <v>1</v>
      </c>
      <c r="G178" s="1" t="s">
        <v>79</v>
      </c>
    </row>
    <row r="179" spans="2:7" ht="30" customHeight="1" x14ac:dyDescent="0.25">
      <c r="B179" s="1" t="s">
        <v>531</v>
      </c>
      <c r="C179" s="1" t="s">
        <v>527</v>
      </c>
      <c r="D179" s="3" t="str">
        <f>_xlfn.XLOOKUP(tbResources[[#This Row],[Landmark]],tbLandmarks[Name],tbLandmarks[Region])</f>
        <v>Reekwater</v>
      </c>
      <c r="E179" s="4">
        <v>1</v>
      </c>
      <c r="F179" s="4">
        <v>1</v>
      </c>
      <c r="G179" s="1" t="s">
        <v>533</v>
      </c>
    </row>
    <row r="180" spans="2:7" ht="30" customHeight="1" x14ac:dyDescent="0.25">
      <c r="B180" s="1" t="s">
        <v>531</v>
      </c>
      <c r="C180" s="1" t="s">
        <v>535</v>
      </c>
      <c r="D180" s="3" t="str">
        <f>_xlfn.XLOOKUP(tbResources[[#This Row],[Landmark]],tbLandmarks[Name],tbLandmarks[Region])</f>
        <v>Reekwater</v>
      </c>
      <c r="E180" s="4">
        <v>1</v>
      </c>
      <c r="F180" s="4">
        <v>5</v>
      </c>
    </row>
    <row r="181" spans="2:7" ht="30" customHeight="1" x14ac:dyDescent="0.25">
      <c r="B181" s="1" t="s">
        <v>51</v>
      </c>
      <c r="C181" s="1" t="s">
        <v>49</v>
      </c>
      <c r="D181" s="3" t="str">
        <f>_xlfn.XLOOKUP(tbResources[[#This Row],[Landmark]],tbLandmarks[Name],tbLandmarks[Region])</f>
        <v>Everfall</v>
      </c>
      <c r="E181" s="4">
        <v>5</v>
      </c>
      <c r="F181" s="4">
        <v>1</v>
      </c>
    </row>
    <row r="182" spans="2:7" ht="30" customHeight="1" x14ac:dyDescent="0.25">
      <c r="B182" s="1" t="s">
        <v>525</v>
      </c>
      <c r="C182" s="1" t="s">
        <v>527</v>
      </c>
      <c r="D182" s="3" t="str">
        <f>_xlfn.XLOOKUP(tbResources[[#This Row],[Landmark]],tbLandmarks[Name],tbLandmarks[Region])</f>
        <v>Reekwater</v>
      </c>
      <c r="E182" s="4">
        <v>2</v>
      </c>
      <c r="F182" s="4">
        <v>1</v>
      </c>
      <c r="G182" s="1" t="s">
        <v>528</v>
      </c>
    </row>
    <row r="183" spans="2:7" ht="30" customHeight="1" x14ac:dyDescent="0.25">
      <c r="B183" s="1" t="s">
        <v>50</v>
      </c>
      <c r="C183" s="1" t="s">
        <v>49</v>
      </c>
      <c r="D183" s="3" t="str">
        <f>_xlfn.XLOOKUP(tbResources[[#This Row],[Landmark]],tbLandmarks[Name],tbLandmarks[Region])</f>
        <v>Everfall</v>
      </c>
      <c r="E183" s="4">
        <v>5</v>
      </c>
      <c r="F183" s="4">
        <v>3</v>
      </c>
    </row>
    <row r="184" spans="2:7" ht="30" customHeight="1" x14ac:dyDescent="0.25">
      <c r="B184" s="1" t="s">
        <v>50</v>
      </c>
      <c r="C184" s="1" t="s">
        <v>407</v>
      </c>
      <c r="D184" s="3" t="str">
        <f>_xlfn.XLOOKUP(tbResources[[#This Row],[Landmark]],tbLandmarks[Name],tbLandmarks[Region])</f>
        <v>Monarch's Bluffs</v>
      </c>
      <c r="E184" s="4">
        <v>3</v>
      </c>
      <c r="F184" s="4">
        <v>5</v>
      </c>
      <c r="G184" s="1" t="s">
        <v>409</v>
      </c>
    </row>
    <row r="185" spans="2:7" ht="30" customHeight="1" x14ac:dyDescent="0.25">
      <c r="B185" s="1" t="s">
        <v>245</v>
      </c>
      <c r="C185" s="1" t="s">
        <v>270</v>
      </c>
      <c r="D185" s="3" t="str">
        <f>_xlfn.XLOOKUP(tbResources[[#This Row],[Landmark]],tbLandmarks[Name],tbLandmarks[Region])</f>
        <v>Monarch's Bluffs</v>
      </c>
      <c r="E185" s="4">
        <v>5</v>
      </c>
      <c r="F185" s="4">
        <v>5</v>
      </c>
      <c r="G185" s="1" t="s">
        <v>276</v>
      </c>
    </row>
    <row r="186" spans="2:7" ht="30" customHeight="1" x14ac:dyDescent="0.25">
      <c r="B186" s="1" t="s">
        <v>107</v>
      </c>
      <c r="C186" s="1" t="s">
        <v>69</v>
      </c>
      <c r="D186" s="3" t="str">
        <f>_xlfn.XLOOKUP(tbResources[[#This Row],[Landmark]],tbLandmarks[Name],tbLandmarks[Region])</f>
        <v>Everfall</v>
      </c>
      <c r="E186" s="4">
        <v>5</v>
      </c>
      <c r="F186" s="4">
        <v>5</v>
      </c>
      <c r="G186" s="1" t="s">
        <v>108</v>
      </c>
    </row>
    <row r="187" spans="2:7" ht="30" customHeight="1" x14ac:dyDescent="0.25">
      <c r="B187" s="1" t="s">
        <v>84</v>
      </c>
      <c r="C187" s="1" t="s">
        <v>82</v>
      </c>
      <c r="D187" s="3" t="str">
        <f>_xlfn.XLOOKUP(tbResources[[#This Row],[Landmark]],tbLandmarks[Name],tbLandmarks[Region])</f>
        <v>Weaver's Fen</v>
      </c>
      <c r="E187" s="4">
        <v>3</v>
      </c>
      <c r="F187" s="4">
        <v>4</v>
      </c>
      <c r="G187" s="1" t="s">
        <v>109</v>
      </c>
    </row>
    <row r="188" spans="2:7" ht="30" customHeight="1" x14ac:dyDescent="0.25">
      <c r="B188" s="1" t="s">
        <v>84</v>
      </c>
      <c r="C188" s="1" t="s">
        <v>501</v>
      </c>
      <c r="D188" s="3" t="e">
        <f>_xlfn.XLOOKUP(tbResources[[#This Row],[Landmark]],tbLandmarks[Name],tbLandmarks[Region])</f>
        <v>#N/A</v>
      </c>
      <c r="E188" s="4">
        <v>2</v>
      </c>
      <c r="F188" s="4">
        <v>5</v>
      </c>
      <c r="G188" s="1" t="s">
        <v>502</v>
      </c>
    </row>
    <row r="189" spans="2:7" ht="30" customHeight="1" x14ac:dyDescent="0.25">
      <c r="B189" s="1" t="s">
        <v>115</v>
      </c>
      <c r="C189" s="1" t="s">
        <v>27</v>
      </c>
      <c r="D189" s="3" t="str">
        <f>_xlfn.XLOOKUP(tbResources[[#This Row],[Landmark]],tbLandmarks[Name],tbLandmarks[Region])</f>
        <v>Everfall</v>
      </c>
      <c r="E189" s="4">
        <v>4</v>
      </c>
      <c r="F189" s="4">
        <v>5</v>
      </c>
    </row>
    <row r="190" spans="2:7" ht="30" customHeight="1" x14ac:dyDescent="0.25">
      <c r="B190" s="1" t="s">
        <v>115</v>
      </c>
      <c r="C190" s="1" t="s">
        <v>111</v>
      </c>
      <c r="D190" s="3" t="str">
        <f>_xlfn.XLOOKUP(tbResources[[#This Row],[Landmark]],tbLandmarks[Name],tbLandmarks[Region])</f>
        <v>Monarch's Bluffs</v>
      </c>
      <c r="E190" s="4">
        <v>5</v>
      </c>
      <c r="F190" s="4">
        <v>3</v>
      </c>
    </row>
    <row r="191" spans="2:7" ht="30" customHeight="1" x14ac:dyDescent="0.25">
      <c r="B191" s="1" t="s">
        <v>425</v>
      </c>
      <c r="C191" s="1" t="s">
        <v>142</v>
      </c>
      <c r="D191" s="3" t="str">
        <f>_xlfn.XLOOKUP(tbResources[[#This Row],[Landmark]],tbLandmarks[Name],tbLandmarks[Region])</f>
        <v>Windward</v>
      </c>
      <c r="E191" s="4">
        <v>2</v>
      </c>
      <c r="F191" s="4">
        <v>1</v>
      </c>
      <c r="G191" s="1" t="s">
        <v>427</v>
      </c>
    </row>
    <row r="192" spans="2:7" ht="30" customHeight="1" x14ac:dyDescent="0.25">
      <c r="B192" s="1" t="s">
        <v>193</v>
      </c>
      <c r="C192" s="1" t="s">
        <v>270</v>
      </c>
      <c r="D192" s="3" t="str">
        <f>_xlfn.XLOOKUP(tbResources[[#This Row],[Landmark]],tbLandmarks[Name],tbLandmarks[Region])</f>
        <v>Monarch's Bluffs</v>
      </c>
      <c r="E192" s="4">
        <v>5</v>
      </c>
      <c r="F192" s="4">
        <v>4</v>
      </c>
      <c r="G192" s="1" t="s">
        <v>275</v>
      </c>
    </row>
    <row r="193" spans="2:7" ht="30" customHeight="1" x14ac:dyDescent="0.25">
      <c r="B193" s="1" t="s">
        <v>113</v>
      </c>
      <c r="C193" s="1" t="s">
        <v>111</v>
      </c>
      <c r="D193" s="3" t="str">
        <f>_xlfn.XLOOKUP(tbResources[[#This Row],[Landmark]],tbLandmarks[Name],tbLandmarks[Region])</f>
        <v>Monarch's Bluffs</v>
      </c>
      <c r="E193" s="4">
        <v>5</v>
      </c>
      <c r="F193" s="4">
        <v>5</v>
      </c>
      <c r="G193" s="1" t="s">
        <v>114</v>
      </c>
    </row>
    <row r="194" spans="2:7" ht="30" customHeight="1" x14ac:dyDescent="0.25">
      <c r="B194" s="1" t="s">
        <v>139</v>
      </c>
      <c r="C194" s="1" t="s">
        <v>136</v>
      </c>
      <c r="D194" s="3" t="str">
        <f>_xlfn.XLOOKUP(tbResources[[#This Row],[Landmark]],tbLandmarks[Name],tbLandmarks[Region])</f>
        <v>Everfall</v>
      </c>
      <c r="E194" s="4">
        <v>5</v>
      </c>
      <c r="F194" s="4">
        <v>1</v>
      </c>
    </row>
    <row r="195" spans="2:7" ht="30" customHeight="1" x14ac:dyDescent="0.25">
      <c r="B195" s="1" t="s">
        <v>60</v>
      </c>
      <c r="C195" s="1" t="s">
        <v>58</v>
      </c>
      <c r="D195" s="3" t="str">
        <f>_xlfn.XLOOKUP(tbResources[[#This Row],[Landmark]],tbLandmarks[Name],tbLandmarks[Region])</f>
        <v>First Light</v>
      </c>
      <c r="E195" s="4">
        <v>3</v>
      </c>
      <c r="F195" s="4">
        <v>3</v>
      </c>
    </row>
    <row r="196" spans="2:7" ht="30" customHeight="1" x14ac:dyDescent="0.25">
      <c r="B196" s="1" t="s">
        <v>60</v>
      </c>
      <c r="C196" s="1" t="s">
        <v>270</v>
      </c>
      <c r="D196" s="3" t="str">
        <f>_xlfn.XLOOKUP(tbResources[[#This Row],[Landmark]],tbLandmarks[Name],tbLandmarks[Region])</f>
        <v>Monarch's Bluffs</v>
      </c>
      <c r="E196" s="4">
        <v>5</v>
      </c>
      <c r="F196" s="4">
        <v>3</v>
      </c>
      <c r="G196" s="1" t="s">
        <v>274</v>
      </c>
    </row>
    <row r="197" spans="2:7" ht="30" customHeight="1" x14ac:dyDescent="0.25">
      <c r="B197" s="1" t="s">
        <v>60</v>
      </c>
      <c r="C197" s="1" t="s">
        <v>281</v>
      </c>
      <c r="D197" s="3" t="str">
        <f>_xlfn.XLOOKUP(tbResources[[#This Row],[Landmark]],tbLandmarks[Name],tbLandmarks[Region])</f>
        <v>Monarch's Bluffs</v>
      </c>
      <c r="E197" s="4">
        <v>5</v>
      </c>
      <c r="F197" s="4">
        <v>3</v>
      </c>
      <c r="G197" s="1" t="s">
        <v>282</v>
      </c>
    </row>
    <row r="198" spans="2:7" ht="30" customHeight="1" x14ac:dyDescent="0.25">
      <c r="B198" s="1" t="s">
        <v>60</v>
      </c>
      <c r="C198" s="1" t="s">
        <v>587</v>
      </c>
      <c r="D198" s="3" t="str">
        <f>_xlfn.XLOOKUP(tbResources[[#This Row],[Landmark]],tbLandmarks[Name],tbLandmarks[Region])</f>
        <v>Windward</v>
      </c>
      <c r="E198" s="4">
        <v>4</v>
      </c>
      <c r="F198" s="4">
        <v>5</v>
      </c>
    </row>
    <row r="199" spans="2:7" ht="30" customHeight="1" x14ac:dyDescent="0.25">
      <c r="B199" s="1" t="s">
        <v>64</v>
      </c>
      <c r="C199" s="1" t="s">
        <v>63</v>
      </c>
      <c r="D199" s="3" t="str">
        <f>_xlfn.XLOOKUP(tbResources[[#This Row],[Landmark]],tbLandmarks[Name],tbLandmarks[Region])</f>
        <v>First Light</v>
      </c>
      <c r="E199" s="4">
        <v>3</v>
      </c>
      <c r="F199" s="4">
        <v>5</v>
      </c>
      <c r="G199" s="1" t="s">
        <v>87</v>
      </c>
    </row>
    <row r="200" spans="2:7" ht="30" customHeight="1" x14ac:dyDescent="0.25">
      <c r="B200" s="1" t="s">
        <v>64</v>
      </c>
      <c r="C200" s="1" t="s">
        <v>116</v>
      </c>
      <c r="D200" s="3" t="str">
        <f>_xlfn.XLOOKUP(tbResources[[#This Row],[Landmark]],tbLandmarks[Name],tbLandmarks[Region])</f>
        <v>Windward</v>
      </c>
      <c r="E200" s="4">
        <v>5</v>
      </c>
      <c r="F200" s="4">
        <v>5</v>
      </c>
      <c r="G200" s="1" t="s">
        <v>117</v>
      </c>
    </row>
    <row r="201" spans="2:7" ht="30" customHeight="1" x14ac:dyDescent="0.25">
      <c r="B201" s="1" t="s">
        <v>64</v>
      </c>
      <c r="C201" s="1" t="s">
        <v>548</v>
      </c>
      <c r="D201" s="3" t="str">
        <f>_xlfn.XLOOKUP(tbResources[[#This Row],[Landmark]],tbLandmarks[Name],tbLandmarks[Region])</f>
        <v>Cutlass Keys</v>
      </c>
      <c r="E201" s="4">
        <v>3</v>
      </c>
      <c r="F201" s="4">
        <v>5</v>
      </c>
      <c r="G201" s="1" t="s">
        <v>555</v>
      </c>
    </row>
    <row r="202" spans="2:7" ht="30" customHeight="1" x14ac:dyDescent="0.25">
      <c r="B202" s="1" t="s">
        <v>10</v>
      </c>
      <c r="C202" s="1" t="s">
        <v>11</v>
      </c>
      <c r="D202" s="3" t="str">
        <f>_xlfn.XLOOKUP(tbResources[[#This Row],[Landmark]],tbLandmarks[Name],tbLandmarks[Region])</f>
        <v>Monarch's Bluffs</v>
      </c>
      <c r="E202" s="4">
        <v>5</v>
      </c>
      <c r="F202" s="4">
        <v>3</v>
      </c>
    </row>
    <row r="203" spans="2:7" ht="30" customHeight="1" x14ac:dyDescent="0.25">
      <c r="B203" s="1" t="s">
        <v>259</v>
      </c>
      <c r="C203" s="1" t="s">
        <v>121</v>
      </c>
      <c r="D203" s="3" t="str">
        <f>_xlfn.XLOOKUP(tbResources[[#This Row],[Landmark]],tbLandmarks[Name],tbLandmarks[Region])</f>
        <v>Windward</v>
      </c>
      <c r="E203" s="4">
        <v>3</v>
      </c>
      <c r="F203" s="4">
        <v>4</v>
      </c>
      <c r="G203" s="1" t="s">
        <v>176</v>
      </c>
    </row>
    <row r="204" spans="2:7" ht="30" customHeight="1" x14ac:dyDescent="0.25">
      <c r="B204" s="1" t="s">
        <v>259</v>
      </c>
      <c r="C204" s="1" t="s">
        <v>482</v>
      </c>
      <c r="D204" s="3" t="str">
        <f>_xlfn.XLOOKUP(tbResources[[#This Row],[Landmark]],tbLandmarks[Name],tbLandmarks[Region])</f>
        <v>Cutlass Keys</v>
      </c>
      <c r="E204" s="4">
        <v>4</v>
      </c>
      <c r="F204" s="4">
        <v>5</v>
      </c>
    </row>
    <row r="205" spans="2:7" ht="30" customHeight="1" x14ac:dyDescent="0.25">
      <c r="B205" s="1" t="s">
        <v>271</v>
      </c>
      <c r="C205" s="1" t="s">
        <v>270</v>
      </c>
      <c r="D205" s="3" t="str">
        <f>_xlfn.XLOOKUP(tbResources[[#This Row],[Landmark]],tbLandmarks[Name],tbLandmarks[Region])</f>
        <v>Monarch's Bluffs</v>
      </c>
      <c r="E205" s="4">
        <v>5</v>
      </c>
      <c r="F205" s="4">
        <v>5</v>
      </c>
      <c r="G205" s="1" t="s">
        <v>272</v>
      </c>
    </row>
    <row r="206" spans="2:7" ht="30" customHeight="1" x14ac:dyDescent="0.25">
      <c r="B206" s="1" t="s">
        <v>469</v>
      </c>
      <c r="C206" s="1" t="s">
        <v>400</v>
      </c>
      <c r="D206" s="3" t="str">
        <f>_xlfn.XLOOKUP(tbResources[[#This Row],[Landmark]],tbLandmarks[Name],tbLandmarks[Region])</f>
        <v>Monarch's Bluffs</v>
      </c>
      <c r="E206" s="4">
        <v>3</v>
      </c>
      <c r="F206" s="4">
        <v>1</v>
      </c>
      <c r="G206" s="1" t="s">
        <v>470</v>
      </c>
    </row>
    <row r="207" spans="2:7" ht="30" customHeight="1" x14ac:dyDescent="0.25">
      <c r="B207" s="1" t="s">
        <v>469</v>
      </c>
      <c r="C207" s="1" t="s">
        <v>27</v>
      </c>
      <c r="D207" s="3" t="str">
        <f>_xlfn.XLOOKUP(tbResources[[#This Row],[Landmark]],tbLandmarks[Name],tbLandmarks[Region])</f>
        <v>Everfall</v>
      </c>
      <c r="E207" s="4">
        <v>3</v>
      </c>
      <c r="F207" s="4">
        <v>1</v>
      </c>
      <c r="G207" s="1" t="s">
        <v>549</v>
      </c>
    </row>
    <row r="208" spans="2:7" ht="30" customHeight="1" x14ac:dyDescent="0.25">
      <c r="B208" s="1" t="s">
        <v>469</v>
      </c>
      <c r="C208" s="1" t="s">
        <v>561</v>
      </c>
      <c r="D208" s="3" t="str">
        <f>_xlfn.XLOOKUP(tbResources[[#This Row],[Landmark]],tbLandmarks[Name],tbLandmarks[Region])</f>
        <v>Monarch's Bluffs</v>
      </c>
      <c r="E208" s="4">
        <v>3</v>
      </c>
      <c r="F208" s="4">
        <v>1</v>
      </c>
      <c r="G208" s="1" t="s">
        <v>562</v>
      </c>
    </row>
    <row r="209" spans="2:7" ht="30" customHeight="1" x14ac:dyDescent="0.25">
      <c r="B209" s="1" t="s">
        <v>469</v>
      </c>
      <c r="C209" s="1" t="s">
        <v>9</v>
      </c>
      <c r="D209" s="3" t="str">
        <f>_xlfn.XLOOKUP(tbResources[[#This Row],[Landmark]],tbLandmarks[Name],tbLandmarks[Region])</f>
        <v>Monarch's Bluffs</v>
      </c>
      <c r="E209" s="4">
        <v>2</v>
      </c>
      <c r="F209" s="4">
        <v>1</v>
      </c>
      <c r="G209" s="1" t="s">
        <v>567</v>
      </c>
    </row>
    <row r="210" spans="2:7" ht="30" customHeight="1" x14ac:dyDescent="0.25">
      <c r="B210" s="1" t="s">
        <v>173</v>
      </c>
      <c r="C210" s="1" t="s">
        <v>400</v>
      </c>
      <c r="D210" s="3" t="str">
        <f>_xlfn.XLOOKUP(tbResources[[#This Row],[Landmark]],tbLandmarks[Name],tbLandmarks[Region])</f>
        <v>Monarch's Bluffs</v>
      </c>
      <c r="E210" s="4">
        <v>5</v>
      </c>
      <c r="F210" s="4">
        <v>4</v>
      </c>
      <c r="G210" s="1" t="s">
        <v>406</v>
      </c>
    </row>
    <row r="211" spans="2:7" ht="30" customHeight="1" x14ac:dyDescent="0.25">
      <c r="B211" s="1" t="s">
        <v>137</v>
      </c>
      <c r="C211" s="1" t="s">
        <v>136</v>
      </c>
      <c r="D211" s="3" t="str">
        <f>_xlfn.XLOOKUP(tbResources[[#This Row],[Landmark]],tbLandmarks[Name],tbLandmarks[Region])</f>
        <v>Everfall</v>
      </c>
      <c r="E211" s="4">
        <v>5</v>
      </c>
      <c r="F211" s="4">
        <v>5</v>
      </c>
      <c r="G211" s="1" t="s">
        <v>138</v>
      </c>
    </row>
    <row r="212" spans="2:7" ht="30" customHeight="1" x14ac:dyDescent="0.25">
      <c r="B212" s="1" t="s">
        <v>137</v>
      </c>
      <c r="C212" s="1" t="s">
        <v>177</v>
      </c>
      <c r="D212" s="3" t="str">
        <f>_xlfn.XLOOKUP(tbResources[[#This Row],[Landmark]],tbLandmarks[Name],tbLandmarks[Region])</f>
        <v>Windward</v>
      </c>
      <c r="E212" s="4">
        <v>4</v>
      </c>
      <c r="F212" s="4">
        <v>1</v>
      </c>
      <c r="G212" s="1" t="s">
        <v>449</v>
      </c>
    </row>
    <row r="213" spans="2:7" ht="30" customHeight="1" x14ac:dyDescent="0.25">
      <c r="B213" s="1" t="s">
        <v>137</v>
      </c>
      <c r="C213" s="1" t="s">
        <v>477</v>
      </c>
      <c r="D213" s="3" t="str">
        <f>_xlfn.XLOOKUP(tbResources[[#This Row],[Landmark]],tbLandmarks[Name],tbLandmarks[Region])</f>
        <v>Cutlass Keys</v>
      </c>
      <c r="E213" s="4">
        <v>3</v>
      </c>
      <c r="F213" s="4">
        <v>3</v>
      </c>
      <c r="G213" s="1" t="s">
        <v>478</v>
      </c>
    </row>
    <row r="214" spans="2:7" ht="30" customHeight="1" x14ac:dyDescent="0.25">
      <c r="B214" s="1" t="s">
        <v>46</v>
      </c>
      <c r="C214" s="1" t="s">
        <v>34</v>
      </c>
      <c r="D214" s="3" t="str">
        <f>_xlfn.XLOOKUP(tbResources[[#This Row],[Landmark]],tbLandmarks[Name],tbLandmarks[Region])</f>
        <v>Everfall</v>
      </c>
      <c r="E214" s="4">
        <v>5</v>
      </c>
      <c r="F214" s="4">
        <v>1</v>
      </c>
    </row>
    <row r="215" spans="2:7" ht="30" customHeight="1" x14ac:dyDescent="0.25">
      <c r="B215" s="1" t="s">
        <v>162</v>
      </c>
      <c r="C215" s="1" t="s">
        <v>121</v>
      </c>
      <c r="D215" s="3" t="str">
        <f>_xlfn.XLOOKUP(tbResources[[#This Row],[Landmark]],tbLandmarks[Name],tbLandmarks[Region])</f>
        <v>Windward</v>
      </c>
      <c r="E215" s="4">
        <v>3</v>
      </c>
      <c r="F215" s="4">
        <v>1</v>
      </c>
      <c r="G215" s="1" t="s">
        <v>163</v>
      </c>
    </row>
    <row r="216" spans="2:7" ht="30" customHeight="1" x14ac:dyDescent="0.25">
      <c r="B216" s="1" t="s">
        <v>438</v>
      </c>
      <c r="C216" s="1" t="s">
        <v>177</v>
      </c>
      <c r="D216" s="3" t="str">
        <f>_xlfn.XLOOKUP(tbResources[[#This Row],[Landmark]],tbLandmarks[Name],tbLandmarks[Region])</f>
        <v>Windward</v>
      </c>
      <c r="E216" s="4">
        <v>5</v>
      </c>
      <c r="F216" s="4">
        <v>4</v>
      </c>
      <c r="G216" s="1" t="s">
        <v>441</v>
      </c>
    </row>
    <row r="217" spans="2:7" ht="30" customHeight="1" x14ac:dyDescent="0.25">
      <c r="B217" s="1" t="s">
        <v>520</v>
      </c>
      <c r="C217" s="1" t="s">
        <v>27</v>
      </c>
      <c r="D217" s="3" t="str">
        <f>_xlfn.XLOOKUP(tbResources[[#This Row],[Landmark]],tbLandmarks[Name],tbLandmarks[Region])</f>
        <v>Everfall</v>
      </c>
      <c r="E217" s="4">
        <v>4</v>
      </c>
      <c r="F217" s="4">
        <v>5</v>
      </c>
    </row>
    <row r="218" spans="2:7" ht="30" customHeight="1" x14ac:dyDescent="0.25">
      <c r="B218" s="1" t="s">
        <v>236</v>
      </c>
      <c r="C218" s="1" t="s">
        <v>177</v>
      </c>
      <c r="D218" s="3" t="str">
        <f>_xlfn.XLOOKUP(tbResources[[#This Row],[Landmark]],tbLandmarks[Name],tbLandmarks[Region])</f>
        <v>Windward</v>
      </c>
      <c r="E218" s="4">
        <v>4</v>
      </c>
      <c r="F218" s="4">
        <v>3</v>
      </c>
      <c r="G218" s="1" t="s">
        <v>448</v>
      </c>
    </row>
    <row r="219" spans="2:7" ht="30" customHeight="1" x14ac:dyDescent="0.25">
      <c r="B219" s="1" t="s">
        <v>465</v>
      </c>
      <c r="C219" s="1" t="s">
        <v>466</v>
      </c>
      <c r="D219" s="3" t="str">
        <f>_xlfn.XLOOKUP(tbResources[[#This Row],[Landmark]],tbLandmarks[Name],tbLandmarks[Region])</f>
        <v>Windward</v>
      </c>
      <c r="E219" s="4">
        <v>4</v>
      </c>
      <c r="F219" s="4">
        <v>1</v>
      </c>
      <c r="G219" s="1" t="s">
        <v>467</v>
      </c>
    </row>
    <row r="220" spans="2:7" ht="30" customHeight="1" x14ac:dyDescent="0.25">
      <c r="B220" s="1" t="s">
        <v>465</v>
      </c>
      <c r="C220" s="1" t="s">
        <v>490</v>
      </c>
      <c r="D220" s="3" t="str">
        <f>_xlfn.XLOOKUP(tbResources[[#This Row],[Landmark]],tbLandmarks[Name],tbLandmarks[Region])</f>
        <v>Windward</v>
      </c>
      <c r="E220" s="4">
        <v>3</v>
      </c>
      <c r="F220" s="4">
        <v>1</v>
      </c>
      <c r="G220" s="1" t="s">
        <v>491</v>
      </c>
    </row>
    <row r="221" spans="2:7" ht="30" customHeight="1" x14ac:dyDescent="0.25">
      <c r="B221" s="1" t="s">
        <v>479</v>
      </c>
      <c r="C221" s="1" t="s">
        <v>477</v>
      </c>
      <c r="D221" s="3" t="str">
        <f>_xlfn.XLOOKUP(tbResources[[#This Row],[Landmark]],tbLandmarks[Name],tbLandmarks[Region])</f>
        <v>Cutlass Keys</v>
      </c>
      <c r="E221" s="4">
        <v>3</v>
      </c>
      <c r="F221" s="4">
        <v>4</v>
      </c>
    </row>
    <row r="222" spans="2:7" ht="30" customHeight="1" x14ac:dyDescent="0.25">
      <c r="B222" s="1" t="s">
        <v>456</v>
      </c>
      <c r="C222" s="1" t="s">
        <v>594</v>
      </c>
      <c r="D222" s="3" t="str">
        <f>_xlfn.XLOOKUP(tbResources[[#This Row],[Landmark]],tbLandmarks[Name],tbLandmarks[Region])</f>
        <v>First Light</v>
      </c>
      <c r="E222" s="4">
        <v>3</v>
      </c>
      <c r="F222" s="4">
        <v>4</v>
      </c>
      <c r="G222" s="1" t="s">
        <v>595</v>
      </c>
    </row>
    <row r="223" spans="2:7" ht="30" customHeight="1" x14ac:dyDescent="0.25">
      <c r="B223" s="1" t="s">
        <v>7</v>
      </c>
      <c r="C223" s="1" t="s">
        <v>9</v>
      </c>
      <c r="D223" s="1" t="str">
        <f>_xlfn.XLOOKUP(tbResources[[#This Row],[Landmark]],tbLandmarks[Name],tbLandmarks[Region])</f>
        <v>Monarch's Bluffs</v>
      </c>
      <c r="E223" s="4">
        <v>4</v>
      </c>
      <c r="F223" s="4">
        <v>4</v>
      </c>
    </row>
    <row r="224" spans="2:7" ht="30" customHeight="1" x14ac:dyDescent="0.25">
      <c r="B224" s="1" t="s">
        <v>6</v>
      </c>
      <c r="C224" s="1" t="s">
        <v>9</v>
      </c>
      <c r="D224" s="1" t="str">
        <f>_xlfn.XLOOKUP(tbResources[[#This Row],[Landmark]],tbLandmarks[Name],tbLandmarks[Region])</f>
        <v>Monarch's Bluffs</v>
      </c>
      <c r="E224" s="4">
        <v>4</v>
      </c>
      <c r="F224" s="4">
        <v>4</v>
      </c>
    </row>
    <row r="225" spans="2:7" ht="30" customHeight="1" x14ac:dyDescent="0.25">
      <c r="B225" s="1" t="s">
        <v>432</v>
      </c>
      <c r="C225" s="1" t="s">
        <v>482</v>
      </c>
      <c r="D225" s="3" t="str">
        <f>_xlfn.XLOOKUP(tbResources[[#This Row],[Landmark]],tbLandmarks[Name],tbLandmarks[Region])</f>
        <v>Cutlass Keys</v>
      </c>
      <c r="E225" s="4">
        <v>4</v>
      </c>
      <c r="F225" s="4">
        <v>5</v>
      </c>
    </row>
    <row r="226" spans="2:7" ht="30" customHeight="1" x14ac:dyDescent="0.25">
      <c r="B226" s="1" t="s">
        <v>365</v>
      </c>
      <c r="C226" s="1" t="s">
        <v>371</v>
      </c>
      <c r="D226" s="1" t="str">
        <f>_xlfn.XLOOKUP(tbResources[[#This Row],[Landmark]],tbLandmarks[Name],tbLandmarks[Region])</f>
        <v>Brightwood</v>
      </c>
      <c r="E226" s="4">
        <v>5</v>
      </c>
      <c r="F226" s="4">
        <v>5</v>
      </c>
      <c r="G226" s="1" t="s">
        <v>372</v>
      </c>
    </row>
    <row r="227" spans="2:7" ht="30" customHeight="1" x14ac:dyDescent="0.25">
      <c r="B227" s="1" t="s">
        <v>365</v>
      </c>
      <c r="C227" s="1" t="s">
        <v>597</v>
      </c>
      <c r="D227" s="1" t="str">
        <f>_xlfn.XLOOKUP(tbResources[[#This Row],[Landmark]],tbLandmarks[Name],tbLandmarks[Region])</f>
        <v>Everfall</v>
      </c>
      <c r="E227" s="4">
        <v>2</v>
      </c>
      <c r="F227" s="4">
        <v>3</v>
      </c>
      <c r="G227" s="13" t="s">
        <v>596</v>
      </c>
    </row>
    <row r="228" spans="2:7" ht="30" customHeight="1" x14ac:dyDescent="0.25">
      <c r="B228" s="1" t="s">
        <v>442</v>
      </c>
      <c r="C228" s="1" t="s">
        <v>177</v>
      </c>
      <c r="D228" s="1" t="str">
        <f>_xlfn.XLOOKUP(tbResources[[#This Row],[Landmark]],tbLandmarks[Name],tbLandmarks[Region])</f>
        <v>Windward</v>
      </c>
      <c r="E228" s="4">
        <v>4</v>
      </c>
      <c r="F228" s="4">
        <v>2</v>
      </c>
      <c r="G228" s="1" t="s">
        <v>443</v>
      </c>
    </row>
    <row r="229" spans="2:7" ht="30" customHeight="1" x14ac:dyDescent="0.25">
      <c r="B229" s="1" t="s">
        <v>442</v>
      </c>
      <c r="C229" s="1" t="s">
        <v>159</v>
      </c>
      <c r="D229" s="3" t="str">
        <f>_xlfn.XLOOKUP(tbResources[[#This Row],[Landmark]],tbLandmarks[Name],tbLandmarks[Region])</f>
        <v>Everfall</v>
      </c>
      <c r="E229" s="4">
        <v>4</v>
      </c>
      <c r="F229" s="4">
        <v>5</v>
      </c>
      <c r="G229" s="1" t="s">
        <v>472</v>
      </c>
    </row>
    <row r="230" spans="2:7" ht="30" customHeight="1" x14ac:dyDescent="0.25">
      <c r="B230" s="1" t="s">
        <v>442</v>
      </c>
      <c r="C230" s="1" t="s">
        <v>177</v>
      </c>
      <c r="D230" s="3" t="str">
        <f>_xlfn.XLOOKUP(tbResources[[#This Row],[Landmark]],tbLandmarks[Name],tbLandmarks[Region])</f>
        <v>Windward</v>
      </c>
      <c r="E230" s="4">
        <v>5</v>
      </c>
      <c r="F230" s="4">
        <v>4</v>
      </c>
      <c r="G230" s="1" t="s">
        <v>475</v>
      </c>
    </row>
    <row r="231" spans="2:7" ht="30" customHeight="1" x14ac:dyDescent="0.25">
      <c r="B231" s="1" t="s">
        <v>442</v>
      </c>
      <c r="C231" s="1" t="s">
        <v>477</v>
      </c>
      <c r="D231" s="3" t="str">
        <f>_xlfn.XLOOKUP(tbResources[[#This Row],[Landmark]],tbLandmarks[Name],tbLandmarks[Region])</f>
        <v>Cutlass Keys</v>
      </c>
      <c r="E231" s="4">
        <v>3</v>
      </c>
      <c r="F231" s="4">
        <v>4</v>
      </c>
    </row>
    <row r="232" spans="2:7" ht="30" customHeight="1" x14ac:dyDescent="0.25">
      <c r="B232" s="1" t="s">
        <v>373</v>
      </c>
      <c r="C232" s="1" t="s">
        <v>127</v>
      </c>
      <c r="D232" s="1" t="str">
        <f>_xlfn.XLOOKUP(tbResources[[#This Row],[Landmark]],tbLandmarks[Name],tbLandmarks[Region])</f>
        <v>Brightwood</v>
      </c>
      <c r="E232" s="4">
        <v>5</v>
      </c>
      <c r="F232" s="4">
        <v>2</v>
      </c>
      <c r="G232" s="1" t="s">
        <v>376</v>
      </c>
    </row>
    <row r="233" spans="2:7" ht="30" customHeight="1" x14ac:dyDescent="0.25">
      <c r="B233" s="1" t="s">
        <v>350</v>
      </c>
      <c r="C233" s="1" t="s">
        <v>29</v>
      </c>
      <c r="D233" s="3" t="str">
        <f>_xlfn.XLOOKUP(tbResources[[#This Row],[Landmark]],tbLandmarks[Name],tbLandmarks[Region])</f>
        <v>Everfall</v>
      </c>
      <c r="E233" s="4">
        <v>5</v>
      </c>
      <c r="F233" s="4">
        <v>2</v>
      </c>
      <c r="G233" s="1" t="s">
        <v>417</v>
      </c>
    </row>
    <row r="234" spans="2:7" ht="30" customHeight="1" x14ac:dyDescent="0.25">
      <c r="B234" s="1" t="s">
        <v>105</v>
      </c>
      <c r="C234" s="1" t="s">
        <v>69</v>
      </c>
      <c r="D234" s="3" t="str">
        <f>_xlfn.XLOOKUP(tbResources[[#This Row],[Landmark]],tbLandmarks[Name],tbLandmarks[Region])</f>
        <v>Everfall</v>
      </c>
      <c r="E234" s="4">
        <v>5</v>
      </c>
      <c r="F234" s="4">
        <v>3</v>
      </c>
      <c r="G234" s="1" t="s">
        <v>106</v>
      </c>
    </row>
    <row r="235" spans="2:7" ht="30" customHeight="1" x14ac:dyDescent="0.25">
      <c r="B235" s="1" t="s">
        <v>105</v>
      </c>
      <c r="C235" s="1" t="s">
        <v>400</v>
      </c>
      <c r="D235" s="3" t="str">
        <f>_xlfn.XLOOKUP(tbResources[[#This Row],[Landmark]],tbLandmarks[Name],tbLandmarks[Region])</f>
        <v>Monarch's Bluffs</v>
      </c>
      <c r="E235" s="4">
        <v>5</v>
      </c>
      <c r="F235" s="4">
        <v>4</v>
      </c>
      <c r="G235" s="1" t="s">
        <v>406</v>
      </c>
    </row>
    <row r="236" spans="2:7" ht="30" customHeight="1" x14ac:dyDescent="0.25">
      <c r="B236" s="1" t="s">
        <v>105</v>
      </c>
      <c r="C236" s="1" t="s">
        <v>29</v>
      </c>
      <c r="D236" s="3" t="str">
        <f>_xlfn.XLOOKUP(tbResources[[#This Row],[Landmark]],tbLandmarks[Name],tbLandmarks[Region])</f>
        <v>Everfall</v>
      </c>
      <c r="E236" s="4">
        <v>5</v>
      </c>
      <c r="F236" s="4">
        <v>5</v>
      </c>
      <c r="G236" s="1" t="s">
        <v>418</v>
      </c>
    </row>
    <row r="237" spans="2:7" ht="30" customHeight="1" x14ac:dyDescent="0.25">
      <c r="B237" s="1" t="s">
        <v>444</v>
      </c>
      <c r="C237" s="1" t="s">
        <v>151</v>
      </c>
      <c r="D237" s="3" t="str">
        <f>_xlfn.XLOOKUP(tbResources[[#This Row],[Landmark]],tbLandmarks[Name],tbLandmarks[Region])</f>
        <v>Everfall</v>
      </c>
      <c r="E237" s="4">
        <v>3</v>
      </c>
      <c r="F237" s="4">
        <v>1</v>
      </c>
      <c r="G237" s="1" t="s">
        <v>447</v>
      </c>
    </row>
    <row r="238" spans="2:7" ht="30" customHeight="1" x14ac:dyDescent="0.25">
      <c r="B238" s="1" t="s">
        <v>110</v>
      </c>
      <c r="C238" s="1" t="s">
        <v>111</v>
      </c>
      <c r="D238" s="3" t="str">
        <f>_xlfn.XLOOKUP(tbResources[[#This Row],[Landmark]],tbLandmarks[Name],tbLandmarks[Region])</f>
        <v>Monarch's Bluffs</v>
      </c>
      <c r="E238" s="4">
        <v>5</v>
      </c>
      <c r="F238" s="4">
        <v>4</v>
      </c>
    </row>
    <row r="239" spans="2:7" ht="30" customHeight="1" x14ac:dyDescent="0.25">
      <c r="B239" s="1" t="s">
        <v>14</v>
      </c>
      <c r="C239" s="1" t="s">
        <v>11</v>
      </c>
      <c r="D239" s="3" t="str">
        <f>_xlfn.XLOOKUP(tbResources[[#This Row],[Landmark]],tbLandmarks[Name],tbLandmarks[Region])</f>
        <v>Monarch's Bluffs</v>
      </c>
      <c r="E239" s="4">
        <v>5</v>
      </c>
      <c r="F239" s="4">
        <v>1</v>
      </c>
    </row>
    <row r="240" spans="2:7" ht="30" customHeight="1" x14ac:dyDescent="0.25">
      <c r="B240" s="1" t="s">
        <v>14</v>
      </c>
      <c r="C240" s="1" t="s">
        <v>82</v>
      </c>
      <c r="D240" s="3" t="str">
        <f>_xlfn.XLOOKUP(tbResources[[#This Row],[Landmark]],tbLandmarks[Name],tbLandmarks[Region])</f>
        <v>Weaver's Fen</v>
      </c>
      <c r="E240" s="4">
        <v>3</v>
      </c>
      <c r="F240" s="4">
        <v>3</v>
      </c>
      <c r="G240" s="1" t="s">
        <v>85</v>
      </c>
    </row>
    <row r="241" spans="2:7" ht="30" customHeight="1" x14ac:dyDescent="0.25">
      <c r="B241" s="1" t="s">
        <v>14</v>
      </c>
      <c r="C241" s="1" t="s">
        <v>436</v>
      </c>
      <c r="D241" s="3" t="str">
        <f>_xlfn.XLOOKUP(tbResources[[#This Row],[Landmark]],tbLandmarks[Name],tbLandmarks[Region])</f>
        <v>Windward</v>
      </c>
      <c r="E241" s="4">
        <v>3</v>
      </c>
      <c r="F241" s="4">
        <v>3</v>
      </c>
      <c r="G241" s="1" t="s">
        <v>437</v>
      </c>
    </row>
    <row r="242" spans="2:7" ht="30" customHeight="1" x14ac:dyDescent="0.25">
      <c r="B242" s="1" t="s">
        <v>14</v>
      </c>
      <c r="C242" s="1" t="s">
        <v>480</v>
      </c>
      <c r="D242" s="3" t="str">
        <f>_xlfn.XLOOKUP(tbResources[[#This Row],[Landmark]],tbLandmarks[Name],tbLandmarks[Region])</f>
        <v>Cutlass Keys</v>
      </c>
      <c r="E242" s="4">
        <v>3</v>
      </c>
      <c r="F242" s="4">
        <v>5</v>
      </c>
      <c r="G242" s="1" t="s">
        <v>481</v>
      </c>
    </row>
    <row r="243" spans="2:7" ht="30" customHeight="1" x14ac:dyDescent="0.25">
      <c r="B243" s="1" t="s">
        <v>14</v>
      </c>
      <c r="C243" s="1" t="s">
        <v>485</v>
      </c>
      <c r="D243" s="3" t="str">
        <f>_xlfn.XLOOKUP(tbResources[[#This Row],[Landmark]],tbLandmarks[Name],tbLandmarks[Region])</f>
        <v>Cutlass Keys</v>
      </c>
      <c r="E243" s="4">
        <v>4</v>
      </c>
      <c r="F243" s="4">
        <v>5</v>
      </c>
    </row>
    <row r="244" spans="2:7" ht="30" customHeight="1" x14ac:dyDescent="0.25">
      <c r="B244" s="1" t="s">
        <v>154</v>
      </c>
      <c r="C244" s="1" t="s">
        <v>9</v>
      </c>
      <c r="D244" s="3" t="str">
        <f>_xlfn.XLOOKUP(tbResources[[#This Row],[Landmark]],tbLandmarks[Name],tbLandmarks[Region])</f>
        <v>Monarch's Bluffs</v>
      </c>
      <c r="E244" s="4">
        <v>3</v>
      </c>
      <c r="F244" s="4">
        <v>2</v>
      </c>
      <c r="G244" s="1" t="s">
        <v>153</v>
      </c>
    </row>
    <row r="245" spans="2:7" ht="30" customHeight="1" x14ac:dyDescent="0.25">
      <c r="B245" s="1" t="s">
        <v>154</v>
      </c>
      <c r="C245" s="1" t="s">
        <v>250</v>
      </c>
      <c r="D245" s="3" t="str">
        <f>_xlfn.XLOOKUP(tbResources[[#This Row],[Landmark]],tbLandmarks[Name],tbLandmarks[Region])</f>
        <v>Monarch's Bluffs</v>
      </c>
      <c r="E245" s="4">
        <v>3</v>
      </c>
      <c r="F245" s="4">
        <v>3</v>
      </c>
      <c r="G245" s="1" t="s">
        <v>269</v>
      </c>
    </row>
    <row r="246" spans="2:7" ht="30" customHeight="1" x14ac:dyDescent="0.25">
      <c r="B246" s="1" t="s">
        <v>154</v>
      </c>
      <c r="C246" s="1" t="s">
        <v>400</v>
      </c>
      <c r="D246" s="3" t="str">
        <f>_xlfn.XLOOKUP(tbResources[[#This Row],[Landmark]],tbLandmarks[Name],tbLandmarks[Region])</f>
        <v>Monarch's Bluffs</v>
      </c>
      <c r="E246" s="4">
        <v>5</v>
      </c>
      <c r="F246" s="4">
        <v>4</v>
      </c>
      <c r="G246" s="1" t="s">
        <v>406</v>
      </c>
    </row>
    <row r="247" spans="2:7" ht="30" customHeight="1" x14ac:dyDescent="0.25">
      <c r="B247" s="1" t="s">
        <v>59</v>
      </c>
      <c r="C247" s="1" t="s">
        <v>58</v>
      </c>
      <c r="D247" s="3" t="str">
        <f>_xlfn.XLOOKUP(tbResources[[#This Row],[Landmark]],tbLandmarks[Name],tbLandmarks[Region])</f>
        <v>First Light</v>
      </c>
      <c r="E247" s="4">
        <v>3</v>
      </c>
      <c r="F247" s="4">
        <v>2</v>
      </c>
    </row>
    <row r="248" spans="2:7" ht="30" customHeight="1" x14ac:dyDescent="0.25">
      <c r="B248" s="1" t="s">
        <v>59</v>
      </c>
      <c r="C248" s="1" t="s">
        <v>270</v>
      </c>
      <c r="D248" s="3" t="str">
        <f>_xlfn.XLOOKUP(tbResources[[#This Row],[Landmark]],tbLandmarks[Name],tbLandmarks[Region])</f>
        <v>Monarch's Bluffs</v>
      </c>
      <c r="E248" s="4">
        <v>4</v>
      </c>
      <c r="F248" s="4">
        <v>1</v>
      </c>
      <c r="G248" s="1" t="s">
        <v>273</v>
      </c>
    </row>
    <row r="249" spans="2:7" ht="30" customHeight="1" x14ac:dyDescent="0.25">
      <c r="B249" s="1" t="s">
        <v>25</v>
      </c>
      <c r="C249" s="1" t="s">
        <v>24</v>
      </c>
      <c r="D249" s="3" t="str">
        <f>_xlfn.XLOOKUP(tbResources[[#This Row],[Landmark]],tbLandmarks[Name],tbLandmarks[Region])</f>
        <v>Everfall</v>
      </c>
      <c r="E249" s="4">
        <v>5</v>
      </c>
      <c r="F249" s="4">
        <v>5</v>
      </c>
    </row>
    <row r="250" spans="2:7" ht="30" customHeight="1" x14ac:dyDescent="0.25">
      <c r="B250" s="1" t="s">
        <v>25</v>
      </c>
      <c r="C250" s="1" t="s">
        <v>177</v>
      </c>
      <c r="D250" s="3" t="str">
        <f>_xlfn.XLOOKUP(tbResources[[#This Row],[Landmark]],tbLandmarks[Name],tbLandmarks[Region])</f>
        <v>Windward</v>
      </c>
      <c r="E250" s="4">
        <v>5</v>
      </c>
      <c r="F250" s="4">
        <v>5</v>
      </c>
    </row>
    <row r="251" spans="2:7" ht="30" customHeight="1" x14ac:dyDescent="0.25">
      <c r="B251" s="1" t="s">
        <v>68</v>
      </c>
      <c r="C251" s="1" t="s">
        <v>69</v>
      </c>
      <c r="D251" s="3" t="str">
        <f>_xlfn.XLOOKUP(tbResources[[#This Row],[Landmark]],tbLandmarks[Name],tbLandmarks[Region])</f>
        <v>Everfall</v>
      </c>
      <c r="E251" s="4">
        <v>4</v>
      </c>
      <c r="F251" s="4">
        <v>5</v>
      </c>
      <c r="G251" s="1" t="s">
        <v>86</v>
      </c>
    </row>
    <row r="252" spans="2:7" ht="30" customHeight="1" x14ac:dyDescent="0.25">
      <c r="B252" s="1" t="s">
        <v>68</v>
      </c>
      <c r="C252" s="1" t="s">
        <v>148</v>
      </c>
      <c r="D252" s="3" t="str">
        <f>_xlfn.XLOOKUP(tbResources[[#This Row],[Landmark]],tbLandmarks[Name],tbLandmarks[Region])</f>
        <v>Windward</v>
      </c>
      <c r="E252" s="4">
        <v>3</v>
      </c>
      <c r="F252" s="4">
        <v>5</v>
      </c>
      <c r="G252" s="1" t="s">
        <v>150</v>
      </c>
    </row>
    <row r="253" spans="2:7" ht="30" customHeight="1" x14ac:dyDescent="0.25">
      <c r="B253" s="1" t="s">
        <v>68</v>
      </c>
      <c r="C253" s="1" t="s">
        <v>177</v>
      </c>
      <c r="D253" s="3" t="str">
        <f>_xlfn.XLOOKUP(tbResources[[#This Row],[Landmark]],tbLandmarks[Name],tbLandmarks[Region])</f>
        <v>Windward</v>
      </c>
      <c r="E253" s="4">
        <v>5</v>
      </c>
      <c r="F253" s="4">
        <v>4</v>
      </c>
      <c r="G253" s="1" t="s">
        <v>178</v>
      </c>
    </row>
    <row r="254" spans="2:7" ht="30" customHeight="1" x14ac:dyDescent="0.25">
      <c r="B254" s="1" t="s">
        <v>68</v>
      </c>
      <c r="C254" s="1" t="s">
        <v>363</v>
      </c>
      <c r="D254" s="3" t="str">
        <f>_xlfn.XLOOKUP(tbResources[[#This Row],[Landmark]],tbLandmarks[Name],tbLandmarks[Region])</f>
        <v>Brightwood</v>
      </c>
      <c r="E254" s="4">
        <v>5</v>
      </c>
      <c r="F254" s="4">
        <v>5</v>
      </c>
      <c r="G254" s="1" t="s">
        <v>364</v>
      </c>
    </row>
    <row r="255" spans="2:7" ht="30" customHeight="1" x14ac:dyDescent="0.25">
      <c r="B255" s="1" t="s">
        <v>68</v>
      </c>
      <c r="C255" s="1" t="s">
        <v>135</v>
      </c>
      <c r="D255" s="3" t="str">
        <f>_xlfn.XLOOKUP(tbResources[[#This Row],[Landmark]],tbLandmarks[Name],tbLandmarks[Region])</f>
        <v>Everfall</v>
      </c>
      <c r="E255" s="4">
        <v>2</v>
      </c>
      <c r="F255" s="4">
        <v>4</v>
      </c>
      <c r="G255" s="1" t="s">
        <v>493</v>
      </c>
    </row>
    <row r="256" spans="2:7" ht="30" customHeight="1" x14ac:dyDescent="0.25">
      <c r="B256" s="1" t="s">
        <v>68</v>
      </c>
      <c r="C256" s="1" t="s">
        <v>495</v>
      </c>
      <c r="D256" s="3" t="str">
        <f>_xlfn.XLOOKUP(tbResources[[#This Row],[Landmark]],tbLandmarks[Name],tbLandmarks[Region])</f>
        <v>Brightwood</v>
      </c>
      <c r="E256" s="4">
        <v>2</v>
      </c>
      <c r="F256" s="4">
        <v>5</v>
      </c>
      <c r="G256" s="1" t="s">
        <v>472</v>
      </c>
    </row>
    <row r="257" spans="2:6" ht="30" customHeight="1" x14ac:dyDescent="0.25">
      <c r="B257" s="1" t="s">
        <v>568</v>
      </c>
      <c r="C257" s="1" t="s">
        <v>9</v>
      </c>
      <c r="D257" s="3" t="str">
        <f>_xlfn.XLOOKUP(tbResources[[#This Row],[Landmark]],tbLandmarks[Name],tbLandmarks[Region])</f>
        <v>Monarch's Bluffs</v>
      </c>
      <c r="E257" s="4">
        <v>3</v>
      </c>
      <c r="F257" s="4">
        <v>1</v>
      </c>
    </row>
  </sheetData>
  <hyperlinks>
    <hyperlink ref="G227" r:id="rId1" xr:uid="{ED0FFEFB-D73F-4054-ABAD-87A1762782B4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DC23-D4F4-41C5-AD73-719E6117F90D}">
  <dimension ref="B1:H341"/>
  <sheetViews>
    <sheetView showGridLines="0" topLeftCell="A85" workbookViewId="0">
      <selection activeCell="D94" sqref="D94"/>
    </sheetView>
  </sheetViews>
  <sheetFormatPr defaultRowHeight="14.25" x14ac:dyDescent="0.25"/>
  <cols>
    <col min="1" max="1" width="1.42578125" style="1" customWidth="1"/>
    <col min="2" max="2" width="21.28515625" style="1" customWidth="1"/>
    <col min="3" max="3" width="17.7109375" style="1" customWidth="1"/>
    <col min="4" max="4" width="11.28515625" style="1" customWidth="1"/>
    <col min="5" max="11" width="15.7109375" style="1" customWidth="1"/>
    <col min="12" max="16384" width="9.140625" style="1"/>
  </cols>
  <sheetData>
    <row r="1" spans="2:8" ht="8.25" customHeight="1" x14ac:dyDescent="0.25">
      <c r="B1" s="2"/>
    </row>
    <row r="2" spans="2:8" ht="30" customHeight="1" x14ac:dyDescent="0.25">
      <c r="B2" s="2" t="s">
        <v>90</v>
      </c>
    </row>
    <row r="3" spans="2:8" ht="30" customHeight="1" x14ac:dyDescent="0.25">
      <c r="B3" s="1" t="s">
        <v>33</v>
      </c>
      <c r="C3" s="1" t="s">
        <v>91</v>
      </c>
      <c r="D3" s="1" t="s">
        <v>92</v>
      </c>
    </row>
    <row r="4" spans="2:8" ht="30" customHeight="1" x14ac:dyDescent="0.25">
      <c r="B4" s="1" t="s">
        <v>99</v>
      </c>
      <c r="C4" s="1" t="s">
        <v>127</v>
      </c>
      <c r="D4" s="4">
        <v>4</v>
      </c>
      <c r="H4" s="1" t="s">
        <v>616</v>
      </c>
    </row>
    <row r="5" spans="2:8" ht="30" customHeight="1" x14ac:dyDescent="0.25">
      <c r="B5" s="1" t="s">
        <v>95</v>
      </c>
      <c r="C5" s="1" t="s">
        <v>127</v>
      </c>
      <c r="D5" s="4">
        <v>2</v>
      </c>
      <c r="H5" s="1">
        <v>3970</v>
      </c>
    </row>
    <row r="6" spans="2:8" ht="30" customHeight="1" x14ac:dyDescent="0.25">
      <c r="B6" s="1" t="s">
        <v>98</v>
      </c>
      <c r="C6" s="1" t="s">
        <v>127</v>
      </c>
      <c r="D6" s="4">
        <v>3</v>
      </c>
    </row>
    <row r="7" spans="2:8" ht="30" customHeight="1" x14ac:dyDescent="0.25">
      <c r="B7" s="1" t="s">
        <v>102</v>
      </c>
      <c r="C7" s="1" t="s">
        <v>127</v>
      </c>
      <c r="D7" s="4">
        <v>2</v>
      </c>
    </row>
    <row r="8" spans="2:8" ht="30" customHeight="1" x14ac:dyDescent="0.25">
      <c r="B8" s="1" t="s">
        <v>97</v>
      </c>
      <c r="C8" s="1" t="s">
        <v>127</v>
      </c>
      <c r="D8" s="4">
        <v>3</v>
      </c>
    </row>
    <row r="9" spans="2:8" ht="30" customHeight="1" x14ac:dyDescent="0.25">
      <c r="B9" s="1" t="s">
        <v>104</v>
      </c>
      <c r="C9" s="1" t="s">
        <v>127</v>
      </c>
      <c r="D9" s="4">
        <v>4</v>
      </c>
    </row>
    <row r="10" spans="2:8" ht="30" customHeight="1" x14ac:dyDescent="0.25">
      <c r="B10" s="1" t="s">
        <v>101</v>
      </c>
      <c r="C10" s="1" t="s">
        <v>127</v>
      </c>
      <c r="D10" s="4">
        <v>2</v>
      </c>
    </row>
    <row r="11" spans="2:8" ht="30" customHeight="1" x14ac:dyDescent="0.25">
      <c r="B11" s="1" t="s">
        <v>103</v>
      </c>
      <c r="C11" s="1" t="s">
        <v>127</v>
      </c>
      <c r="D11" s="4">
        <v>2</v>
      </c>
    </row>
    <row r="12" spans="2:8" ht="30" customHeight="1" x14ac:dyDescent="0.25">
      <c r="B12" s="1" t="s">
        <v>100</v>
      </c>
      <c r="C12" s="1" t="s">
        <v>127</v>
      </c>
      <c r="D12" s="4">
        <v>2</v>
      </c>
    </row>
    <row r="13" spans="2:8" ht="30" customHeight="1" x14ac:dyDescent="0.25">
      <c r="B13" s="1" t="s">
        <v>96</v>
      </c>
      <c r="C13" s="1" t="s">
        <v>127</v>
      </c>
      <c r="D13" s="4">
        <v>5</v>
      </c>
    </row>
    <row r="14" spans="2:8" ht="30" customHeight="1" x14ac:dyDescent="0.25">
      <c r="B14" s="1" t="s">
        <v>99</v>
      </c>
      <c r="C14" s="1" t="s">
        <v>94</v>
      </c>
      <c r="D14" s="4">
        <v>2</v>
      </c>
    </row>
    <row r="15" spans="2:8" ht="30" customHeight="1" x14ac:dyDescent="0.25">
      <c r="B15" s="1" t="s">
        <v>95</v>
      </c>
      <c r="C15" s="1" t="s">
        <v>94</v>
      </c>
      <c r="D15" s="4">
        <v>5</v>
      </c>
    </row>
    <row r="16" spans="2:8" ht="30" customHeight="1" x14ac:dyDescent="0.25">
      <c r="B16" s="1" t="s">
        <v>98</v>
      </c>
      <c r="C16" s="1" t="s">
        <v>94</v>
      </c>
      <c r="D16" s="4">
        <v>4</v>
      </c>
    </row>
    <row r="17" spans="2:4" ht="30" customHeight="1" x14ac:dyDescent="0.25">
      <c r="B17" s="1" t="s">
        <v>102</v>
      </c>
      <c r="C17" s="1" t="s">
        <v>94</v>
      </c>
      <c r="D17" s="4">
        <v>2</v>
      </c>
    </row>
    <row r="18" spans="2:4" ht="30" customHeight="1" x14ac:dyDescent="0.25">
      <c r="B18" s="1" t="s">
        <v>97</v>
      </c>
      <c r="C18" s="1" t="s">
        <v>94</v>
      </c>
      <c r="D18" s="4">
        <v>2</v>
      </c>
    </row>
    <row r="19" spans="2:4" ht="30" customHeight="1" x14ac:dyDescent="0.25">
      <c r="B19" s="1" t="s">
        <v>104</v>
      </c>
      <c r="C19" s="1" t="s">
        <v>94</v>
      </c>
      <c r="D19" s="4">
        <v>3</v>
      </c>
    </row>
    <row r="20" spans="2:4" ht="30" customHeight="1" x14ac:dyDescent="0.25">
      <c r="B20" s="1" t="s">
        <v>101</v>
      </c>
      <c r="C20" s="1" t="s">
        <v>94</v>
      </c>
      <c r="D20" s="4">
        <v>5</v>
      </c>
    </row>
    <row r="21" spans="2:4" ht="30" customHeight="1" x14ac:dyDescent="0.25">
      <c r="B21" s="1" t="s">
        <v>103</v>
      </c>
      <c r="C21" s="1" t="s">
        <v>94</v>
      </c>
      <c r="D21" s="4">
        <v>4</v>
      </c>
    </row>
    <row r="22" spans="2:4" ht="30" customHeight="1" x14ac:dyDescent="0.25">
      <c r="B22" s="1" t="s">
        <v>100</v>
      </c>
      <c r="C22" s="1" t="s">
        <v>94</v>
      </c>
      <c r="D22" s="4">
        <v>5</v>
      </c>
    </row>
    <row r="23" spans="2:4" ht="30" customHeight="1" x14ac:dyDescent="0.25">
      <c r="B23" s="1" t="s">
        <v>96</v>
      </c>
      <c r="C23" s="1" t="s">
        <v>94</v>
      </c>
      <c r="D23" s="4">
        <v>4</v>
      </c>
    </row>
    <row r="24" spans="2:4" ht="30" customHeight="1" x14ac:dyDescent="0.25">
      <c r="B24" s="1" t="s">
        <v>99</v>
      </c>
      <c r="C24" s="1" t="s">
        <v>141</v>
      </c>
      <c r="D24" s="4">
        <v>2</v>
      </c>
    </row>
    <row r="25" spans="2:4" ht="30" customHeight="1" x14ac:dyDescent="0.25">
      <c r="B25" s="1" t="s">
        <v>95</v>
      </c>
      <c r="C25" s="1" t="s">
        <v>141</v>
      </c>
      <c r="D25" s="4">
        <v>2</v>
      </c>
    </row>
    <row r="26" spans="2:4" ht="30" customHeight="1" x14ac:dyDescent="0.25">
      <c r="B26" s="1" t="s">
        <v>98</v>
      </c>
      <c r="C26" s="1" t="s">
        <v>141</v>
      </c>
      <c r="D26" s="4">
        <v>2</v>
      </c>
    </row>
    <row r="27" spans="2:4" ht="30" customHeight="1" x14ac:dyDescent="0.25">
      <c r="B27" s="1" t="s">
        <v>102</v>
      </c>
      <c r="C27" s="1" t="s">
        <v>141</v>
      </c>
      <c r="D27" s="4">
        <v>3</v>
      </c>
    </row>
    <row r="28" spans="2:4" ht="30" customHeight="1" x14ac:dyDescent="0.25">
      <c r="B28" s="1" t="s">
        <v>97</v>
      </c>
      <c r="C28" s="1" t="s">
        <v>141</v>
      </c>
      <c r="D28" s="4">
        <v>2</v>
      </c>
    </row>
    <row r="29" spans="2:4" ht="30" customHeight="1" x14ac:dyDescent="0.25">
      <c r="B29" s="1" t="s">
        <v>104</v>
      </c>
      <c r="C29" s="1" t="s">
        <v>141</v>
      </c>
      <c r="D29" s="4">
        <v>2</v>
      </c>
    </row>
    <row r="30" spans="2:4" ht="30" customHeight="1" x14ac:dyDescent="0.25">
      <c r="B30" s="1" t="s">
        <v>101</v>
      </c>
      <c r="C30" s="1" t="s">
        <v>141</v>
      </c>
      <c r="D30" s="4">
        <v>2</v>
      </c>
    </row>
    <row r="31" spans="2:4" ht="30" customHeight="1" x14ac:dyDescent="0.25">
      <c r="B31" s="1" t="s">
        <v>103</v>
      </c>
      <c r="C31" s="1" t="s">
        <v>141</v>
      </c>
      <c r="D31" s="4">
        <v>2</v>
      </c>
    </row>
    <row r="32" spans="2:4" ht="30" customHeight="1" x14ac:dyDescent="0.25">
      <c r="B32" s="1" t="s">
        <v>100</v>
      </c>
      <c r="C32" s="1" t="s">
        <v>141</v>
      </c>
      <c r="D32" s="4">
        <v>2</v>
      </c>
    </row>
    <row r="33" spans="2:4" ht="30" customHeight="1" x14ac:dyDescent="0.25">
      <c r="B33" s="1" t="s">
        <v>96</v>
      </c>
      <c r="C33" s="1" t="s">
        <v>141</v>
      </c>
      <c r="D33" s="4">
        <v>2</v>
      </c>
    </row>
    <row r="34" spans="2:4" ht="30" customHeight="1" x14ac:dyDescent="0.25">
      <c r="B34" s="1" t="s">
        <v>99</v>
      </c>
      <c r="C34" s="1" t="s">
        <v>22</v>
      </c>
      <c r="D34" s="4">
        <v>4</v>
      </c>
    </row>
    <row r="35" spans="2:4" ht="30" customHeight="1" x14ac:dyDescent="0.25">
      <c r="B35" s="1" t="s">
        <v>95</v>
      </c>
      <c r="C35" s="1" t="s">
        <v>22</v>
      </c>
      <c r="D35" s="4">
        <v>5</v>
      </c>
    </row>
    <row r="36" spans="2:4" ht="30" customHeight="1" x14ac:dyDescent="0.25">
      <c r="B36" s="1" t="s">
        <v>98</v>
      </c>
      <c r="C36" s="1" t="s">
        <v>22</v>
      </c>
      <c r="D36" s="4">
        <v>2</v>
      </c>
    </row>
    <row r="37" spans="2:4" ht="30" customHeight="1" x14ac:dyDescent="0.25">
      <c r="B37" s="1" t="s">
        <v>102</v>
      </c>
      <c r="C37" s="1" t="s">
        <v>22</v>
      </c>
      <c r="D37" s="4">
        <v>3</v>
      </c>
    </row>
    <row r="38" spans="2:4" ht="30" customHeight="1" x14ac:dyDescent="0.25">
      <c r="B38" s="1" t="s">
        <v>97</v>
      </c>
      <c r="C38" s="1" t="s">
        <v>22</v>
      </c>
      <c r="D38" s="4">
        <v>2</v>
      </c>
    </row>
    <row r="39" spans="2:4" ht="30" customHeight="1" x14ac:dyDescent="0.25">
      <c r="B39" s="1" t="s">
        <v>104</v>
      </c>
      <c r="C39" s="1" t="s">
        <v>22</v>
      </c>
      <c r="D39" s="4">
        <v>4</v>
      </c>
    </row>
    <row r="40" spans="2:4" ht="30" customHeight="1" x14ac:dyDescent="0.25">
      <c r="B40" s="1" t="s">
        <v>101</v>
      </c>
      <c r="C40" s="1" t="s">
        <v>22</v>
      </c>
      <c r="D40" s="4">
        <v>4</v>
      </c>
    </row>
    <row r="41" spans="2:4" ht="30" customHeight="1" x14ac:dyDescent="0.25">
      <c r="B41" s="1" t="s">
        <v>103</v>
      </c>
      <c r="C41" s="1" t="s">
        <v>22</v>
      </c>
      <c r="D41" s="4">
        <v>4</v>
      </c>
    </row>
    <row r="42" spans="2:4" ht="30" customHeight="1" x14ac:dyDescent="0.25">
      <c r="B42" s="1" t="s">
        <v>100</v>
      </c>
      <c r="C42" s="1" t="s">
        <v>22</v>
      </c>
      <c r="D42" s="4">
        <v>3</v>
      </c>
    </row>
    <row r="43" spans="2:4" ht="30" customHeight="1" x14ac:dyDescent="0.25">
      <c r="B43" s="1" t="s">
        <v>96</v>
      </c>
      <c r="C43" s="1" t="s">
        <v>22</v>
      </c>
      <c r="D43" s="4">
        <v>4</v>
      </c>
    </row>
    <row r="44" spans="2:4" ht="30" customHeight="1" x14ac:dyDescent="0.25">
      <c r="B44" s="1" t="s">
        <v>99</v>
      </c>
      <c r="C44" s="1" t="s">
        <v>57</v>
      </c>
      <c r="D44" s="4">
        <v>3</v>
      </c>
    </row>
    <row r="45" spans="2:4" ht="30" customHeight="1" x14ac:dyDescent="0.25">
      <c r="B45" s="1" t="s">
        <v>95</v>
      </c>
      <c r="C45" s="1" t="s">
        <v>57</v>
      </c>
      <c r="D45" s="4">
        <v>2</v>
      </c>
    </row>
    <row r="46" spans="2:4" ht="30" customHeight="1" x14ac:dyDescent="0.25">
      <c r="B46" s="1" t="s">
        <v>98</v>
      </c>
      <c r="C46" s="1" t="s">
        <v>57</v>
      </c>
      <c r="D46" s="4">
        <v>2</v>
      </c>
    </row>
    <row r="47" spans="2:4" ht="30" customHeight="1" x14ac:dyDescent="0.25">
      <c r="B47" s="1" t="s">
        <v>102</v>
      </c>
      <c r="C47" s="1" t="s">
        <v>57</v>
      </c>
      <c r="D47" s="4">
        <v>2</v>
      </c>
    </row>
    <row r="48" spans="2:4" ht="30" customHeight="1" x14ac:dyDescent="0.25">
      <c r="B48" s="1" t="s">
        <v>97</v>
      </c>
      <c r="C48" s="1" t="s">
        <v>57</v>
      </c>
      <c r="D48" s="4">
        <v>4</v>
      </c>
    </row>
    <row r="49" spans="2:4" ht="30" customHeight="1" x14ac:dyDescent="0.25">
      <c r="B49" s="1" t="s">
        <v>104</v>
      </c>
      <c r="C49" s="1" t="s">
        <v>57</v>
      </c>
      <c r="D49" s="4">
        <v>4</v>
      </c>
    </row>
    <row r="50" spans="2:4" ht="30" customHeight="1" x14ac:dyDescent="0.25">
      <c r="B50" s="1" t="s">
        <v>101</v>
      </c>
      <c r="C50" s="1" t="s">
        <v>57</v>
      </c>
      <c r="D50" s="4">
        <v>3</v>
      </c>
    </row>
    <row r="51" spans="2:4" ht="30" customHeight="1" x14ac:dyDescent="0.25">
      <c r="B51" s="1" t="s">
        <v>103</v>
      </c>
      <c r="C51" s="1" t="s">
        <v>57</v>
      </c>
      <c r="D51" s="4">
        <v>3</v>
      </c>
    </row>
    <row r="52" spans="2:4" ht="30" customHeight="1" x14ac:dyDescent="0.25">
      <c r="B52" s="1" t="s">
        <v>100</v>
      </c>
      <c r="C52" s="1" t="s">
        <v>57</v>
      </c>
      <c r="D52" s="4">
        <v>2</v>
      </c>
    </row>
    <row r="53" spans="2:4" ht="30" customHeight="1" x14ac:dyDescent="0.25">
      <c r="B53" s="1" t="s">
        <v>96</v>
      </c>
      <c r="C53" s="1" t="s">
        <v>57</v>
      </c>
      <c r="D53" s="4">
        <v>4</v>
      </c>
    </row>
    <row r="54" spans="2:4" ht="30" customHeight="1" x14ac:dyDescent="0.25">
      <c r="B54" s="1" t="s">
        <v>99</v>
      </c>
      <c r="C54" s="1" t="s">
        <v>2</v>
      </c>
      <c r="D54" s="4">
        <v>2</v>
      </c>
    </row>
    <row r="55" spans="2:4" ht="30" customHeight="1" x14ac:dyDescent="0.25">
      <c r="B55" s="1" t="s">
        <v>95</v>
      </c>
      <c r="C55" s="1" t="s">
        <v>2</v>
      </c>
      <c r="D55" s="4">
        <v>2</v>
      </c>
    </row>
    <row r="56" spans="2:4" ht="30" customHeight="1" x14ac:dyDescent="0.25">
      <c r="B56" s="1" t="s">
        <v>98</v>
      </c>
      <c r="C56" s="1" t="s">
        <v>2</v>
      </c>
      <c r="D56" s="4">
        <v>5</v>
      </c>
    </row>
    <row r="57" spans="2:4" ht="30" customHeight="1" x14ac:dyDescent="0.25">
      <c r="B57" s="1" t="s">
        <v>102</v>
      </c>
      <c r="C57" s="1" t="s">
        <v>2</v>
      </c>
      <c r="D57" s="4">
        <v>3</v>
      </c>
    </row>
    <row r="58" spans="2:4" ht="30" customHeight="1" x14ac:dyDescent="0.25">
      <c r="B58" s="1" t="s">
        <v>97</v>
      </c>
      <c r="C58" s="1" t="s">
        <v>2</v>
      </c>
      <c r="D58" s="4">
        <v>4</v>
      </c>
    </row>
    <row r="59" spans="2:4" ht="30" customHeight="1" x14ac:dyDescent="0.25">
      <c r="B59" s="1" t="s">
        <v>104</v>
      </c>
      <c r="C59" s="1" t="s">
        <v>2</v>
      </c>
      <c r="D59" s="4">
        <v>2</v>
      </c>
    </row>
    <row r="60" spans="2:4" ht="30" customHeight="1" x14ac:dyDescent="0.25">
      <c r="B60" s="1" t="s">
        <v>101</v>
      </c>
      <c r="C60" s="1" t="s">
        <v>2</v>
      </c>
      <c r="D60" s="4">
        <v>2</v>
      </c>
    </row>
    <row r="61" spans="2:4" ht="30" customHeight="1" x14ac:dyDescent="0.25">
      <c r="B61" s="1" t="s">
        <v>103</v>
      </c>
      <c r="C61" s="1" t="s">
        <v>2</v>
      </c>
      <c r="D61" s="4">
        <v>3</v>
      </c>
    </row>
    <row r="62" spans="2:4" ht="30" customHeight="1" x14ac:dyDescent="0.25">
      <c r="B62" s="1" t="s">
        <v>100</v>
      </c>
      <c r="C62" s="1" t="s">
        <v>2</v>
      </c>
      <c r="D62" s="4">
        <v>3</v>
      </c>
    </row>
    <row r="63" spans="2:4" ht="30" customHeight="1" x14ac:dyDescent="0.25">
      <c r="B63" s="1" t="s">
        <v>96</v>
      </c>
      <c r="C63" s="1" t="s">
        <v>2</v>
      </c>
      <c r="D63" s="4">
        <v>2</v>
      </c>
    </row>
    <row r="64" spans="2:4" ht="30" customHeight="1" x14ac:dyDescent="0.25">
      <c r="B64" s="1" t="s">
        <v>99</v>
      </c>
      <c r="C64" s="1" t="s">
        <v>125</v>
      </c>
      <c r="D64" s="4">
        <v>2</v>
      </c>
    </row>
    <row r="65" spans="2:4" ht="30" customHeight="1" x14ac:dyDescent="0.25">
      <c r="B65" s="1" t="s">
        <v>95</v>
      </c>
      <c r="C65" s="1" t="s">
        <v>125</v>
      </c>
      <c r="D65" s="4">
        <v>2</v>
      </c>
    </row>
    <row r="66" spans="2:4" ht="30" customHeight="1" x14ac:dyDescent="0.25">
      <c r="B66" s="1" t="s">
        <v>98</v>
      </c>
      <c r="C66" s="1" t="s">
        <v>125</v>
      </c>
      <c r="D66" s="4">
        <v>2</v>
      </c>
    </row>
    <row r="67" spans="2:4" ht="30" customHeight="1" x14ac:dyDescent="0.25">
      <c r="B67" s="1" t="s">
        <v>102</v>
      </c>
      <c r="C67" s="1" t="s">
        <v>125</v>
      </c>
      <c r="D67" s="4">
        <v>2</v>
      </c>
    </row>
    <row r="68" spans="2:4" ht="30" customHeight="1" x14ac:dyDescent="0.25">
      <c r="B68" s="1" t="s">
        <v>97</v>
      </c>
      <c r="C68" s="1" t="s">
        <v>125</v>
      </c>
      <c r="D68" s="4">
        <v>2</v>
      </c>
    </row>
    <row r="69" spans="2:4" ht="30" customHeight="1" x14ac:dyDescent="0.25">
      <c r="B69" s="1" t="s">
        <v>104</v>
      </c>
      <c r="C69" s="1" t="s">
        <v>125</v>
      </c>
      <c r="D69" s="4">
        <v>2</v>
      </c>
    </row>
    <row r="70" spans="2:4" ht="30" customHeight="1" x14ac:dyDescent="0.25">
      <c r="B70" s="1" t="s">
        <v>101</v>
      </c>
      <c r="C70" s="1" t="s">
        <v>125</v>
      </c>
      <c r="D70" s="4">
        <v>2</v>
      </c>
    </row>
    <row r="71" spans="2:4" ht="30" customHeight="1" x14ac:dyDescent="0.25">
      <c r="B71" s="1" t="s">
        <v>103</v>
      </c>
      <c r="C71" s="1" t="s">
        <v>125</v>
      </c>
      <c r="D71" s="4">
        <v>2</v>
      </c>
    </row>
    <row r="72" spans="2:4" ht="30" customHeight="1" x14ac:dyDescent="0.25">
      <c r="B72" s="1" t="s">
        <v>100</v>
      </c>
      <c r="C72" s="1" t="s">
        <v>125</v>
      </c>
      <c r="D72" s="4">
        <v>3</v>
      </c>
    </row>
    <row r="73" spans="2:4" ht="30" customHeight="1" x14ac:dyDescent="0.25">
      <c r="B73" s="1" t="s">
        <v>96</v>
      </c>
      <c r="C73" s="1" t="s">
        <v>125</v>
      </c>
      <c r="D73" s="4">
        <v>2</v>
      </c>
    </row>
    <row r="74" spans="2:4" ht="30" customHeight="1" x14ac:dyDescent="0.25">
      <c r="B74" s="1" t="s">
        <v>99</v>
      </c>
      <c r="C74" s="1" t="s">
        <v>21</v>
      </c>
      <c r="D74" s="4">
        <v>3</v>
      </c>
    </row>
    <row r="75" spans="2:4" ht="30" customHeight="1" x14ac:dyDescent="0.25">
      <c r="B75" s="1" t="s">
        <v>95</v>
      </c>
      <c r="C75" s="1" t="s">
        <v>21</v>
      </c>
      <c r="D75" s="4">
        <v>5</v>
      </c>
    </row>
    <row r="76" spans="2:4" ht="30" customHeight="1" x14ac:dyDescent="0.25">
      <c r="B76" s="1" t="s">
        <v>98</v>
      </c>
      <c r="C76" s="1" t="s">
        <v>21</v>
      </c>
      <c r="D76" s="4">
        <v>3</v>
      </c>
    </row>
    <row r="77" spans="2:4" ht="30" customHeight="1" x14ac:dyDescent="0.25">
      <c r="B77" s="1" t="s">
        <v>102</v>
      </c>
      <c r="C77" s="1" t="s">
        <v>21</v>
      </c>
      <c r="D77" s="4">
        <v>4</v>
      </c>
    </row>
    <row r="78" spans="2:4" ht="30" customHeight="1" x14ac:dyDescent="0.25">
      <c r="B78" s="1" t="s">
        <v>97</v>
      </c>
      <c r="C78" s="1" t="s">
        <v>21</v>
      </c>
      <c r="D78" s="4">
        <v>4</v>
      </c>
    </row>
    <row r="79" spans="2:4" ht="30" customHeight="1" x14ac:dyDescent="0.25">
      <c r="B79" s="1" t="s">
        <v>104</v>
      </c>
      <c r="C79" s="1" t="s">
        <v>21</v>
      </c>
      <c r="D79" s="4">
        <v>4</v>
      </c>
    </row>
    <row r="80" spans="2:4" ht="30" customHeight="1" x14ac:dyDescent="0.25">
      <c r="B80" s="1" t="s">
        <v>101</v>
      </c>
      <c r="C80" s="1" t="s">
        <v>21</v>
      </c>
      <c r="D80" s="4">
        <v>4</v>
      </c>
    </row>
    <row r="81" spans="2:5" ht="30" customHeight="1" x14ac:dyDescent="0.25">
      <c r="B81" s="1" t="s">
        <v>103</v>
      </c>
      <c r="C81" s="1" t="s">
        <v>21</v>
      </c>
      <c r="D81" s="4">
        <v>4</v>
      </c>
    </row>
    <row r="82" spans="2:5" ht="30" customHeight="1" x14ac:dyDescent="0.25">
      <c r="B82" s="1" t="s">
        <v>100</v>
      </c>
      <c r="C82" s="1" t="s">
        <v>21</v>
      </c>
      <c r="D82" s="4">
        <v>3</v>
      </c>
    </row>
    <row r="83" spans="2:5" ht="30" customHeight="1" x14ac:dyDescent="0.25">
      <c r="B83" s="1" t="s">
        <v>96</v>
      </c>
      <c r="C83" s="1" t="s">
        <v>21</v>
      </c>
      <c r="D83" s="4">
        <v>3</v>
      </c>
    </row>
    <row r="84" spans="2:5" ht="30" customHeight="1" x14ac:dyDescent="0.25">
      <c r="D84" s="4"/>
    </row>
    <row r="85" spans="2:5" ht="30" customHeight="1" x14ac:dyDescent="0.25">
      <c r="B85" s="2" t="s">
        <v>599</v>
      </c>
      <c r="D85" s="4"/>
    </row>
    <row r="86" spans="2:5" ht="30" customHeight="1" x14ac:dyDescent="0.25">
      <c r="B86" s="1" t="s">
        <v>600</v>
      </c>
      <c r="C86" s="1" t="s">
        <v>601</v>
      </c>
      <c r="D86" s="1" t="s">
        <v>621</v>
      </c>
      <c r="E86" s="1" t="s">
        <v>5</v>
      </c>
    </row>
    <row r="87" spans="2:5" ht="30" customHeight="1" x14ac:dyDescent="0.25">
      <c r="B87" s="1" t="s">
        <v>104</v>
      </c>
      <c r="C87" s="1" t="s">
        <v>127</v>
      </c>
      <c r="D87" s="14" t="s">
        <v>622</v>
      </c>
      <c r="E87" s="1" t="s">
        <v>613</v>
      </c>
    </row>
    <row r="88" spans="2:5" ht="30" customHeight="1" x14ac:dyDescent="0.25">
      <c r="B88" s="1" t="s">
        <v>98</v>
      </c>
      <c r="C88" s="1" t="s">
        <v>141</v>
      </c>
      <c r="D88" s="14" t="s">
        <v>622</v>
      </c>
      <c r="E88" s="1" t="s">
        <v>603</v>
      </c>
    </row>
    <row r="89" spans="2:5" ht="30" customHeight="1" x14ac:dyDescent="0.25">
      <c r="B89" s="1" t="s">
        <v>99</v>
      </c>
      <c r="C89" s="1" t="s">
        <v>22</v>
      </c>
      <c r="D89" s="14" t="s">
        <v>622</v>
      </c>
      <c r="E89" s="1" t="s">
        <v>607</v>
      </c>
    </row>
    <row r="90" spans="2:5" ht="30" customHeight="1" x14ac:dyDescent="0.25">
      <c r="B90" s="1" t="s">
        <v>96</v>
      </c>
      <c r="C90" s="1" t="s">
        <v>22</v>
      </c>
      <c r="D90" s="1" t="s">
        <v>623</v>
      </c>
      <c r="E90" s="1" t="s">
        <v>615</v>
      </c>
    </row>
    <row r="91" spans="2:5" ht="30" customHeight="1" x14ac:dyDescent="0.25">
      <c r="B91" s="1" t="s">
        <v>103</v>
      </c>
      <c r="C91" s="1" t="s">
        <v>2</v>
      </c>
      <c r="D91" s="14" t="s">
        <v>622</v>
      </c>
      <c r="E91" s="1" t="s">
        <v>605</v>
      </c>
    </row>
    <row r="92" spans="2:5" ht="30" customHeight="1" x14ac:dyDescent="0.25">
      <c r="B92" s="1" t="s">
        <v>102</v>
      </c>
      <c r="C92" s="1" t="s">
        <v>141</v>
      </c>
      <c r="D92" s="17" t="s">
        <v>651</v>
      </c>
      <c r="E92" s="1" t="s">
        <v>604</v>
      </c>
    </row>
    <row r="93" spans="2:5" ht="30" customHeight="1" x14ac:dyDescent="0.25">
      <c r="B93" s="1" t="s">
        <v>101</v>
      </c>
      <c r="C93" s="1" t="s">
        <v>21</v>
      </c>
      <c r="D93" s="14" t="s">
        <v>622</v>
      </c>
      <c r="E93" s="1" t="s">
        <v>617</v>
      </c>
    </row>
    <row r="94" spans="2:5" ht="30" customHeight="1" x14ac:dyDescent="0.25">
      <c r="B94" s="1" t="s">
        <v>95</v>
      </c>
      <c r="C94" s="1" t="s">
        <v>21</v>
      </c>
      <c r="D94" s="14" t="s">
        <v>622</v>
      </c>
      <c r="E94" s="1" t="s">
        <v>602</v>
      </c>
    </row>
    <row r="95" spans="2:5" ht="30" customHeight="1" x14ac:dyDescent="0.25">
      <c r="B95" s="1" t="s">
        <v>97</v>
      </c>
      <c r="C95" s="1" t="s">
        <v>21</v>
      </c>
      <c r="D95" s="14" t="s">
        <v>622</v>
      </c>
      <c r="E95" s="1" t="s">
        <v>614</v>
      </c>
    </row>
    <row r="96" spans="2:5" ht="30" customHeight="1" x14ac:dyDescent="0.25">
      <c r="B96" s="1" t="s">
        <v>100</v>
      </c>
      <c r="C96" s="1" t="s">
        <v>21</v>
      </c>
      <c r="D96" s="1" t="s">
        <v>623</v>
      </c>
      <c r="E96" s="1" t="s">
        <v>606</v>
      </c>
    </row>
    <row r="97" spans="2:6" ht="30" customHeight="1" x14ac:dyDescent="0.25">
      <c r="D97" s="4"/>
    </row>
    <row r="98" spans="2:6" ht="30" customHeight="1" x14ac:dyDescent="0.25">
      <c r="B98" s="2" t="s">
        <v>260</v>
      </c>
      <c r="E98" s="4"/>
    </row>
    <row r="99" spans="2:6" ht="30" customHeight="1" x14ac:dyDescent="0.25">
      <c r="B99" s="1" t="s">
        <v>1</v>
      </c>
      <c r="C99" s="6" t="s">
        <v>165</v>
      </c>
      <c r="D99" s="9" t="s">
        <v>262</v>
      </c>
      <c r="E99" s="8" t="s">
        <v>28</v>
      </c>
      <c r="F99" s="10" t="s">
        <v>169</v>
      </c>
    </row>
    <row r="100" spans="2:6" ht="30" customHeight="1" x14ac:dyDescent="0.25">
      <c r="B100" s="1" t="s">
        <v>77</v>
      </c>
      <c r="C100" s="7" t="s">
        <v>195</v>
      </c>
      <c r="D100" s="11" t="s">
        <v>265</v>
      </c>
      <c r="E100" s="8" t="s">
        <v>158</v>
      </c>
      <c r="F100" s="10" t="s">
        <v>267</v>
      </c>
    </row>
    <row r="101" spans="2:6" ht="30" customHeight="1" x14ac:dyDescent="0.25">
      <c r="B101" s="1" t="s">
        <v>532</v>
      </c>
      <c r="C101" s="1" t="s">
        <v>261</v>
      </c>
      <c r="D101" s="5" t="s">
        <v>258</v>
      </c>
      <c r="E101" s="4" t="s">
        <v>158</v>
      </c>
      <c r="F101" s="1" t="s">
        <v>531</v>
      </c>
    </row>
    <row r="102" spans="2:6" ht="30" customHeight="1" x14ac:dyDescent="0.25">
      <c r="B102" s="1" t="s">
        <v>328</v>
      </c>
      <c r="C102" s="7" t="s">
        <v>317</v>
      </c>
      <c r="D102" s="11" t="s">
        <v>248</v>
      </c>
      <c r="E102" s="8" t="s">
        <v>158</v>
      </c>
      <c r="F102" s="1" t="s">
        <v>303</v>
      </c>
    </row>
    <row r="103" spans="2:6" ht="30" customHeight="1" x14ac:dyDescent="0.25">
      <c r="B103" s="1" t="s">
        <v>51</v>
      </c>
      <c r="C103" s="7" t="s">
        <v>261</v>
      </c>
      <c r="D103" s="11" t="s">
        <v>258</v>
      </c>
      <c r="E103" s="8">
        <v>50</v>
      </c>
      <c r="F103" s="1" t="s">
        <v>410</v>
      </c>
    </row>
    <row r="104" spans="2:6" ht="30" customHeight="1" x14ac:dyDescent="0.25">
      <c r="B104" s="1" t="s">
        <v>525</v>
      </c>
      <c r="C104" s="7" t="s">
        <v>168</v>
      </c>
      <c r="D104" s="11" t="s">
        <v>264</v>
      </c>
      <c r="E104" s="8" t="s">
        <v>158</v>
      </c>
      <c r="F104" s="1" t="s">
        <v>526</v>
      </c>
    </row>
    <row r="105" spans="2:6" ht="30" customHeight="1" x14ac:dyDescent="0.25">
      <c r="B105" s="1" t="s">
        <v>50</v>
      </c>
      <c r="C105" s="7" t="s">
        <v>168</v>
      </c>
      <c r="D105" s="11" t="s">
        <v>264</v>
      </c>
      <c r="E105" s="8">
        <v>30</v>
      </c>
      <c r="F105" s="1" t="s">
        <v>355</v>
      </c>
    </row>
    <row r="106" spans="2:6" ht="30" customHeight="1" x14ac:dyDescent="0.25">
      <c r="B106" s="1" t="s">
        <v>306</v>
      </c>
      <c r="C106" s="7" t="s">
        <v>168</v>
      </c>
      <c r="D106" s="11" t="s">
        <v>264</v>
      </c>
      <c r="E106" s="8">
        <v>1</v>
      </c>
      <c r="F106" s="1" t="s">
        <v>216</v>
      </c>
    </row>
    <row r="107" spans="2:6" ht="30" customHeight="1" x14ac:dyDescent="0.25">
      <c r="B107" s="1" t="s">
        <v>297</v>
      </c>
      <c r="C107" s="1" t="s">
        <v>316</v>
      </c>
      <c r="D107" s="11" t="s">
        <v>248</v>
      </c>
      <c r="E107" s="8" t="s">
        <v>158</v>
      </c>
      <c r="F107" s="1" t="s">
        <v>303</v>
      </c>
    </row>
    <row r="108" spans="2:6" ht="30" customHeight="1" x14ac:dyDescent="0.25">
      <c r="B108" s="1" t="s">
        <v>245</v>
      </c>
      <c r="C108" s="1" t="s">
        <v>195</v>
      </c>
      <c r="D108" s="5" t="s">
        <v>265</v>
      </c>
      <c r="E108" s="4">
        <v>1</v>
      </c>
      <c r="F108" s="8" t="s">
        <v>267</v>
      </c>
    </row>
    <row r="109" spans="2:6" ht="30" customHeight="1" x14ac:dyDescent="0.25">
      <c r="B109" s="1" t="s">
        <v>256</v>
      </c>
      <c r="C109" s="1" t="s">
        <v>261</v>
      </c>
      <c r="D109" s="5" t="s">
        <v>258</v>
      </c>
      <c r="E109" s="4">
        <v>1</v>
      </c>
      <c r="F109" s="1" t="s">
        <v>257</v>
      </c>
    </row>
    <row r="110" spans="2:6" ht="30" customHeight="1" x14ac:dyDescent="0.25">
      <c r="B110" s="1" t="s">
        <v>309</v>
      </c>
      <c r="C110" s="1" t="s">
        <v>168</v>
      </c>
      <c r="D110" s="5" t="s">
        <v>264</v>
      </c>
      <c r="E110" s="4">
        <v>1</v>
      </c>
      <c r="F110" s="1" t="s">
        <v>312</v>
      </c>
    </row>
    <row r="111" spans="2:6" ht="30" customHeight="1" x14ac:dyDescent="0.25">
      <c r="B111" s="1" t="s">
        <v>329</v>
      </c>
      <c r="C111" s="1" t="s">
        <v>168</v>
      </c>
      <c r="D111" s="5" t="s">
        <v>264</v>
      </c>
      <c r="E111" s="4">
        <v>1</v>
      </c>
      <c r="F111" s="1" t="s">
        <v>330</v>
      </c>
    </row>
    <row r="112" spans="2:6" ht="30" customHeight="1" x14ac:dyDescent="0.25">
      <c r="B112" s="1" t="s">
        <v>84</v>
      </c>
      <c r="C112" s="1" t="s">
        <v>168</v>
      </c>
      <c r="D112" s="5" t="s">
        <v>264</v>
      </c>
      <c r="E112" s="4" t="s">
        <v>158</v>
      </c>
      <c r="F112" s="1" t="s">
        <v>503</v>
      </c>
    </row>
    <row r="113" spans="2:6" ht="30" customHeight="1" x14ac:dyDescent="0.25">
      <c r="B113" s="1" t="s">
        <v>244</v>
      </c>
      <c r="C113" s="1" t="s">
        <v>180</v>
      </c>
      <c r="D113" s="5" t="s">
        <v>263</v>
      </c>
      <c r="E113" s="4">
        <v>1</v>
      </c>
      <c r="F113" s="1" t="s">
        <v>249</v>
      </c>
    </row>
    <row r="114" spans="2:6" ht="30" customHeight="1" x14ac:dyDescent="0.25">
      <c r="B114" s="1" t="s">
        <v>385</v>
      </c>
      <c r="C114" s="1" t="s">
        <v>316</v>
      </c>
      <c r="D114" s="5" t="s">
        <v>248</v>
      </c>
      <c r="E114" s="4" t="s">
        <v>158</v>
      </c>
      <c r="F114" s="1" t="s">
        <v>386</v>
      </c>
    </row>
    <row r="115" spans="2:6" ht="30" customHeight="1" x14ac:dyDescent="0.25">
      <c r="B115" s="1" t="s">
        <v>391</v>
      </c>
      <c r="C115" s="1" t="s">
        <v>316</v>
      </c>
      <c r="D115" s="5" t="s">
        <v>248</v>
      </c>
      <c r="E115" s="4" t="s">
        <v>158</v>
      </c>
      <c r="F115" s="1" t="s">
        <v>392</v>
      </c>
    </row>
    <row r="116" spans="2:6" ht="30" customHeight="1" x14ac:dyDescent="0.25">
      <c r="B116" s="1" t="s">
        <v>408</v>
      </c>
      <c r="C116" s="1" t="s">
        <v>195</v>
      </c>
      <c r="D116" s="5" t="s">
        <v>264</v>
      </c>
      <c r="E116" s="4">
        <v>10</v>
      </c>
      <c r="F116" s="1" t="s">
        <v>267</v>
      </c>
    </row>
    <row r="117" spans="2:6" ht="30" customHeight="1" x14ac:dyDescent="0.25">
      <c r="B117" s="1" t="s">
        <v>366</v>
      </c>
      <c r="C117" s="1" t="s">
        <v>168</v>
      </c>
      <c r="D117" s="5" t="s">
        <v>264</v>
      </c>
      <c r="E117" s="4">
        <v>1</v>
      </c>
      <c r="F117" s="1" t="s">
        <v>367</v>
      </c>
    </row>
    <row r="118" spans="2:6" ht="30" customHeight="1" x14ac:dyDescent="0.25">
      <c r="B118" s="1" t="s">
        <v>592</v>
      </c>
      <c r="C118" s="1" t="s">
        <v>195</v>
      </c>
      <c r="D118" s="5" t="s">
        <v>593</v>
      </c>
      <c r="E118" s="4">
        <v>130</v>
      </c>
    </row>
    <row r="119" spans="2:6" ht="30" customHeight="1" x14ac:dyDescent="0.25">
      <c r="B119" s="1" t="s">
        <v>240</v>
      </c>
      <c r="C119" s="1" t="s">
        <v>180</v>
      </c>
      <c r="D119" s="5" t="s">
        <v>263</v>
      </c>
      <c r="E119" s="4">
        <v>1</v>
      </c>
      <c r="F119" s="1" t="s">
        <v>238</v>
      </c>
    </row>
    <row r="120" spans="2:6" ht="30" customHeight="1" x14ac:dyDescent="0.25">
      <c r="B120" s="1" t="s">
        <v>388</v>
      </c>
      <c r="C120" s="1" t="s">
        <v>316</v>
      </c>
      <c r="D120" s="5" t="s">
        <v>248</v>
      </c>
      <c r="E120" s="4" t="s">
        <v>158</v>
      </c>
      <c r="F120" s="1" t="s">
        <v>389</v>
      </c>
    </row>
    <row r="121" spans="2:6" ht="30" customHeight="1" x14ac:dyDescent="0.25">
      <c r="B121" s="1" t="s">
        <v>251</v>
      </c>
      <c r="C121" s="1" t="s">
        <v>168</v>
      </c>
      <c r="D121" s="5" t="s">
        <v>264</v>
      </c>
      <c r="E121" s="4">
        <v>30</v>
      </c>
      <c r="F121" s="1" t="s">
        <v>252</v>
      </c>
    </row>
    <row r="122" spans="2:6" ht="30" customHeight="1" x14ac:dyDescent="0.25">
      <c r="B122" s="1" t="s">
        <v>423</v>
      </c>
      <c r="C122" s="1" t="s">
        <v>261</v>
      </c>
      <c r="D122" s="5" t="s">
        <v>258</v>
      </c>
      <c r="E122" s="4" t="s">
        <v>158</v>
      </c>
      <c r="F122" s="1" t="s">
        <v>424</v>
      </c>
    </row>
    <row r="123" spans="2:6" ht="30" customHeight="1" x14ac:dyDescent="0.25">
      <c r="B123" s="1" t="s">
        <v>193</v>
      </c>
      <c r="C123" s="1" t="s">
        <v>168</v>
      </c>
      <c r="D123" s="5" t="s">
        <v>264</v>
      </c>
      <c r="E123" s="4">
        <v>30</v>
      </c>
      <c r="F123" s="1" t="s">
        <v>307</v>
      </c>
    </row>
    <row r="124" spans="2:6" ht="30" customHeight="1" x14ac:dyDescent="0.25">
      <c r="B124" s="1" t="s">
        <v>113</v>
      </c>
      <c r="C124" s="1" t="s">
        <v>195</v>
      </c>
      <c r="D124" s="5" t="s">
        <v>265</v>
      </c>
      <c r="E124" s="4" t="s">
        <v>158</v>
      </c>
      <c r="F124" s="1" t="s">
        <v>357</v>
      </c>
    </row>
    <row r="125" spans="2:6" ht="30" customHeight="1" x14ac:dyDescent="0.25">
      <c r="B125" s="1" t="s">
        <v>239</v>
      </c>
      <c r="C125" s="1" t="s">
        <v>261</v>
      </c>
      <c r="D125" s="5" t="s">
        <v>258</v>
      </c>
      <c r="E125" s="4">
        <v>1</v>
      </c>
      <c r="F125" s="5" t="s">
        <v>518</v>
      </c>
    </row>
    <row r="126" spans="2:6" ht="30" customHeight="1" x14ac:dyDescent="0.25">
      <c r="B126" s="1" t="s">
        <v>420</v>
      </c>
      <c r="C126" s="1" t="s">
        <v>168</v>
      </c>
      <c r="D126" s="5" t="s">
        <v>264</v>
      </c>
      <c r="E126" s="4" t="s">
        <v>158</v>
      </c>
      <c r="F126" s="5" t="s">
        <v>421</v>
      </c>
    </row>
    <row r="127" spans="2:6" ht="30" customHeight="1" x14ac:dyDescent="0.25">
      <c r="B127" s="1" t="s">
        <v>394</v>
      </c>
      <c r="C127" s="1" t="s">
        <v>316</v>
      </c>
      <c r="D127" s="5" t="s">
        <v>248</v>
      </c>
      <c r="E127" s="4" t="s">
        <v>158</v>
      </c>
      <c r="F127" s="1" t="s">
        <v>303</v>
      </c>
    </row>
    <row r="128" spans="2:6" ht="30" customHeight="1" x14ac:dyDescent="0.25">
      <c r="B128" s="1" t="s">
        <v>341</v>
      </c>
      <c r="C128" s="1" t="s">
        <v>184</v>
      </c>
      <c r="D128" s="5" t="s">
        <v>264</v>
      </c>
      <c r="E128" s="4">
        <v>1</v>
      </c>
      <c r="F128" s="5" t="s">
        <v>342</v>
      </c>
    </row>
    <row r="129" spans="2:6" ht="30" customHeight="1" x14ac:dyDescent="0.25">
      <c r="B129" s="1" t="s">
        <v>167</v>
      </c>
      <c r="C129" s="1" t="s">
        <v>168</v>
      </c>
      <c r="D129" s="5" t="s">
        <v>264</v>
      </c>
      <c r="E129" s="4" t="s">
        <v>158</v>
      </c>
      <c r="F129" s="1" t="s">
        <v>170</v>
      </c>
    </row>
    <row r="130" spans="2:6" ht="30" customHeight="1" x14ac:dyDescent="0.25">
      <c r="B130" s="1" t="s">
        <v>399</v>
      </c>
      <c r="C130" s="1" t="s">
        <v>195</v>
      </c>
      <c r="D130" s="5" t="s">
        <v>264</v>
      </c>
      <c r="E130" s="4">
        <v>1</v>
      </c>
    </row>
    <row r="131" spans="2:6" ht="30" customHeight="1" x14ac:dyDescent="0.25">
      <c r="B131" s="1" t="s">
        <v>387</v>
      </c>
      <c r="C131" s="1" t="s">
        <v>316</v>
      </c>
      <c r="D131" s="5" t="s">
        <v>248</v>
      </c>
      <c r="E131" s="4" t="s">
        <v>158</v>
      </c>
      <c r="F131" s="1" t="s">
        <v>303</v>
      </c>
    </row>
    <row r="132" spans="2:6" ht="30" customHeight="1" x14ac:dyDescent="0.25">
      <c r="B132" s="1" t="s">
        <v>397</v>
      </c>
      <c r="C132" s="1" t="s">
        <v>316</v>
      </c>
      <c r="D132" s="5" t="s">
        <v>248</v>
      </c>
      <c r="E132" s="4" t="s">
        <v>158</v>
      </c>
      <c r="F132" s="1" t="s">
        <v>398</v>
      </c>
    </row>
    <row r="133" spans="2:6" ht="30" customHeight="1" x14ac:dyDescent="0.25">
      <c r="B133" s="1" t="s">
        <v>64</v>
      </c>
      <c r="C133" s="1" t="s">
        <v>168</v>
      </c>
      <c r="D133" s="5" t="s">
        <v>264</v>
      </c>
      <c r="E133" s="4">
        <v>1</v>
      </c>
      <c r="F133" s="1" t="s">
        <v>278</v>
      </c>
    </row>
    <row r="134" spans="2:6" ht="30" customHeight="1" x14ac:dyDescent="0.25">
      <c r="B134" s="1" t="s">
        <v>259</v>
      </c>
      <c r="C134" s="1" t="s">
        <v>261</v>
      </c>
      <c r="D134" s="5" t="s">
        <v>258</v>
      </c>
      <c r="E134" s="4" t="s">
        <v>158</v>
      </c>
      <c r="F134" s="1" t="s">
        <v>166</v>
      </c>
    </row>
    <row r="135" spans="2:6" ht="30" customHeight="1" x14ac:dyDescent="0.25">
      <c r="B135" s="1" t="s">
        <v>268</v>
      </c>
      <c r="C135" s="1" t="s">
        <v>180</v>
      </c>
      <c r="D135" s="5" t="s">
        <v>263</v>
      </c>
      <c r="E135" s="4">
        <v>175</v>
      </c>
    </row>
    <row r="136" spans="2:6" ht="30" customHeight="1" x14ac:dyDescent="0.25">
      <c r="B136" s="1" t="s">
        <v>173</v>
      </c>
      <c r="C136" s="1" t="s">
        <v>168</v>
      </c>
      <c r="D136" s="5" t="s">
        <v>264</v>
      </c>
      <c r="E136" s="4">
        <v>30</v>
      </c>
      <c r="F136" s="1" t="s">
        <v>405</v>
      </c>
    </row>
    <row r="137" spans="2:6" ht="30" customHeight="1" x14ac:dyDescent="0.25">
      <c r="B137" s="1" t="s">
        <v>401</v>
      </c>
      <c r="C137" s="1" t="s">
        <v>261</v>
      </c>
      <c r="D137" s="5" t="s">
        <v>258</v>
      </c>
      <c r="E137" s="4">
        <v>50</v>
      </c>
      <c r="F137" s="1" t="s">
        <v>402</v>
      </c>
    </row>
    <row r="138" spans="2:6" ht="30" customHeight="1" x14ac:dyDescent="0.25">
      <c r="B138" s="1" t="s">
        <v>468</v>
      </c>
      <c r="C138" s="1" t="s">
        <v>168</v>
      </c>
      <c r="D138" s="5" t="s">
        <v>264</v>
      </c>
      <c r="E138" s="4" t="s">
        <v>158</v>
      </c>
      <c r="F138" s="1" t="s">
        <v>569</v>
      </c>
    </row>
    <row r="139" spans="2:6" ht="30" customHeight="1" x14ac:dyDescent="0.25">
      <c r="B139" s="1" t="s">
        <v>137</v>
      </c>
      <c r="C139" s="1" t="s">
        <v>261</v>
      </c>
      <c r="D139" s="5" t="s">
        <v>258</v>
      </c>
      <c r="E139" s="4">
        <v>105</v>
      </c>
      <c r="F139" s="1" t="s">
        <v>137</v>
      </c>
    </row>
    <row r="140" spans="2:6" ht="30" customHeight="1" x14ac:dyDescent="0.25">
      <c r="B140" s="1" t="s">
        <v>313</v>
      </c>
      <c r="C140" s="1" t="s">
        <v>195</v>
      </c>
      <c r="D140" s="5" t="s">
        <v>264</v>
      </c>
      <c r="E140" s="4" t="s">
        <v>158</v>
      </c>
      <c r="F140" s="1" t="s">
        <v>314</v>
      </c>
    </row>
    <row r="141" spans="2:6" ht="30" customHeight="1" x14ac:dyDescent="0.25">
      <c r="B141" s="1" t="s">
        <v>300</v>
      </c>
      <c r="C141" s="1" t="s">
        <v>291</v>
      </c>
      <c r="D141" s="5" t="s">
        <v>248</v>
      </c>
      <c r="E141" s="4" t="s">
        <v>158</v>
      </c>
      <c r="F141" s="1" t="s">
        <v>292</v>
      </c>
    </row>
    <row r="142" spans="2:6" ht="30" customHeight="1" x14ac:dyDescent="0.25">
      <c r="B142" s="1" t="s">
        <v>460</v>
      </c>
      <c r="C142" s="3" t="s">
        <v>168</v>
      </c>
      <c r="D142" s="5" t="s">
        <v>264</v>
      </c>
      <c r="E142" s="4" t="s">
        <v>158</v>
      </c>
      <c r="F142" s="1" t="s">
        <v>461</v>
      </c>
    </row>
    <row r="143" spans="2:6" ht="30" customHeight="1" x14ac:dyDescent="0.25">
      <c r="B143" s="1" t="s">
        <v>242</v>
      </c>
      <c r="C143" s="1" t="s">
        <v>180</v>
      </c>
      <c r="D143" s="5" t="s">
        <v>263</v>
      </c>
      <c r="E143" s="4">
        <v>50</v>
      </c>
      <c r="F143" s="1" t="s">
        <v>243</v>
      </c>
    </row>
    <row r="144" spans="2:6" ht="30" customHeight="1" x14ac:dyDescent="0.25">
      <c r="B144" s="1" t="s">
        <v>378</v>
      </c>
      <c r="C144" s="1" t="s">
        <v>168</v>
      </c>
      <c r="D144" s="5" t="s">
        <v>264</v>
      </c>
      <c r="E144" s="4" t="s">
        <v>158</v>
      </c>
      <c r="F144" s="1" t="s">
        <v>379</v>
      </c>
    </row>
    <row r="145" spans="2:6" ht="30" customHeight="1" x14ac:dyDescent="0.25">
      <c r="B145" s="1" t="s">
        <v>162</v>
      </c>
      <c r="C145" s="1" t="s">
        <v>261</v>
      </c>
      <c r="D145" s="5" t="s">
        <v>258</v>
      </c>
      <c r="E145" s="4">
        <v>175</v>
      </c>
      <c r="F145" s="1" t="s">
        <v>171</v>
      </c>
    </row>
    <row r="146" spans="2:6" ht="30" customHeight="1" x14ac:dyDescent="0.25">
      <c r="B146" s="1" t="s">
        <v>318</v>
      </c>
      <c r="C146" s="1" t="s">
        <v>317</v>
      </c>
      <c r="D146" s="5" t="s">
        <v>248</v>
      </c>
      <c r="E146" s="4" t="s">
        <v>158</v>
      </c>
      <c r="F146" s="1" t="s">
        <v>303</v>
      </c>
    </row>
    <row r="147" spans="2:6" ht="30" customHeight="1" x14ac:dyDescent="0.25">
      <c r="B147" s="1" t="s">
        <v>315</v>
      </c>
      <c r="C147" s="1" t="s">
        <v>317</v>
      </c>
      <c r="D147" s="5" t="s">
        <v>248</v>
      </c>
      <c r="E147" s="4" t="s">
        <v>158</v>
      </c>
      <c r="F147" s="1" t="s">
        <v>303</v>
      </c>
    </row>
    <row r="148" spans="2:6" ht="30" customHeight="1" x14ac:dyDescent="0.25">
      <c r="B148" s="1" t="s">
        <v>438</v>
      </c>
      <c r="C148" s="1" t="s">
        <v>261</v>
      </c>
      <c r="D148" s="5" t="s">
        <v>258</v>
      </c>
      <c r="E148" s="4">
        <v>110</v>
      </c>
      <c r="F148" s="1" t="s">
        <v>440</v>
      </c>
    </row>
    <row r="149" spans="2:6" ht="30" customHeight="1" x14ac:dyDescent="0.25">
      <c r="B149" s="1" t="s">
        <v>381</v>
      </c>
      <c r="C149" s="1" t="s">
        <v>195</v>
      </c>
      <c r="D149" s="5" t="s">
        <v>265</v>
      </c>
      <c r="E149" s="4">
        <v>1</v>
      </c>
      <c r="F149" s="1" t="s">
        <v>382</v>
      </c>
    </row>
    <row r="150" spans="2:6" ht="30" customHeight="1" x14ac:dyDescent="0.25">
      <c r="B150" s="1" t="s">
        <v>236</v>
      </c>
      <c r="C150" s="1" t="s">
        <v>168</v>
      </c>
      <c r="D150" s="5" t="s">
        <v>264</v>
      </c>
      <c r="E150" s="4">
        <v>30</v>
      </c>
      <c r="F150" s="1" t="s">
        <v>368</v>
      </c>
    </row>
    <row r="151" spans="2:6" ht="30" customHeight="1" x14ac:dyDescent="0.25">
      <c r="B151" s="1" t="s">
        <v>465</v>
      </c>
      <c r="C151" s="1" t="s">
        <v>168</v>
      </c>
      <c r="D151" s="5" t="s">
        <v>264</v>
      </c>
      <c r="E151" s="4" t="s">
        <v>158</v>
      </c>
      <c r="F151" s="1" t="s">
        <v>473</v>
      </c>
    </row>
    <row r="152" spans="2:6" ht="30" customHeight="1" x14ac:dyDescent="0.25">
      <c r="B152" s="1" t="s">
        <v>301</v>
      </c>
      <c r="C152" s="1" t="s">
        <v>316</v>
      </c>
      <c r="D152" s="5" t="s">
        <v>248</v>
      </c>
      <c r="E152" s="4" t="s">
        <v>158</v>
      </c>
      <c r="F152" s="1" t="s">
        <v>303</v>
      </c>
    </row>
    <row r="153" spans="2:6" ht="30" customHeight="1" x14ac:dyDescent="0.25">
      <c r="B153" s="1" t="s">
        <v>429</v>
      </c>
      <c r="C153" s="1" t="s">
        <v>261</v>
      </c>
      <c r="D153" s="5" t="s">
        <v>258</v>
      </c>
      <c r="E153" s="4" t="s">
        <v>158</v>
      </c>
      <c r="F153" s="1" t="s">
        <v>430</v>
      </c>
    </row>
    <row r="154" spans="2:6" ht="30" customHeight="1" x14ac:dyDescent="0.25">
      <c r="B154" s="1" t="s">
        <v>395</v>
      </c>
      <c r="C154" s="1" t="s">
        <v>316</v>
      </c>
      <c r="D154" s="5" t="s">
        <v>248</v>
      </c>
      <c r="E154" s="4" t="s">
        <v>158</v>
      </c>
    </row>
    <row r="155" spans="2:6" ht="30" customHeight="1" x14ac:dyDescent="0.25">
      <c r="B155" s="1" t="s">
        <v>456</v>
      </c>
      <c r="C155" s="1" t="s">
        <v>261</v>
      </c>
      <c r="D155" s="5" t="s">
        <v>258</v>
      </c>
      <c r="E155" s="4" t="s">
        <v>158</v>
      </c>
      <c r="F155" s="1" t="s">
        <v>457</v>
      </c>
    </row>
    <row r="156" spans="2:6" ht="30" customHeight="1" x14ac:dyDescent="0.25">
      <c r="B156" s="1" t="s">
        <v>7</v>
      </c>
      <c r="C156" s="1" t="s">
        <v>195</v>
      </c>
      <c r="D156" s="5" t="s">
        <v>264</v>
      </c>
      <c r="E156" s="4">
        <v>1</v>
      </c>
      <c r="F156" s="1" t="s">
        <v>285</v>
      </c>
    </row>
    <row r="157" spans="2:6" ht="30" customHeight="1" x14ac:dyDescent="0.25">
      <c r="B157" s="1" t="s">
        <v>432</v>
      </c>
      <c r="C157" s="1" t="s">
        <v>261</v>
      </c>
      <c r="D157" s="5" t="s">
        <v>258</v>
      </c>
      <c r="E157" s="4">
        <v>50</v>
      </c>
      <c r="F157" s="1" t="s">
        <v>433</v>
      </c>
    </row>
    <row r="158" spans="2:6" ht="30" customHeight="1" x14ac:dyDescent="0.25">
      <c r="B158" s="1" t="s">
        <v>563</v>
      </c>
      <c r="C158" s="1" t="s">
        <v>168</v>
      </c>
      <c r="D158" s="5" t="s">
        <v>264</v>
      </c>
      <c r="E158" s="4">
        <v>30</v>
      </c>
      <c r="F158" s="1" t="s">
        <v>564</v>
      </c>
    </row>
    <row r="159" spans="2:6" ht="30" customHeight="1" x14ac:dyDescent="0.25">
      <c r="B159" s="1" t="s">
        <v>365</v>
      </c>
      <c r="C159" s="1" t="s">
        <v>168</v>
      </c>
      <c r="D159" s="5" t="s">
        <v>264</v>
      </c>
      <c r="E159" s="4">
        <v>100</v>
      </c>
      <c r="F159" s="1" t="s">
        <v>428</v>
      </c>
    </row>
    <row r="160" spans="2:6" ht="30" customHeight="1" x14ac:dyDescent="0.25">
      <c r="B160" s="1" t="s">
        <v>442</v>
      </c>
      <c r="C160" s="1" t="s">
        <v>261</v>
      </c>
      <c r="D160" s="5" t="s">
        <v>258</v>
      </c>
      <c r="E160" s="4">
        <v>1</v>
      </c>
      <c r="F160" s="1" t="s">
        <v>586</v>
      </c>
    </row>
    <row r="161" spans="2:6" ht="30" customHeight="1" x14ac:dyDescent="0.25">
      <c r="B161" s="1" t="s">
        <v>373</v>
      </c>
      <c r="C161" s="1" t="s">
        <v>168</v>
      </c>
      <c r="D161" s="5" t="s">
        <v>264</v>
      </c>
      <c r="E161" s="4" t="s">
        <v>158</v>
      </c>
      <c r="F161" s="1" t="s">
        <v>377</v>
      </c>
    </row>
    <row r="162" spans="2:6" ht="30" customHeight="1" x14ac:dyDescent="0.25">
      <c r="B162" s="1" t="s">
        <v>299</v>
      </c>
      <c r="C162" s="1" t="s">
        <v>316</v>
      </c>
      <c r="D162" s="5" t="s">
        <v>248</v>
      </c>
      <c r="E162" s="4" t="s">
        <v>158</v>
      </c>
      <c r="F162" s="1" t="s">
        <v>298</v>
      </c>
    </row>
    <row r="163" spans="2:6" ht="30" customHeight="1" x14ac:dyDescent="0.25">
      <c r="B163" s="1" t="s">
        <v>350</v>
      </c>
      <c r="C163" s="1" t="s">
        <v>261</v>
      </c>
      <c r="D163" s="5" t="s">
        <v>258</v>
      </c>
      <c r="E163" s="4">
        <v>50</v>
      </c>
      <c r="F163" s="1" t="s">
        <v>351</v>
      </c>
    </row>
    <row r="164" spans="2:6" ht="30" customHeight="1" x14ac:dyDescent="0.25">
      <c r="B164" s="1" t="s">
        <v>105</v>
      </c>
      <c r="C164" s="1" t="s">
        <v>168</v>
      </c>
      <c r="D164" s="5" t="s">
        <v>264</v>
      </c>
      <c r="E164" s="4">
        <v>30</v>
      </c>
      <c r="F164" s="1" t="s">
        <v>348</v>
      </c>
    </row>
    <row r="165" spans="2:6" ht="30" customHeight="1" x14ac:dyDescent="0.25">
      <c r="B165" s="1" t="s">
        <v>344</v>
      </c>
      <c r="C165" s="1" t="s">
        <v>317</v>
      </c>
      <c r="D165" s="5" t="s">
        <v>248</v>
      </c>
      <c r="E165" s="4" t="s">
        <v>158</v>
      </c>
      <c r="F165" s="1" t="s">
        <v>346</v>
      </c>
    </row>
    <row r="166" spans="2:6" ht="30" customHeight="1" x14ac:dyDescent="0.25">
      <c r="B166" s="1" t="s">
        <v>508</v>
      </c>
      <c r="C166" s="1" t="s">
        <v>168</v>
      </c>
      <c r="D166" s="5" t="s">
        <v>264</v>
      </c>
      <c r="E166" s="4" t="s">
        <v>158</v>
      </c>
    </row>
    <row r="167" spans="2:6" ht="30" customHeight="1" x14ac:dyDescent="0.25">
      <c r="B167" s="1" t="s">
        <v>359</v>
      </c>
      <c r="C167" s="1" t="s">
        <v>261</v>
      </c>
      <c r="D167" s="5" t="s">
        <v>258</v>
      </c>
      <c r="E167" s="4" t="s">
        <v>158</v>
      </c>
      <c r="F167" s="1" t="s">
        <v>360</v>
      </c>
    </row>
    <row r="168" spans="2:6" ht="30" customHeight="1" x14ac:dyDescent="0.25">
      <c r="B168" s="1" t="s">
        <v>294</v>
      </c>
      <c r="C168" s="1" t="s">
        <v>316</v>
      </c>
      <c r="D168" s="5" t="s">
        <v>248</v>
      </c>
      <c r="E168" s="4" t="s">
        <v>158</v>
      </c>
      <c r="F168" s="1" t="s">
        <v>295</v>
      </c>
    </row>
    <row r="169" spans="2:6" ht="30" customHeight="1" x14ac:dyDescent="0.25">
      <c r="B169" s="1" t="s">
        <v>14</v>
      </c>
      <c r="C169" s="1" t="s">
        <v>261</v>
      </c>
      <c r="D169" s="5" t="s">
        <v>258</v>
      </c>
      <c r="E169" s="4">
        <v>100</v>
      </c>
    </row>
    <row r="170" spans="2:6" ht="30" customHeight="1" x14ac:dyDescent="0.25">
      <c r="B170" s="1" t="s">
        <v>552</v>
      </c>
      <c r="C170" s="1" t="s">
        <v>316</v>
      </c>
      <c r="D170" s="5" t="s">
        <v>248</v>
      </c>
      <c r="E170" s="4" t="s">
        <v>158</v>
      </c>
      <c r="F170" s="1" t="s">
        <v>559</v>
      </c>
    </row>
    <row r="171" spans="2:6" ht="30" customHeight="1" x14ac:dyDescent="0.25">
      <c r="B171" s="1" t="s">
        <v>590</v>
      </c>
      <c r="C171" s="1" t="s">
        <v>168</v>
      </c>
      <c r="D171" s="5" t="s">
        <v>264</v>
      </c>
      <c r="E171" s="4" t="s">
        <v>158</v>
      </c>
      <c r="F171" s="1" t="s">
        <v>591</v>
      </c>
    </row>
    <row r="172" spans="2:6" ht="30" customHeight="1" x14ac:dyDescent="0.25">
      <c r="B172" s="1" t="s">
        <v>556</v>
      </c>
      <c r="C172" s="1" t="s">
        <v>316</v>
      </c>
      <c r="D172" s="5" t="s">
        <v>248</v>
      </c>
      <c r="E172" s="4" t="s">
        <v>158</v>
      </c>
      <c r="F172" s="1" t="s">
        <v>557</v>
      </c>
    </row>
    <row r="173" spans="2:6" ht="30" customHeight="1" x14ac:dyDescent="0.25">
      <c r="B173" s="1" t="s">
        <v>343</v>
      </c>
      <c r="C173" s="1" t="s">
        <v>317</v>
      </c>
      <c r="D173" s="5" t="s">
        <v>248</v>
      </c>
      <c r="E173" s="4" t="s">
        <v>158</v>
      </c>
      <c r="F173" s="1" t="s">
        <v>174</v>
      </c>
    </row>
    <row r="174" spans="2:6" ht="30" customHeight="1" x14ac:dyDescent="0.25">
      <c r="B174" s="1" t="s">
        <v>458</v>
      </c>
      <c r="C174" s="1" t="s">
        <v>168</v>
      </c>
      <c r="D174" s="5" t="s">
        <v>264</v>
      </c>
      <c r="E174" s="4" t="s">
        <v>158</v>
      </c>
      <c r="F174" s="1" t="s">
        <v>459</v>
      </c>
    </row>
    <row r="175" spans="2:6" ht="30" customHeight="1" x14ac:dyDescent="0.25">
      <c r="B175" s="1" t="s">
        <v>179</v>
      </c>
      <c r="C175" s="1" t="s">
        <v>168</v>
      </c>
      <c r="D175" s="5" t="s">
        <v>264</v>
      </c>
      <c r="E175" s="4" t="s">
        <v>158</v>
      </c>
      <c r="F175" s="1" t="s">
        <v>186</v>
      </c>
    </row>
    <row r="176" spans="2:6" ht="30" customHeight="1" x14ac:dyDescent="0.25">
      <c r="B176" s="1" t="s">
        <v>194</v>
      </c>
      <c r="C176" s="3" t="s">
        <v>195</v>
      </c>
      <c r="D176" s="5" t="s">
        <v>265</v>
      </c>
      <c r="E176" s="4" t="s">
        <v>158</v>
      </c>
      <c r="F176" s="1" t="s">
        <v>197</v>
      </c>
    </row>
    <row r="177" spans="2:6" ht="30" customHeight="1" x14ac:dyDescent="0.25">
      <c r="B177" s="1" t="s">
        <v>419</v>
      </c>
      <c r="C177" s="3" t="s">
        <v>168</v>
      </c>
      <c r="D177" s="5" t="s">
        <v>264</v>
      </c>
      <c r="E177" s="4" t="s">
        <v>158</v>
      </c>
      <c r="F177" s="1" t="s">
        <v>288</v>
      </c>
    </row>
    <row r="178" spans="2:6" ht="30" customHeight="1" x14ac:dyDescent="0.25">
      <c r="B178" s="1" t="s">
        <v>576</v>
      </c>
      <c r="C178" s="3" t="s">
        <v>168</v>
      </c>
      <c r="D178" s="5" t="s">
        <v>264</v>
      </c>
      <c r="E178" s="4" t="s">
        <v>158</v>
      </c>
      <c r="F178" s="1" t="s">
        <v>577</v>
      </c>
    </row>
    <row r="179" spans="2:6" ht="30" customHeight="1" x14ac:dyDescent="0.25">
      <c r="B179" s="1" t="s">
        <v>154</v>
      </c>
      <c r="C179" s="3" t="s">
        <v>168</v>
      </c>
      <c r="D179" s="5" t="s">
        <v>264</v>
      </c>
      <c r="E179" s="4" t="s">
        <v>158</v>
      </c>
      <c r="F179" s="1" t="s">
        <v>255</v>
      </c>
    </row>
    <row r="180" spans="2:6" ht="30" customHeight="1" x14ac:dyDescent="0.25">
      <c r="B180" s="1" t="s">
        <v>529</v>
      </c>
      <c r="C180" s="1" t="s">
        <v>168</v>
      </c>
      <c r="D180" s="5" t="s">
        <v>264</v>
      </c>
      <c r="E180" s="4" t="s">
        <v>158</v>
      </c>
      <c r="F180" s="1" t="s">
        <v>530</v>
      </c>
    </row>
    <row r="181" spans="2:6" ht="30" customHeight="1" x14ac:dyDescent="0.25">
      <c r="B181" s="1" t="s">
        <v>59</v>
      </c>
      <c r="C181" s="1" t="s">
        <v>168</v>
      </c>
      <c r="D181" s="5" t="s">
        <v>264</v>
      </c>
      <c r="E181" s="4">
        <v>175</v>
      </c>
    </row>
    <row r="182" spans="2:6" ht="30" customHeight="1" x14ac:dyDescent="0.25">
      <c r="B182" s="1" t="s">
        <v>266</v>
      </c>
      <c r="C182" s="1" t="s">
        <v>195</v>
      </c>
      <c r="D182" s="5" t="s">
        <v>265</v>
      </c>
      <c r="E182" s="4">
        <v>1</v>
      </c>
      <c r="F182" s="1" t="s">
        <v>267</v>
      </c>
    </row>
    <row r="183" spans="2:6" ht="30" customHeight="1" x14ac:dyDescent="0.25">
      <c r="B183" s="1" t="s">
        <v>445</v>
      </c>
      <c r="C183" s="1" t="s">
        <v>168</v>
      </c>
      <c r="D183" s="5" t="s">
        <v>264</v>
      </c>
      <c r="E183" s="4" t="s">
        <v>158</v>
      </c>
      <c r="F183" s="1" t="s">
        <v>446</v>
      </c>
    </row>
    <row r="184" spans="2:6" ht="30" customHeight="1" x14ac:dyDescent="0.25">
      <c r="B184" s="1" t="s">
        <v>68</v>
      </c>
      <c r="C184" s="1" t="s">
        <v>180</v>
      </c>
      <c r="D184" s="5" t="s">
        <v>263</v>
      </c>
      <c r="E184" s="4">
        <v>100</v>
      </c>
    </row>
    <row r="185" spans="2:6" ht="30" customHeight="1" x14ac:dyDescent="0.25">
      <c r="B185" s="1" t="s">
        <v>241</v>
      </c>
      <c r="C185" s="1" t="s">
        <v>180</v>
      </c>
      <c r="D185" s="5" t="s">
        <v>263</v>
      </c>
      <c r="E185" s="4">
        <v>1</v>
      </c>
      <c r="F185" s="1" t="s">
        <v>238</v>
      </c>
    </row>
    <row r="186" spans="2:6" ht="30" customHeight="1" x14ac:dyDescent="0.25">
      <c r="B186" s="5"/>
      <c r="C186" s="5"/>
      <c r="D186" s="5"/>
      <c r="E186" s="5"/>
      <c r="F186" s="5"/>
    </row>
    <row r="187" spans="2:6" ht="30" customHeight="1" x14ac:dyDescent="0.25">
      <c r="B187" s="2" t="s">
        <v>164</v>
      </c>
      <c r="E187" s="4"/>
    </row>
    <row r="188" spans="2:6" ht="30" customHeight="1" x14ac:dyDescent="0.25">
      <c r="B188" s="1" t="s">
        <v>1</v>
      </c>
      <c r="C188" s="1" t="s">
        <v>165</v>
      </c>
      <c r="D188" s="1" t="s">
        <v>172</v>
      </c>
      <c r="E188" s="1" t="s">
        <v>188</v>
      </c>
    </row>
    <row r="189" spans="2:6" ht="30" customHeight="1" x14ac:dyDescent="0.25">
      <c r="B189" s="1" t="s">
        <v>578</v>
      </c>
      <c r="C189" s="1" t="s">
        <v>184</v>
      </c>
      <c r="D189" s="1" t="s">
        <v>336</v>
      </c>
      <c r="E189" s="1" t="s">
        <v>199</v>
      </c>
    </row>
    <row r="190" spans="2:6" ht="30" customHeight="1" x14ac:dyDescent="0.25">
      <c r="B190" s="1" t="s">
        <v>243</v>
      </c>
      <c r="C190" s="1" t="s">
        <v>184</v>
      </c>
      <c r="D190" s="1" t="s">
        <v>340</v>
      </c>
      <c r="E190" s="1" t="s">
        <v>199</v>
      </c>
    </row>
    <row r="191" spans="2:6" ht="30" customHeight="1" x14ac:dyDescent="0.25">
      <c r="B191" s="1" t="s">
        <v>435</v>
      </c>
      <c r="C191" s="1" t="s">
        <v>184</v>
      </c>
      <c r="D191" s="1" t="s">
        <v>336</v>
      </c>
      <c r="E191" s="1" t="s">
        <v>199</v>
      </c>
    </row>
    <row r="192" spans="2:6" ht="30" customHeight="1" x14ac:dyDescent="0.25">
      <c r="B192" s="1" t="s">
        <v>326</v>
      </c>
      <c r="C192" s="3" t="s">
        <v>184</v>
      </c>
      <c r="D192" s="1" t="s">
        <v>325</v>
      </c>
      <c r="E192" s="1" t="s">
        <v>189</v>
      </c>
    </row>
    <row r="193" spans="2:5" ht="30" customHeight="1" x14ac:dyDescent="0.25">
      <c r="B193" s="1" t="s">
        <v>233</v>
      </c>
      <c r="C193" s="1" t="s">
        <v>184</v>
      </c>
      <c r="D193" s="1" t="s">
        <v>232</v>
      </c>
      <c r="E193" s="1" t="s">
        <v>189</v>
      </c>
    </row>
    <row r="194" spans="2:5" ht="30" customHeight="1" x14ac:dyDescent="0.25">
      <c r="B194" s="1" t="s">
        <v>327</v>
      </c>
      <c r="C194" s="3" t="s">
        <v>184</v>
      </c>
      <c r="D194" s="1" t="s">
        <v>325</v>
      </c>
      <c r="E194" s="1" t="s">
        <v>189</v>
      </c>
    </row>
    <row r="195" spans="2:5" ht="30" customHeight="1" x14ac:dyDescent="0.25">
      <c r="B195" s="1" t="s">
        <v>531</v>
      </c>
      <c r="C195" s="1" t="s">
        <v>184</v>
      </c>
      <c r="D195" s="1" t="s">
        <v>336</v>
      </c>
      <c r="E195" s="1" t="s">
        <v>235</v>
      </c>
    </row>
    <row r="196" spans="2:5" ht="30" customHeight="1" x14ac:dyDescent="0.25">
      <c r="B196" s="1" t="s">
        <v>217</v>
      </c>
      <c r="C196" s="3" t="s">
        <v>182</v>
      </c>
      <c r="D196" s="1" t="s">
        <v>337</v>
      </c>
      <c r="E196" s="1" t="s">
        <v>199</v>
      </c>
    </row>
    <row r="197" spans="2:5" ht="30" customHeight="1" x14ac:dyDescent="0.25">
      <c r="B197" s="1" t="s">
        <v>572</v>
      </c>
      <c r="C197" s="3" t="s">
        <v>184</v>
      </c>
      <c r="D197" s="1" t="s">
        <v>320</v>
      </c>
      <c r="E197" s="1" t="s">
        <v>422</v>
      </c>
    </row>
    <row r="198" spans="2:5" ht="30" customHeight="1" x14ac:dyDescent="0.25">
      <c r="B198" s="1" t="s">
        <v>526</v>
      </c>
      <c r="C198" s="3" t="s">
        <v>184</v>
      </c>
      <c r="D198" s="1" t="s">
        <v>336</v>
      </c>
      <c r="E198" s="1" t="s">
        <v>422</v>
      </c>
    </row>
    <row r="199" spans="2:5" ht="30" customHeight="1" x14ac:dyDescent="0.25">
      <c r="B199" s="1" t="s">
        <v>204</v>
      </c>
      <c r="C199" s="3" t="s">
        <v>184</v>
      </c>
      <c r="D199" s="1" t="s">
        <v>336</v>
      </c>
      <c r="E199" s="1" t="s">
        <v>199</v>
      </c>
    </row>
    <row r="200" spans="2:5" ht="30" customHeight="1" x14ac:dyDescent="0.25">
      <c r="B200" s="1" t="s">
        <v>216</v>
      </c>
      <c r="C200" s="3" t="s">
        <v>182</v>
      </c>
      <c r="D200" s="1" t="s">
        <v>337</v>
      </c>
      <c r="E200" s="1" t="s">
        <v>199</v>
      </c>
    </row>
    <row r="201" spans="2:5" ht="30" customHeight="1" x14ac:dyDescent="0.25">
      <c r="B201" s="1" t="s">
        <v>310</v>
      </c>
      <c r="C201" s="3" t="s">
        <v>184</v>
      </c>
      <c r="D201" s="1" t="s">
        <v>336</v>
      </c>
      <c r="E201" s="1" t="s">
        <v>199</v>
      </c>
    </row>
    <row r="202" spans="2:5" ht="30" customHeight="1" x14ac:dyDescent="0.25">
      <c r="B202" s="1" t="s">
        <v>335</v>
      </c>
      <c r="C202" s="3" t="s">
        <v>184</v>
      </c>
      <c r="D202" s="1" t="s">
        <v>336</v>
      </c>
      <c r="E202" s="1" t="s">
        <v>199</v>
      </c>
    </row>
    <row r="203" spans="2:5" ht="30" customHeight="1" x14ac:dyDescent="0.25">
      <c r="B203" s="1" t="s">
        <v>84</v>
      </c>
      <c r="C203" s="3" t="s">
        <v>184</v>
      </c>
      <c r="D203" s="1" t="s">
        <v>336</v>
      </c>
      <c r="E203" s="1" t="s">
        <v>199</v>
      </c>
    </row>
    <row r="204" spans="2:5" ht="30" customHeight="1" x14ac:dyDescent="0.25">
      <c r="B204" s="1" t="s">
        <v>393</v>
      </c>
      <c r="C204" s="3" t="s">
        <v>184</v>
      </c>
      <c r="D204" s="1" t="s">
        <v>336</v>
      </c>
      <c r="E204" s="1" t="s">
        <v>235</v>
      </c>
    </row>
    <row r="205" spans="2:5" ht="30" customHeight="1" x14ac:dyDescent="0.25">
      <c r="B205" s="1" t="s">
        <v>229</v>
      </c>
      <c r="C205" s="3" t="s">
        <v>182</v>
      </c>
      <c r="D205" s="1" t="s">
        <v>226</v>
      </c>
      <c r="E205" s="1" t="s">
        <v>199</v>
      </c>
    </row>
    <row r="206" spans="2:5" ht="30" customHeight="1" x14ac:dyDescent="0.25">
      <c r="B206" s="1" t="s">
        <v>225</v>
      </c>
      <c r="C206" s="3" t="s">
        <v>182</v>
      </c>
      <c r="D206" s="1" t="s">
        <v>226</v>
      </c>
      <c r="E206" s="1" t="s">
        <v>199</v>
      </c>
    </row>
    <row r="207" spans="2:5" ht="30" customHeight="1" x14ac:dyDescent="0.25">
      <c r="B207" s="1" t="s">
        <v>228</v>
      </c>
      <c r="C207" s="3" t="s">
        <v>182</v>
      </c>
      <c r="D207" s="1" t="s">
        <v>226</v>
      </c>
      <c r="E207" s="1" t="s">
        <v>199</v>
      </c>
    </row>
    <row r="208" spans="2:5" ht="30" customHeight="1" x14ac:dyDescent="0.25">
      <c r="B208" s="1" t="s">
        <v>367</v>
      </c>
      <c r="C208" s="3" t="s">
        <v>182</v>
      </c>
      <c r="D208" s="1" t="s">
        <v>337</v>
      </c>
      <c r="E208" s="1" t="s">
        <v>199</v>
      </c>
    </row>
    <row r="209" spans="2:5" ht="30" customHeight="1" x14ac:dyDescent="0.25">
      <c r="B209" s="1" t="s">
        <v>352</v>
      </c>
      <c r="C209" s="3" t="s">
        <v>184</v>
      </c>
      <c r="D209" s="1" t="s">
        <v>336</v>
      </c>
      <c r="E209" s="1" t="s">
        <v>189</v>
      </c>
    </row>
    <row r="210" spans="2:5" ht="30" customHeight="1" x14ac:dyDescent="0.25">
      <c r="B210" s="1" t="s">
        <v>205</v>
      </c>
      <c r="C210" s="3" t="s">
        <v>184</v>
      </c>
      <c r="D210" s="1" t="s">
        <v>336</v>
      </c>
      <c r="E210" s="1" t="s">
        <v>199</v>
      </c>
    </row>
    <row r="211" spans="2:5" ht="30" customHeight="1" x14ac:dyDescent="0.25">
      <c r="B211" s="1" t="s">
        <v>390</v>
      </c>
      <c r="C211" s="1" t="s">
        <v>184</v>
      </c>
      <c r="D211" s="1" t="s">
        <v>336</v>
      </c>
      <c r="E211" s="1" t="s">
        <v>199</v>
      </c>
    </row>
    <row r="212" spans="2:5" ht="30" customHeight="1" x14ac:dyDescent="0.25">
      <c r="B212" s="1" t="s">
        <v>211</v>
      </c>
      <c r="C212" s="3" t="s">
        <v>184</v>
      </c>
      <c r="D212" s="1" t="s">
        <v>336</v>
      </c>
      <c r="E212" s="1" t="s">
        <v>199</v>
      </c>
    </row>
    <row r="213" spans="2:5" ht="30" customHeight="1" x14ac:dyDescent="0.25">
      <c r="B213" s="1" t="s">
        <v>209</v>
      </c>
      <c r="C213" s="3" t="s">
        <v>184</v>
      </c>
      <c r="D213" s="1" t="s">
        <v>336</v>
      </c>
      <c r="E213" s="1" t="s">
        <v>199</v>
      </c>
    </row>
    <row r="214" spans="2:5" ht="30" customHeight="1" x14ac:dyDescent="0.25">
      <c r="B214" s="1" t="s">
        <v>192</v>
      </c>
      <c r="C214" s="3" t="s">
        <v>184</v>
      </c>
      <c r="D214" s="1" t="s">
        <v>336</v>
      </c>
      <c r="E214" s="1" t="s">
        <v>189</v>
      </c>
    </row>
    <row r="215" spans="2:5" ht="30" customHeight="1" x14ac:dyDescent="0.25">
      <c r="B215" s="1" t="s">
        <v>208</v>
      </c>
      <c r="C215" s="3" t="s">
        <v>184</v>
      </c>
      <c r="D215" s="1" t="s">
        <v>336</v>
      </c>
      <c r="E215" s="1" t="s">
        <v>199</v>
      </c>
    </row>
    <row r="216" spans="2:5" ht="30" customHeight="1" x14ac:dyDescent="0.25">
      <c r="B216" s="1" t="s">
        <v>198</v>
      </c>
      <c r="C216" s="3" t="s">
        <v>182</v>
      </c>
      <c r="D216" s="1" t="s">
        <v>337</v>
      </c>
      <c r="E216" s="1" t="s">
        <v>199</v>
      </c>
    </row>
    <row r="217" spans="2:5" ht="30" customHeight="1" x14ac:dyDescent="0.25">
      <c r="B217" s="1" t="s">
        <v>234</v>
      </c>
      <c r="C217" s="1" t="s">
        <v>184</v>
      </c>
      <c r="D217" s="1" t="s">
        <v>232</v>
      </c>
      <c r="E217" s="1" t="s">
        <v>235</v>
      </c>
    </row>
    <row r="218" spans="2:5" ht="30" customHeight="1" x14ac:dyDescent="0.25">
      <c r="B218" s="1" t="s">
        <v>200</v>
      </c>
      <c r="C218" s="3" t="s">
        <v>184</v>
      </c>
      <c r="D218" s="1" t="s">
        <v>5</v>
      </c>
      <c r="E218" s="1" t="s">
        <v>199</v>
      </c>
    </row>
    <row r="219" spans="2:5" ht="30" customHeight="1" x14ac:dyDescent="0.25">
      <c r="B219" s="1" t="s">
        <v>322</v>
      </c>
      <c r="C219" s="3" t="s">
        <v>184</v>
      </c>
      <c r="D219" s="1" t="s">
        <v>323</v>
      </c>
      <c r="E219" s="1" t="s">
        <v>199</v>
      </c>
    </row>
    <row r="220" spans="2:5" ht="30" customHeight="1" x14ac:dyDescent="0.25">
      <c r="B220" s="1" t="s">
        <v>210</v>
      </c>
      <c r="C220" s="3" t="s">
        <v>184</v>
      </c>
      <c r="D220" s="1" t="s">
        <v>336</v>
      </c>
      <c r="E220" s="1" t="s">
        <v>199</v>
      </c>
    </row>
    <row r="221" spans="2:5" ht="30" customHeight="1" x14ac:dyDescent="0.25">
      <c r="B221" s="1" t="s">
        <v>331</v>
      </c>
      <c r="C221" s="3" t="s">
        <v>247</v>
      </c>
      <c r="D221" s="1" t="s">
        <v>333</v>
      </c>
      <c r="E221" s="1" t="s">
        <v>199</v>
      </c>
    </row>
    <row r="222" spans="2:5" ht="30" customHeight="1" x14ac:dyDescent="0.25">
      <c r="B222" s="1" t="s">
        <v>302</v>
      </c>
      <c r="C222" s="3" t="s">
        <v>182</v>
      </c>
      <c r="D222" s="1" t="s">
        <v>337</v>
      </c>
      <c r="E222" s="1" t="s">
        <v>199</v>
      </c>
    </row>
    <row r="223" spans="2:5" ht="30" customHeight="1" x14ac:dyDescent="0.25">
      <c r="B223" s="1" t="s">
        <v>293</v>
      </c>
      <c r="C223" s="3" t="s">
        <v>182</v>
      </c>
      <c r="D223" s="1" t="s">
        <v>337</v>
      </c>
      <c r="E223" s="1" t="s">
        <v>199</v>
      </c>
    </row>
    <row r="224" spans="2:5" ht="30" customHeight="1" x14ac:dyDescent="0.25">
      <c r="B224" s="1" t="s">
        <v>345</v>
      </c>
      <c r="C224" s="1" t="s">
        <v>184</v>
      </c>
      <c r="D224" s="1" t="s">
        <v>284</v>
      </c>
      <c r="E224" s="1" t="s">
        <v>189</v>
      </c>
    </row>
    <row r="225" spans="2:5" ht="30" customHeight="1" x14ac:dyDescent="0.25">
      <c r="B225" s="1" t="s">
        <v>304</v>
      </c>
      <c r="C225" s="3" t="s">
        <v>182</v>
      </c>
      <c r="D225" s="1" t="s">
        <v>337</v>
      </c>
      <c r="E225" s="1" t="s">
        <v>199</v>
      </c>
    </row>
    <row r="226" spans="2:5" ht="30" customHeight="1" x14ac:dyDescent="0.25">
      <c r="B226" s="1" t="s">
        <v>239</v>
      </c>
      <c r="C226" s="3" t="s">
        <v>184</v>
      </c>
      <c r="D226" s="1" t="s">
        <v>339</v>
      </c>
      <c r="E226" s="1" t="s">
        <v>199</v>
      </c>
    </row>
    <row r="227" spans="2:5" ht="30" customHeight="1" x14ac:dyDescent="0.25">
      <c r="B227" s="1" t="s">
        <v>191</v>
      </c>
      <c r="C227" s="3" t="s">
        <v>184</v>
      </c>
      <c r="D227" s="1" t="s">
        <v>336</v>
      </c>
      <c r="E227" s="1" t="s">
        <v>189</v>
      </c>
    </row>
    <row r="228" spans="2:5" ht="30" customHeight="1" x14ac:dyDescent="0.25">
      <c r="B228" s="1" t="s">
        <v>187</v>
      </c>
      <c r="C228" s="3" t="s">
        <v>184</v>
      </c>
      <c r="D228" s="1" t="s">
        <v>336</v>
      </c>
      <c r="E228" s="1" t="s">
        <v>189</v>
      </c>
    </row>
    <row r="229" spans="2:5" ht="30" customHeight="1" x14ac:dyDescent="0.25">
      <c r="B229" s="1" t="s">
        <v>253</v>
      </c>
      <c r="C229" s="3" t="s">
        <v>184</v>
      </c>
      <c r="D229" s="1" t="s">
        <v>336</v>
      </c>
      <c r="E229" s="1" t="s">
        <v>189</v>
      </c>
    </row>
    <row r="230" spans="2:5" ht="30" customHeight="1" x14ac:dyDescent="0.25">
      <c r="B230" s="1" t="s">
        <v>383</v>
      </c>
      <c r="C230" s="3" t="s">
        <v>184</v>
      </c>
      <c r="D230" s="1" t="s">
        <v>337</v>
      </c>
      <c r="E230" s="1" t="s">
        <v>199</v>
      </c>
    </row>
    <row r="231" spans="2:5" ht="30" customHeight="1" x14ac:dyDescent="0.25">
      <c r="B231" s="1" t="s">
        <v>214</v>
      </c>
      <c r="C231" s="3" t="s">
        <v>182</v>
      </c>
      <c r="D231" s="1" t="s">
        <v>337</v>
      </c>
      <c r="E231" s="1" t="s">
        <v>199</v>
      </c>
    </row>
    <row r="232" spans="2:5" ht="30" customHeight="1" x14ac:dyDescent="0.25">
      <c r="B232" s="1" t="s">
        <v>403</v>
      </c>
      <c r="C232" s="3" t="s">
        <v>184</v>
      </c>
      <c r="D232" s="1" t="s">
        <v>336</v>
      </c>
      <c r="E232" s="1" t="s">
        <v>189</v>
      </c>
    </row>
    <row r="233" spans="2:5" ht="30" customHeight="1" x14ac:dyDescent="0.25">
      <c r="B233" s="1" t="s">
        <v>212</v>
      </c>
      <c r="C233" s="3" t="s">
        <v>184</v>
      </c>
      <c r="D233" s="1" t="s">
        <v>336</v>
      </c>
      <c r="E233" s="1" t="s">
        <v>199</v>
      </c>
    </row>
    <row r="234" spans="2:5" ht="30" customHeight="1" x14ac:dyDescent="0.25">
      <c r="B234" s="1" t="s">
        <v>286</v>
      </c>
      <c r="C234" s="1" t="s">
        <v>184</v>
      </c>
      <c r="D234" s="1" t="s">
        <v>287</v>
      </c>
      <c r="E234" s="1" t="s">
        <v>199</v>
      </c>
    </row>
    <row r="235" spans="2:5" ht="30" customHeight="1" x14ac:dyDescent="0.25">
      <c r="B235" s="1" t="s">
        <v>238</v>
      </c>
      <c r="C235" s="1" t="s">
        <v>184</v>
      </c>
      <c r="D235" s="1" t="s">
        <v>340</v>
      </c>
      <c r="E235" s="1" t="s">
        <v>199</v>
      </c>
    </row>
    <row r="236" spans="2:5" ht="30" customHeight="1" x14ac:dyDescent="0.25">
      <c r="B236" s="1" t="s">
        <v>398</v>
      </c>
      <c r="C236" s="1" t="s">
        <v>184</v>
      </c>
      <c r="D236" s="1" t="s">
        <v>336</v>
      </c>
      <c r="E236" s="1" t="s">
        <v>235</v>
      </c>
    </row>
    <row r="237" spans="2:5" ht="30" customHeight="1" x14ac:dyDescent="0.25">
      <c r="B237" s="1" t="s">
        <v>202</v>
      </c>
      <c r="C237" s="3" t="s">
        <v>184</v>
      </c>
      <c r="D237" s="1" t="s">
        <v>336</v>
      </c>
      <c r="E237" s="1" t="s">
        <v>199</v>
      </c>
    </row>
    <row r="238" spans="2:5" ht="30" customHeight="1" x14ac:dyDescent="0.25">
      <c r="B238" s="1" t="s">
        <v>231</v>
      </c>
      <c r="C238" s="1" t="s">
        <v>184</v>
      </c>
      <c r="D238" s="1" t="s">
        <v>232</v>
      </c>
      <c r="E238" s="1" t="s">
        <v>199</v>
      </c>
    </row>
    <row r="239" spans="2:5" ht="30" customHeight="1" x14ac:dyDescent="0.25">
      <c r="B239" s="1" t="s">
        <v>283</v>
      </c>
      <c r="C239" s="1" t="s">
        <v>184</v>
      </c>
      <c r="D239" s="1" t="s">
        <v>284</v>
      </c>
      <c r="E239" s="1" t="s">
        <v>189</v>
      </c>
    </row>
    <row r="240" spans="2:5" ht="30" customHeight="1" x14ac:dyDescent="0.25">
      <c r="B240" s="1" t="s">
        <v>174</v>
      </c>
      <c r="C240" s="3" t="s">
        <v>184</v>
      </c>
      <c r="D240" s="1" t="s">
        <v>336</v>
      </c>
      <c r="E240" s="1" t="s">
        <v>199</v>
      </c>
    </row>
    <row r="241" spans="2:5" ht="30" customHeight="1" x14ac:dyDescent="0.25">
      <c r="B241" s="1" t="s">
        <v>570</v>
      </c>
      <c r="C241" s="3" t="s">
        <v>184</v>
      </c>
      <c r="D241" s="1" t="s">
        <v>336</v>
      </c>
      <c r="E241" s="1" t="s">
        <v>422</v>
      </c>
    </row>
    <row r="242" spans="2:5" ht="30" customHeight="1" x14ac:dyDescent="0.25">
      <c r="B242" s="1" t="s">
        <v>404</v>
      </c>
      <c r="C242" s="3" t="s">
        <v>184</v>
      </c>
      <c r="D242" s="1" t="s">
        <v>336</v>
      </c>
      <c r="E242" s="1" t="s">
        <v>189</v>
      </c>
    </row>
    <row r="243" spans="2:5" ht="30" customHeight="1" x14ac:dyDescent="0.25">
      <c r="B243" s="1" t="s">
        <v>175</v>
      </c>
      <c r="C243" s="3" t="s">
        <v>184</v>
      </c>
      <c r="D243" s="1" t="s">
        <v>336</v>
      </c>
      <c r="E243" s="1" t="s">
        <v>199</v>
      </c>
    </row>
    <row r="244" spans="2:5" ht="30" customHeight="1" x14ac:dyDescent="0.25">
      <c r="B244" s="1" t="s">
        <v>223</v>
      </c>
      <c r="C244" s="3" t="s">
        <v>182</v>
      </c>
      <c r="D244" s="1" t="s">
        <v>224</v>
      </c>
      <c r="E244" s="1" t="s">
        <v>199</v>
      </c>
    </row>
    <row r="245" spans="2:5" ht="30" customHeight="1" x14ac:dyDescent="0.25">
      <c r="B245" s="1" t="s">
        <v>426</v>
      </c>
      <c r="C245" s="3" t="s">
        <v>184</v>
      </c>
      <c r="D245" s="1" t="s">
        <v>336</v>
      </c>
      <c r="E245" s="1" t="s">
        <v>189</v>
      </c>
    </row>
    <row r="246" spans="2:5" ht="30" customHeight="1" x14ac:dyDescent="0.25">
      <c r="B246" s="1" t="s">
        <v>137</v>
      </c>
      <c r="C246" s="3" t="s">
        <v>184</v>
      </c>
      <c r="D246" s="1" t="s">
        <v>339</v>
      </c>
      <c r="E246" s="1" t="s">
        <v>199</v>
      </c>
    </row>
    <row r="247" spans="2:5" ht="30" customHeight="1" x14ac:dyDescent="0.25">
      <c r="B247" s="1" t="s">
        <v>219</v>
      </c>
      <c r="C247" s="3" t="s">
        <v>182</v>
      </c>
      <c r="D247" s="1" t="s">
        <v>337</v>
      </c>
      <c r="E247" s="1" t="s">
        <v>199</v>
      </c>
    </row>
    <row r="248" spans="2:5" ht="30" customHeight="1" x14ac:dyDescent="0.25">
      <c r="B248" s="1" t="s">
        <v>215</v>
      </c>
      <c r="C248" s="3" t="s">
        <v>182</v>
      </c>
      <c r="D248" s="1" t="s">
        <v>337</v>
      </c>
      <c r="E248" s="1" t="s">
        <v>199</v>
      </c>
    </row>
    <row r="249" spans="2:5" ht="30" customHeight="1" x14ac:dyDescent="0.25">
      <c r="B249" s="1" t="s">
        <v>431</v>
      </c>
      <c r="C249" s="3" t="s">
        <v>184</v>
      </c>
      <c r="D249" s="1" t="s">
        <v>336</v>
      </c>
      <c r="E249" s="1" t="s">
        <v>189</v>
      </c>
    </row>
    <row r="250" spans="2:5" ht="30" customHeight="1" x14ac:dyDescent="0.25">
      <c r="B250" s="1" t="s">
        <v>181</v>
      </c>
      <c r="C250" s="3" t="s">
        <v>182</v>
      </c>
      <c r="D250" s="1" t="s">
        <v>337</v>
      </c>
      <c r="E250" s="1" t="s">
        <v>199</v>
      </c>
    </row>
    <row r="251" spans="2:5" ht="30" customHeight="1" x14ac:dyDescent="0.25">
      <c r="B251" s="1" t="s">
        <v>190</v>
      </c>
      <c r="C251" s="3" t="s">
        <v>184</v>
      </c>
      <c r="D251" s="1" t="s">
        <v>336</v>
      </c>
      <c r="E251" s="1" t="s">
        <v>189</v>
      </c>
    </row>
    <row r="252" spans="2:5" ht="30" customHeight="1" x14ac:dyDescent="0.25">
      <c r="B252" s="1" t="s">
        <v>379</v>
      </c>
      <c r="C252" s="3" t="s">
        <v>182</v>
      </c>
      <c r="D252" s="1" t="s">
        <v>337</v>
      </c>
      <c r="E252" s="1" t="s">
        <v>199</v>
      </c>
    </row>
    <row r="253" spans="2:5" ht="30" customHeight="1" x14ac:dyDescent="0.25">
      <c r="B253" s="1" t="s">
        <v>457</v>
      </c>
      <c r="C253" s="3" t="s">
        <v>184</v>
      </c>
      <c r="D253" s="1" t="s">
        <v>336</v>
      </c>
      <c r="E253" s="1" t="s">
        <v>199</v>
      </c>
    </row>
    <row r="254" spans="2:5" ht="30" customHeight="1" x14ac:dyDescent="0.25">
      <c r="B254" s="1" t="s">
        <v>289</v>
      </c>
      <c r="C254" s="1" t="s">
        <v>184</v>
      </c>
      <c r="D254" s="1" t="s">
        <v>287</v>
      </c>
      <c r="E254" s="1" t="s">
        <v>199</v>
      </c>
    </row>
    <row r="255" spans="2:5" ht="30" customHeight="1" x14ac:dyDescent="0.25">
      <c r="B255" s="1" t="s">
        <v>279</v>
      </c>
      <c r="C255" s="3" t="s">
        <v>182</v>
      </c>
      <c r="D255" s="1" t="s">
        <v>337</v>
      </c>
      <c r="E255" s="1" t="s">
        <v>199</v>
      </c>
    </row>
    <row r="256" spans="2:5" ht="30" customHeight="1" x14ac:dyDescent="0.25">
      <c r="B256" s="1" t="s">
        <v>277</v>
      </c>
      <c r="C256" s="3" t="s">
        <v>182</v>
      </c>
      <c r="D256" s="1" t="s">
        <v>337</v>
      </c>
      <c r="E256" s="1" t="s">
        <v>199</v>
      </c>
    </row>
    <row r="257" spans="2:5" ht="30" customHeight="1" x14ac:dyDescent="0.25">
      <c r="B257" s="1" t="s">
        <v>185</v>
      </c>
      <c r="C257" s="3" t="s">
        <v>184</v>
      </c>
      <c r="D257" s="1" t="s">
        <v>336</v>
      </c>
      <c r="E257" s="1" t="s">
        <v>199</v>
      </c>
    </row>
    <row r="258" spans="2:5" ht="30" customHeight="1" x14ac:dyDescent="0.25">
      <c r="B258" s="1" t="s">
        <v>254</v>
      </c>
      <c r="C258" s="3" t="s">
        <v>184</v>
      </c>
      <c r="D258" s="1" t="s">
        <v>336</v>
      </c>
      <c r="E258" s="1" t="s">
        <v>199</v>
      </c>
    </row>
    <row r="259" spans="2:5" ht="30" customHeight="1" x14ac:dyDescent="0.25">
      <c r="B259" s="1" t="s">
        <v>319</v>
      </c>
      <c r="C259" s="3" t="s">
        <v>184</v>
      </c>
      <c r="D259" s="1" t="s">
        <v>320</v>
      </c>
      <c r="E259" s="1" t="s">
        <v>199</v>
      </c>
    </row>
    <row r="260" spans="2:5" ht="30" customHeight="1" x14ac:dyDescent="0.25">
      <c r="B260" s="1" t="s">
        <v>440</v>
      </c>
      <c r="C260" s="3" t="s">
        <v>184</v>
      </c>
      <c r="D260" s="1" t="s">
        <v>320</v>
      </c>
      <c r="E260" s="1" t="s">
        <v>199</v>
      </c>
    </row>
    <row r="261" spans="2:5" ht="30" customHeight="1" x14ac:dyDescent="0.25">
      <c r="B261" s="1" t="s">
        <v>560</v>
      </c>
      <c r="C261" s="1" t="s">
        <v>184</v>
      </c>
      <c r="D261" s="1" t="s">
        <v>336</v>
      </c>
      <c r="E261" s="1" t="s">
        <v>199</v>
      </c>
    </row>
    <row r="262" spans="2:5" ht="30" customHeight="1" x14ac:dyDescent="0.25">
      <c r="B262" s="1" t="s">
        <v>196</v>
      </c>
      <c r="C262" s="3" t="s">
        <v>182</v>
      </c>
      <c r="D262" s="1" t="s">
        <v>337</v>
      </c>
      <c r="E262" s="1" t="s">
        <v>199</v>
      </c>
    </row>
    <row r="263" spans="2:5" ht="30" customHeight="1" x14ac:dyDescent="0.25">
      <c r="B263" s="1" t="s">
        <v>411</v>
      </c>
      <c r="C263" s="3" t="s">
        <v>184</v>
      </c>
      <c r="D263" s="1" t="s">
        <v>336</v>
      </c>
      <c r="E263" s="1" t="s">
        <v>189</v>
      </c>
    </row>
    <row r="264" spans="2:5" ht="30" customHeight="1" x14ac:dyDescent="0.25">
      <c r="B264" s="1" t="s">
        <v>237</v>
      </c>
      <c r="C264" s="3" t="s">
        <v>184</v>
      </c>
      <c r="D264" s="1" t="s">
        <v>338</v>
      </c>
      <c r="E264" s="1" t="s">
        <v>199</v>
      </c>
    </row>
    <row r="265" spans="2:5" ht="30" customHeight="1" x14ac:dyDescent="0.25">
      <c r="B265" s="1" t="s">
        <v>213</v>
      </c>
      <c r="C265" s="3" t="s">
        <v>182</v>
      </c>
      <c r="D265" s="1" t="s">
        <v>337</v>
      </c>
      <c r="E265" s="1" t="s">
        <v>199</v>
      </c>
    </row>
    <row r="266" spans="2:5" ht="30" customHeight="1" x14ac:dyDescent="0.25">
      <c r="B266" s="1" t="s">
        <v>334</v>
      </c>
      <c r="C266" s="3" t="s">
        <v>184</v>
      </c>
      <c r="D266" s="1" t="s">
        <v>336</v>
      </c>
      <c r="E266" s="1" t="s">
        <v>199</v>
      </c>
    </row>
    <row r="267" spans="2:5" ht="30" customHeight="1" x14ac:dyDescent="0.25">
      <c r="B267" s="1" t="s">
        <v>369</v>
      </c>
      <c r="C267" s="3" t="s">
        <v>184</v>
      </c>
      <c r="D267" s="1" t="s">
        <v>336</v>
      </c>
      <c r="E267" s="1" t="s">
        <v>189</v>
      </c>
    </row>
    <row r="268" spans="2:5" ht="30" customHeight="1" x14ac:dyDescent="0.25">
      <c r="B268" s="1" t="s">
        <v>201</v>
      </c>
      <c r="C268" s="3" t="s">
        <v>184</v>
      </c>
      <c r="D268" s="1" t="s">
        <v>336</v>
      </c>
      <c r="E268" s="1" t="s">
        <v>199</v>
      </c>
    </row>
    <row r="269" spans="2:5" ht="30" customHeight="1" x14ac:dyDescent="0.25">
      <c r="B269" s="1" t="s">
        <v>221</v>
      </c>
      <c r="C269" s="3" t="s">
        <v>182</v>
      </c>
      <c r="D269" s="1" t="s">
        <v>222</v>
      </c>
      <c r="E269" s="1" t="s">
        <v>199</v>
      </c>
    </row>
    <row r="270" spans="2:5" ht="30" customHeight="1" x14ac:dyDescent="0.25">
      <c r="B270" s="1" t="s">
        <v>290</v>
      </c>
      <c r="C270" s="1" t="s">
        <v>184</v>
      </c>
      <c r="D270" s="1" t="s">
        <v>287</v>
      </c>
      <c r="E270" s="1" t="s">
        <v>199</v>
      </c>
    </row>
    <row r="271" spans="2:5" ht="30" customHeight="1" x14ac:dyDescent="0.25">
      <c r="B271" s="1" t="s">
        <v>474</v>
      </c>
      <c r="C271" s="1" t="s">
        <v>184</v>
      </c>
      <c r="D271" s="1" t="s">
        <v>336</v>
      </c>
      <c r="E271" s="1" t="s">
        <v>422</v>
      </c>
    </row>
    <row r="272" spans="2:5" ht="30" customHeight="1" x14ac:dyDescent="0.25">
      <c r="B272" s="1" t="s">
        <v>396</v>
      </c>
      <c r="C272" s="1" t="s">
        <v>184</v>
      </c>
      <c r="D272" s="1" t="s">
        <v>336</v>
      </c>
      <c r="E272" s="1" t="s">
        <v>189</v>
      </c>
    </row>
    <row r="273" spans="2:5" ht="30" customHeight="1" x14ac:dyDescent="0.25">
      <c r="B273" s="1" t="s">
        <v>565</v>
      </c>
      <c r="C273" s="1" t="s">
        <v>184</v>
      </c>
      <c r="D273" s="1" t="s">
        <v>336</v>
      </c>
      <c r="E273" s="1" t="s">
        <v>189</v>
      </c>
    </row>
    <row r="274" spans="2:5" ht="30" customHeight="1" x14ac:dyDescent="0.25">
      <c r="B274" s="1" t="s">
        <v>434</v>
      </c>
      <c r="C274" s="1" t="s">
        <v>184</v>
      </c>
      <c r="D274" s="1" t="s">
        <v>336</v>
      </c>
      <c r="E274" s="1" t="s">
        <v>189</v>
      </c>
    </row>
    <row r="275" spans="2:5" ht="30" customHeight="1" x14ac:dyDescent="0.25">
      <c r="B275" s="1" t="s">
        <v>428</v>
      </c>
      <c r="C275" s="1" t="s">
        <v>184</v>
      </c>
      <c r="D275" s="1" t="s">
        <v>323</v>
      </c>
      <c r="E275" s="1" t="s">
        <v>199</v>
      </c>
    </row>
    <row r="276" spans="2:5" ht="30" customHeight="1" x14ac:dyDescent="0.25">
      <c r="B276" s="1" t="s">
        <v>321</v>
      </c>
      <c r="C276" s="3" t="s">
        <v>184</v>
      </c>
      <c r="D276" s="1" t="s">
        <v>320</v>
      </c>
      <c r="E276" s="1" t="s">
        <v>199</v>
      </c>
    </row>
    <row r="277" spans="2:5" ht="30" customHeight="1" x14ac:dyDescent="0.25">
      <c r="B277" s="1" t="s">
        <v>207</v>
      </c>
      <c r="C277" s="3" t="s">
        <v>184</v>
      </c>
      <c r="D277" s="1" t="s">
        <v>336</v>
      </c>
      <c r="E277" s="1" t="s">
        <v>199</v>
      </c>
    </row>
    <row r="278" spans="2:5" ht="30" customHeight="1" x14ac:dyDescent="0.25">
      <c r="B278" s="1" t="s">
        <v>206</v>
      </c>
      <c r="C278" s="3" t="s">
        <v>184</v>
      </c>
      <c r="D278" s="1" t="s">
        <v>336</v>
      </c>
      <c r="E278" s="1" t="s">
        <v>199</v>
      </c>
    </row>
    <row r="279" spans="2:5" ht="30" customHeight="1" x14ac:dyDescent="0.25">
      <c r="B279" s="1" t="s">
        <v>446</v>
      </c>
      <c r="C279" s="3" t="s">
        <v>184</v>
      </c>
      <c r="D279" s="1" t="s">
        <v>336</v>
      </c>
      <c r="E279" s="1" t="s">
        <v>422</v>
      </c>
    </row>
    <row r="280" spans="2:5" ht="30" customHeight="1" x14ac:dyDescent="0.25">
      <c r="B280" s="1" t="s">
        <v>508</v>
      </c>
      <c r="C280" s="3" t="s">
        <v>184</v>
      </c>
      <c r="D280" s="1" t="s">
        <v>336</v>
      </c>
      <c r="E280" s="1" t="s">
        <v>199</v>
      </c>
    </row>
    <row r="281" spans="2:5" ht="30" customHeight="1" x14ac:dyDescent="0.25">
      <c r="B281" s="1" t="s">
        <v>421</v>
      </c>
      <c r="C281" s="3" t="s">
        <v>184</v>
      </c>
      <c r="D281" s="1" t="s">
        <v>336</v>
      </c>
      <c r="E281" s="1" t="s">
        <v>422</v>
      </c>
    </row>
    <row r="282" spans="2:5" ht="30" customHeight="1" x14ac:dyDescent="0.25">
      <c r="B282" s="1" t="s">
        <v>296</v>
      </c>
      <c r="C282" s="3" t="s">
        <v>182</v>
      </c>
      <c r="D282" s="1" t="s">
        <v>337</v>
      </c>
      <c r="E282" s="1" t="s">
        <v>189</v>
      </c>
    </row>
    <row r="283" spans="2:5" ht="30" customHeight="1" x14ac:dyDescent="0.25">
      <c r="B283" s="1" t="s">
        <v>257</v>
      </c>
      <c r="C283" s="3" t="s">
        <v>184</v>
      </c>
      <c r="D283" s="1" t="s">
        <v>339</v>
      </c>
      <c r="E283" s="1" t="s">
        <v>199</v>
      </c>
    </row>
    <row r="284" spans="2:5" ht="30" customHeight="1" x14ac:dyDescent="0.25">
      <c r="B284" s="1" t="s">
        <v>230</v>
      </c>
      <c r="C284" s="3" t="s">
        <v>182</v>
      </c>
      <c r="D284" s="1" t="s">
        <v>226</v>
      </c>
      <c r="E284" s="1" t="s">
        <v>199</v>
      </c>
    </row>
    <row r="285" spans="2:5" ht="30" customHeight="1" x14ac:dyDescent="0.25">
      <c r="B285" s="1" t="s">
        <v>218</v>
      </c>
      <c r="C285" s="3" t="s">
        <v>182</v>
      </c>
      <c r="D285" s="1" t="s">
        <v>337</v>
      </c>
      <c r="E285" s="1" t="s">
        <v>199</v>
      </c>
    </row>
    <row r="286" spans="2:5" ht="30" customHeight="1" x14ac:dyDescent="0.25">
      <c r="B286" s="1" t="s">
        <v>458</v>
      </c>
      <c r="C286" s="3" t="s">
        <v>184</v>
      </c>
      <c r="D286" s="1" t="s">
        <v>336</v>
      </c>
      <c r="E286" s="1" t="s">
        <v>199</v>
      </c>
    </row>
    <row r="287" spans="2:5" ht="30" customHeight="1" x14ac:dyDescent="0.25">
      <c r="B287" s="1" t="s">
        <v>347</v>
      </c>
      <c r="C287" s="1" t="s">
        <v>184</v>
      </c>
      <c r="D287" s="1" t="s">
        <v>337</v>
      </c>
      <c r="E287" s="1" t="s">
        <v>199</v>
      </c>
    </row>
    <row r="288" spans="2:5" ht="30" customHeight="1" x14ac:dyDescent="0.25">
      <c r="B288" s="1" t="s">
        <v>183</v>
      </c>
      <c r="C288" s="3" t="s">
        <v>184</v>
      </c>
      <c r="D288" s="1" t="s">
        <v>336</v>
      </c>
      <c r="E288" s="1" t="s">
        <v>199</v>
      </c>
    </row>
    <row r="289" spans="2:5" ht="30" customHeight="1" x14ac:dyDescent="0.25">
      <c r="B289" s="1" t="s">
        <v>311</v>
      </c>
      <c r="C289" s="3" t="s">
        <v>184</v>
      </c>
      <c r="D289" s="1" t="s">
        <v>336</v>
      </c>
      <c r="E289" s="1" t="s">
        <v>199</v>
      </c>
    </row>
    <row r="290" spans="2:5" ht="30" customHeight="1" x14ac:dyDescent="0.25">
      <c r="B290" s="1" t="s">
        <v>220</v>
      </c>
      <c r="C290" s="3" t="s">
        <v>182</v>
      </c>
      <c r="D290" s="1" t="s">
        <v>337</v>
      </c>
      <c r="E290" s="1" t="s">
        <v>199</v>
      </c>
    </row>
    <row r="291" spans="2:5" ht="30" customHeight="1" x14ac:dyDescent="0.25">
      <c r="B291" s="1" t="s">
        <v>375</v>
      </c>
      <c r="C291" s="3" t="s">
        <v>184</v>
      </c>
      <c r="D291" s="1" t="s">
        <v>336</v>
      </c>
      <c r="E291" s="1" t="s">
        <v>189</v>
      </c>
    </row>
    <row r="292" spans="2:5" ht="30" customHeight="1" x14ac:dyDescent="0.25">
      <c r="B292" s="1" t="s">
        <v>324</v>
      </c>
      <c r="C292" s="3" t="s">
        <v>184</v>
      </c>
      <c r="D292" s="1" t="s">
        <v>325</v>
      </c>
      <c r="E292" s="1" t="s">
        <v>189</v>
      </c>
    </row>
    <row r="293" spans="2:5" ht="30" customHeight="1" x14ac:dyDescent="0.25">
      <c r="B293" s="1" t="s">
        <v>227</v>
      </c>
      <c r="C293" s="3" t="s">
        <v>182</v>
      </c>
      <c r="D293" s="1" t="s">
        <v>224</v>
      </c>
      <c r="E293" s="1" t="s">
        <v>199</v>
      </c>
    </row>
    <row r="294" spans="2:5" ht="30" customHeight="1" x14ac:dyDescent="0.25">
      <c r="B294" s="1" t="s">
        <v>288</v>
      </c>
      <c r="C294" s="1" t="s">
        <v>184</v>
      </c>
      <c r="D294" s="1" t="s">
        <v>287</v>
      </c>
      <c r="E294" s="1" t="s">
        <v>199</v>
      </c>
    </row>
    <row r="295" spans="2:5" ht="30" customHeight="1" x14ac:dyDescent="0.25">
      <c r="B295" s="1" t="s">
        <v>374</v>
      </c>
      <c r="C295" s="1" t="s">
        <v>184</v>
      </c>
      <c r="D295" s="1" t="s">
        <v>336</v>
      </c>
      <c r="E295" s="1" t="s">
        <v>199</v>
      </c>
    </row>
    <row r="296" spans="2:5" ht="30" customHeight="1" x14ac:dyDescent="0.25">
      <c r="B296" s="1" t="s">
        <v>342</v>
      </c>
      <c r="C296" s="1" t="s">
        <v>182</v>
      </c>
      <c r="D296" s="1" t="s">
        <v>337</v>
      </c>
      <c r="E296" s="1" t="s">
        <v>199</v>
      </c>
    </row>
    <row r="297" spans="2:5" ht="30" customHeight="1" x14ac:dyDescent="0.25">
      <c r="B297" s="1" t="s">
        <v>203</v>
      </c>
      <c r="C297" s="3" t="s">
        <v>184</v>
      </c>
      <c r="D297" s="1" t="s">
        <v>336</v>
      </c>
      <c r="E297" s="1" t="s">
        <v>199</v>
      </c>
    </row>
    <row r="298" spans="2:5" ht="30" customHeight="1" x14ac:dyDescent="0.25">
      <c r="B298" s="1" t="s">
        <v>246</v>
      </c>
      <c r="C298" s="1" t="s">
        <v>247</v>
      </c>
      <c r="D298" s="1" t="s">
        <v>332</v>
      </c>
      <c r="E298" s="1" t="s">
        <v>199</v>
      </c>
    </row>
    <row r="299" spans="2:5" ht="30" customHeight="1" x14ac:dyDescent="0.25">
      <c r="D299" s="4"/>
    </row>
    <row r="300" spans="2:5" ht="30" customHeight="1" x14ac:dyDescent="0.25">
      <c r="D300" s="4"/>
    </row>
    <row r="301" spans="2:5" ht="30" customHeight="1" x14ac:dyDescent="0.25">
      <c r="D301" s="4"/>
    </row>
    <row r="302" spans="2:5" ht="30" customHeight="1" x14ac:dyDescent="0.25">
      <c r="D302" s="4"/>
    </row>
    <row r="303" spans="2:5" ht="30" customHeight="1" x14ac:dyDescent="0.25">
      <c r="D303" s="4"/>
    </row>
    <row r="304" spans="2:5" ht="30" customHeight="1" x14ac:dyDescent="0.25">
      <c r="D304" s="4"/>
    </row>
    <row r="305" spans="4:4" ht="30" customHeight="1" x14ac:dyDescent="0.25">
      <c r="D305" s="4"/>
    </row>
    <row r="306" spans="4:4" ht="30" customHeight="1" x14ac:dyDescent="0.25">
      <c r="D306" s="4"/>
    </row>
    <row r="307" spans="4:4" ht="30" customHeight="1" x14ac:dyDescent="0.25">
      <c r="D307" s="4"/>
    </row>
    <row r="308" spans="4:4" ht="30" customHeight="1" x14ac:dyDescent="0.25">
      <c r="D308" s="4"/>
    </row>
    <row r="309" spans="4:4" ht="30" customHeight="1" x14ac:dyDescent="0.25">
      <c r="D309" s="4"/>
    </row>
    <row r="310" spans="4:4" ht="30" customHeight="1" x14ac:dyDescent="0.25">
      <c r="D310" s="4"/>
    </row>
    <row r="311" spans="4:4" ht="30" customHeight="1" x14ac:dyDescent="0.25">
      <c r="D311" s="4"/>
    </row>
    <row r="312" spans="4:4" ht="30" customHeight="1" x14ac:dyDescent="0.25">
      <c r="D312" s="4"/>
    </row>
    <row r="313" spans="4:4" ht="30" customHeight="1" x14ac:dyDescent="0.25">
      <c r="D313" s="4"/>
    </row>
    <row r="314" spans="4:4" ht="30" customHeight="1" x14ac:dyDescent="0.25">
      <c r="D314" s="4"/>
    </row>
    <row r="315" spans="4:4" ht="30" customHeight="1" x14ac:dyDescent="0.25">
      <c r="D315" s="4"/>
    </row>
    <row r="316" spans="4:4" ht="30" customHeight="1" x14ac:dyDescent="0.25">
      <c r="D316" s="4"/>
    </row>
    <row r="317" spans="4:4" ht="30" customHeight="1" x14ac:dyDescent="0.25">
      <c r="D317" s="4"/>
    </row>
    <row r="318" spans="4:4" ht="30" customHeight="1" x14ac:dyDescent="0.25">
      <c r="D318" s="4"/>
    </row>
    <row r="319" spans="4:4" ht="30" customHeight="1" x14ac:dyDescent="0.25">
      <c r="D319" s="4"/>
    </row>
    <row r="320" spans="4:4" ht="30" customHeight="1" x14ac:dyDescent="0.25">
      <c r="D320" s="4"/>
    </row>
    <row r="321" spans="4:4" ht="30" customHeight="1" x14ac:dyDescent="0.25">
      <c r="D321" s="4"/>
    </row>
    <row r="322" spans="4:4" ht="30" customHeight="1" x14ac:dyDescent="0.25">
      <c r="D322" s="4"/>
    </row>
    <row r="323" spans="4:4" ht="30" customHeight="1" x14ac:dyDescent="0.25">
      <c r="D323" s="4"/>
    </row>
    <row r="324" spans="4:4" ht="30" customHeight="1" x14ac:dyDescent="0.25">
      <c r="D324" s="4"/>
    </row>
    <row r="325" spans="4:4" ht="30" customHeight="1" x14ac:dyDescent="0.25">
      <c r="D325" s="4"/>
    </row>
    <row r="326" spans="4:4" ht="30" customHeight="1" x14ac:dyDescent="0.25">
      <c r="D326" s="4"/>
    </row>
    <row r="327" spans="4:4" ht="30" customHeight="1" x14ac:dyDescent="0.25">
      <c r="D327" s="4"/>
    </row>
    <row r="328" spans="4:4" ht="30" customHeight="1" x14ac:dyDescent="0.25">
      <c r="D328" s="4"/>
    </row>
    <row r="329" spans="4:4" ht="30" customHeight="1" x14ac:dyDescent="0.25">
      <c r="D329" s="4"/>
    </row>
    <row r="330" spans="4:4" ht="30" customHeight="1" x14ac:dyDescent="0.25">
      <c r="D330" s="4"/>
    </row>
    <row r="331" spans="4:4" ht="30" customHeight="1" x14ac:dyDescent="0.25">
      <c r="D331" s="4"/>
    </row>
    <row r="332" spans="4:4" ht="30" customHeight="1" x14ac:dyDescent="0.25">
      <c r="D332" s="4"/>
    </row>
    <row r="333" spans="4:4" ht="30" customHeight="1" x14ac:dyDescent="0.25">
      <c r="D333" s="4"/>
    </row>
    <row r="334" spans="4:4" ht="30" customHeight="1" x14ac:dyDescent="0.25">
      <c r="D334" s="4"/>
    </row>
    <row r="335" spans="4:4" ht="30" customHeight="1" x14ac:dyDescent="0.25">
      <c r="D335" s="4"/>
    </row>
    <row r="336" spans="4:4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</sheetData>
  <conditionalFormatting sqref="C283">
    <cfRule type="iconSet" priority="9">
      <iconSet>
        <cfvo type="percent" val="0"/>
        <cfvo type="num" val="3"/>
        <cfvo type="num" val="4"/>
      </iconSet>
    </cfRule>
  </conditionalFormatting>
  <conditionalFormatting sqref="C224:C227 C230">
    <cfRule type="iconSet" priority="8">
      <iconSet>
        <cfvo type="percent" val="0"/>
        <cfvo type="num" val="3"/>
        <cfvo type="num" val="4"/>
      </iconSet>
    </cfRule>
  </conditionalFormatting>
  <conditionalFormatting sqref="C232">
    <cfRule type="iconSet" priority="7">
      <iconSet>
        <cfvo type="percent" val="0"/>
        <cfvo type="num" val="3"/>
        <cfvo type="num" val="4"/>
      </iconSet>
    </cfRule>
  </conditionalFormatting>
  <conditionalFormatting sqref="C135">
    <cfRule type="iconSet" priority="6">
      <iconSet>
        <cfvo type="percent" val="0"/>
        <cfvo type="num" val="3"/>
        <cfvo type="num" val="4"/>
      </iconSet>
    </cfRule>
  </conditionalFormatting>
  <conditionalFormatting sqref="C136:C141 C143:C144">
    <cfRule type="iconSet" priority="5">
      <iconSet>
        <cfvo type="percent" val="0"/>
        <cfvo type="num" val="3"/>
        <cfvo type="num" val="4"/>
      </iconSet>
    </cfRule>
  </conditionalFormatting>
  <conditionalFormatting sqref="D298:D335 C280:C282 C284:C289 C293:C297">
    <cfRule type="iconSet" priority="14">
      <iconSet>
        <cfvo type="percent" val="0"/>
        <cfvo type="num" val="3"/>
        <cfvo type="num" val="4"/>
      </iconSet>
    </cfRule>
  </conditionalFormatting>
  <conditionalFormatting sqref="C228:C229">
    <cfRule type="iconSet" priority="4">
      <iconSet>
        <cfvo type="percent" val="0"/>
        <cfvo type="num" val="3"/>
        <cfvo type="num" val="4"/>
      </iconSet>
    </cfRule>
  </conditionalFormatting>
  <conditionalFormatting sqref="C231">
    <cfRule type="iconSet" priority="3">
      <iconSet>
        <cfvo type="percent" val="0"/>
        <cfvo type="num" val="3"/>
        <cfvo type="num" val="4"/>
      </iconSet>
    </cfRule>
  </conditionalFormatting>
  <conditionalFormatting sqref="C290:C291">
    <cfRule type="iconSet" priority="2">
      <iconSet>
        <cfvo type="percent" val="0"/>
        <cfvo type="num" val="3"/>
        <cfvo type="num" val="4"/>
      </iconSet>
    </cfRule>
  </conditionalFormatting>
  <conditionalFormatting sqref="C292">
    <cfRule type="iconSet" priority="1">
      <iconSet>
        <cfvo type="percent" val="0"/>
        <cfvo type="num" val="3"/>
        <cfvo type="num" val="4"/>
      </iconSet>
    </cfRule>
  </conditionalFormatting>
  <conditionalFormatting sqref="D4:D85 D97 E86:E96">
    <cfRule type="iconSet" priority="21">
      <iconSet>
        <cfvo type="percent" val="0"/>
        <cfvo type="num" val="3"/>
        <cfvo type="num" val="4"/>
      </iconSet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F668-C9F8-413B-B088-3A926659A7B0}">
  <dimension ref="B1:R30"/>
  <sheetViews>
    <sheetView showGridLines="0" tabSelected="1" topLeftCell="A10" zoomScaleNormal="100" workbookViewId="0">
      <pane xSplit="2" topLeftCell="E1" activePane="topRight" state="frozen"/>
      <selection activeCell="A10" sqref="A10"/>
      <selection pane="topRight" activeCell="P17" sqref="P17"/>
    </sheetView>
  </sheetViews>
  <sheetFormatPr defaultRowHeight="30" customHeight="1" x14ac:dyDescent="0.25"/>
  <cols>
    <col min="1" max="1" width="1.42578125" style="1" customWidth="1"/>
    <col min="2" max="2" width="21.28515625" style="1" customWidth="1"/>
    <col min="3" max="16" width="11.7109375" style="1" customWidth="1"/>
    <col min="17" max="16384" width="9.140625" style="1"/>
  </cols>
  <sheetData>
    <row r="1" spans="2:18" ht="30" customHeight="1" x14ac:dyDescent="0.25">
      <c r="B1" s="2" t="s">
        <v>652</v>
      </c>
    </row>
    <row r="2" spans="2:18" ht="30" customHeight="1" x14ac:dyDescent="0.25">
      <c r="B2" s="1" t="s">
        <v>653</v>
      </c>
      <c r="C2" s="18" t="s">
        <v>654</v>
      </c>
      <c r="D2" s="18" t="s">
        <v>655</v>
      </c>
      <c r="E2" s="18" t="s">
        <v>656</v>
      </c>
      <c r="F2" s="18" t="s">
        <v>657</v>
      </c>
      <c r="G2" s="18" t="s">
        <v>658</v>
      </c>
      <c r="H2" s="18" t="s">
        <v>659</v>
      </c>
      <c r="I2" s="18" t="s">
        <v>660</v>
      </c>
      <c r="J2" s="18" t="s">
        <v>661</v>
      </c>
      <c r="K2" s="18" t="s">
        <v>662</v>
      </c>
    </row>
    <row r="3" spans="2:18" ht="30" customHeight="1" x14ac:dyDescent="0.25">
      <c r="B3" s="1" t="s">
        <v>663</v>
      </c>
      <c r="C3" s="18">
        <v>-0.15</v>
      </c>
      <c r="D3" s="18"/>
      <c r="E3" s="18">
        <v>0.2</v>
      </c>
      <c r="F3" s="18">
        <v>-0.4</v>
      </c>
      <c r="G3" s="18"/>
      <c r="H3" s="18"/>
      <c r="I3" s="18">
        <v>0.15</v>
      </c>
      <c r="J3" s="18">
        <v>0.3</v>
      </c>
      <c r="K3" s="18"/>
    </row>
    <row r="4" spans="2:18" ht="30" customHeight="1" x14ac:dyDescent="0.25">
      <c r="B4" s="1" t="s">
        <v>664</v>
      </c>
      <c r="C4" s="18"/>
      <c r="D4" s="18">
        <v>0.2</v>
      </c>
      <c r="E4" s="18">
        <v>-0.15</v>
      </c>
      <c r="F4" s="18"/>
      <c r="G4" s="18">
        <v>-0.4</v>
      </c>
      <c r="H4" s="18">
        <v>0.15</v>
      </c>
      <c r="I4" s="18"/>
      <c r="J4" s="18"/>
      <c r="K4" s="18">
        <v>0.3</v>
      </c>
    </row>
    <row r="5" spans="2:18" ht="30" customHeight="1" x14ac:dyDescent="0.25">
      <c r="B5" s="1" t="s">
        <v>665</v>
      </c>
      <c r="C5" s="18">
        <v>0.2</v>
      </c>
      <c r="D5" s="18">
        <v>-0.15</v>
      </c>
      <c r="E5" s="18"/>
      <c r="F5" s="18">
        <v>0.3</v>
      </c>
      <c r="G5" s="18"/>
      <c r="H5" s="18"/>
      <c r="I5" s="18"/>
      <c r="J5" s="18">
        <v>-0.4</v>
      </c>
      <c r="K5" s="18"/>
    </row>
    <row r="6" spans="2:18" ht="30" customHeight="1" x14ac:dyDescent="0.25">
      <c r="B6" s="1" t="s">
        <v>666</v>
      </c>
      <c r="C6" s="18"/>
      <c r="D6" s="18">
        <v>-0.15</v>
      </c>
      <c r="E6" s="18">
        <v>0.1</v>
      </c>
      <c r="F6" s="18"/>
      <c r="G6" s="18">
        <v>0.15</v>
      </c>
      <c r="H6" s="18">
        <v>0.3</v>
      </c>
      <c r="I6" s="18">
        <v>-0.4</v>
      </c>
      <c r="J6" s="18"/>
      <c r="K6" s="18"/>
    </row>
    <row r="7" spans="2:18" ht="30" customHeight="1" x14ac:dyDescent="0.25">
      <c r="B7" s="1" t="s">
        <v>667</v>
      </c>
      <c r="C7" s="18"/>
      <c r="D7" s="18">
        <v>0.2</v>
      </c>
      <c r="E7" s="18"/>
      <c r="F7" s="18"/>
      <c r="G7" s="18"/>
      <c r="H7" s="18"/>
      <c r="I7" s="18"/>
      <c r="J7" s="18"/>
      <c r="K7" s="18"/>
    </row>
    <row r="8" spans="2:18" ht="30" customHeight="1" x14ac:dyDescent="0.25">
      <c r="B8" s="1" t="s">
        <v>643</v>
      </c>
      <c r="C8" s="18">
        <f>SUBTOTAL(109,tbDamageTypes[Slash])</f>
        <v>5.0000000000000017E-2</v>
      </c>
      <c r="D8" s="18">
        <f>SUBTOTAL(109,tbDamageTypes[Thrust])</f>
        <v>0.10000000000000003</v>
      </c>
      <c r="E8" s="18">
        <f>SUBTOTAL(109,tbDamageTypes[Strike])</f>
        <v>0.15000000000000002</v>
      </c>
      <c r="F8" s="18">
        <f>SUBTOTAL(109,tbDamageTypes[Fire])</f>
        <v>-0.10000000000000003</v>
      </c>
      <c r="G8" s="18">
        <f>SUBTOTAL(109,tbDamageTypes[Ice])</f>
        <v>-0.25</v>
      </c>
      <c r="H8" s="18">
        <f>SUBTOTAL(109,tbDamageTypes[Nature])</f>
        <v>0.44999999999999996</v>
      </c>
      <c r="I8" s="18">
        <f>SUBTOTAL(109,tbDamageTypes[Void])</f>
        <v>-0.25</v>
      </c>
      <c r="J8" s="18">
        <f>SUBTOTAL(109,tbDamageTypes[Lightning])</f>
        <v>-0.10000000000000003</v>
      </c>
      <c r="K8" s="18">
        <f>SUBTOTAL(109,tbDamageTypes[Arcane])</f>
        <v>0.3</v>
      </c>
    </row>
    <row r="9" spans="2:18" ht="30" customHeight="1" x14ac:dyDescent="0.25">
      <c r="B9" s="1" t="s">
        <v>668</v>
      </c>
      <c r="D9" s="4"/>
      <c r="E9" s="4"/>
    </row>
    <row r="10" spans="2:18" ht="30" customHeight="1" x14ac:dyDescent="0.25">
      <c r="B10" s="1" t="s">
        <v>669</v>
      </c>
      <c r="D10" s="4"/>
      <c r="E10" s="4"/>
    </row>
    <row r="11" spans="2:18" ht="30" customHeight="1" x14ac:dyDescent="0.25">
      <c r="D11" s="4"/>
      <c r="E11" s="4"/>
    </row>
    <row r="12" spans="2:18" ht="30" customHeight="1" x14ac:dyDescent="0.25">
      <c r="B12" s="2" t="s">
        <v>64</v>
      </c>
    </row>
    <row r="13" spans="2:18" ht="30" customHeight="1" x14ac:dyDescent="0.25">
      <c r="B13" s="1" t="s">
        <v>64</v>
      </c>
      <c r="C13" s="19" t="s">
        <v>127</v>
      </c>
      <c r="D13" s="19" t="s">
        <v>94</v>
      </c>
      <c r="E13" s="19" t="s">
        <v>141</v>
      </c>
      <c r="F13" s="19" t="s">
        <v>684</v>
      </c>
      <c r="G13" s="19" t="s">
        <v>22</v>
      </c>
      <c r="H13" s="19" t="s">
        <v>57</v>
      </c>
      <c r="I13" s="19" t="s">
        <v>2</v>
      </c>
      <c r="J13" s="19" t="s">
        <v>674</v>
      </c>
      <c r="K13" s="19" t="s">
        <v>125</v>
      </c>
      <c r="L13" s="19" t="s">
        <v>510</v>
      </c>
      <c r="M13" s="19" t="s">
        <v>681</v>
      </c>
      <c r="N13" s="19" t="s">
        <v>673</v>
      </c>
      <c r="O13" s="19" t="s">
        <v>81</v>
      </c>
      <c r="P13" s="19" t="s">
        <v>21</v>
      </c>
      <c r="Q13"/>
      <c r="R13"/>
    </row>
    <row r="14" spans="2:18" ht="30" customHeight="1" x14ac:dyDescent="0.25">
      <c r="B14" s="1" t="s">
        <v>670</v>
      </c>
      <c r="C14" s="4" t="s">
        <v>641</v>
      </c>
      <c r="D14" s="4"/>
      <c r="E14" s="4"/>
      <c r="F14" s="4"/>
      <c r="G14" s="4" t="s">
        <v>641</v>
      </c>
      <c r="H14" s="4"/>
      <c r="I14" s="4"/>
      <c r="J14" s="4"/>
      <c r="K14" s="4"/>
      <c r="L14" s="4"/>
      <c r="M14" s="4"/>
      <c r="N14" s="4"/>
      <c r="O14" s="4"/>
      <c r="P14" s="4"/>
      <c r="Q14"/>
      <c r="R14"/>
    </row>
    <row r="15" spans="2:18" ht="30" customHeight="1" x14ac:dyDescent="0.25">
      <c r="B15" s="1" t="s">
        <v>677</v>
      </c>
      <c r="C15" s="4"/>
      <c r="D15" s="4" t="s">
        <v>641</v>
      </c>
      <c r="E15" s="4"/>
      <c r="F15" s="4" t="s">
        <v>641</v>
      </c>
      <c r="G15" s="4"/>
      <c r="H15" s="4" t="s">
        <v>641</v>
      </c>
      <c r="I15" s="4"/>
      <c r="J15" s="4"/>
      <c r="K15" s="4"/>
      <c r="L15" s="4"/>
      <c r="M15" s="4"/>
      <c r="N15" s="4"/>
      <c r="O15" s="4"/>
      <c r="P15" s="4"/>
    </row>
    <row r="16" spans="2:18" ht="30" customHeight="1" x14ac:dyDescent="0.25">
      <c r="B16" s="1" t="s">
        <v>678</v>
      </c>
      <c r="C16" s="4"/>
      <c r="D16" s="4"/>
      <c r="E16" s="4"/>
      <c r="F16" s="4" t="s">
        <v>641</v>
      </c>
      <c r="G16" s="4"/>
      <c r="H16" s="4" t="s">
        <v>641</v>
      </c>
      <c r="I16" s="4"/>
      <c r="J16" s="4" t="s">
        <v>641</v>
      </c>
      <c r="K16" s="4"/>
      <c r="L16" s="4"/>
      <c r="M16" s="4"/>
      <c r="N16" s="4"/>
      <c r="O16" s="4"/>
      <c r="P16" s="4"/>
    </row>
    <row r="17" spans="2:16" ht="30" customHeight="1" x14ac:dyDescent="0.25">
      <c r="B17" s="1" t="s">
        <v>672</v>
      </c>
      <c r="C17" s="4"/>
      <c r="D17" s="4"/>
      <c r="E17" s="4"/>
      <c r="F17" s="4"/>
      <c r="G17" s="4" t="s">
        <v>641</v>
      </c>
      <c r="H17" s="4"/>
      <c r="I17" s="4"/>
      <c r="J17" s="4"/>
      <c r="K17" s="4"/>
      <c r="L17" s="4"/>
      <c r="M17" s="4"/>
      <c r="N17" s="4" t="s">
        <v>641</v>
      </c>
      <c r="O17" s="4"/>
      <c r="P17" s="4"/>
    </row>
    <row r="18" spans="2:16" ht="30" customHeight="1" x14ac:dyDescent="0.25">
      <c r="B18" s="1" t="s">
        <v>214</v>
      </c>
      <c r="C18" s="4"/>
      <c r="D18" s="4"/>
      <c r="E18" s="4" t="s">
        <v>641</v>
      </c>
      <c r="F18" s="4"/>
      <c r="G18" s="4"/>
      <c r="H18" s="4"/>
      <c r="I18" s="4"/>
      <c r="J18" s="4"/>
      <c r="K18" s="4" t="s">
        <v>641</v>
      </c>
      <c r="L18" s="4"/>
      <c r="M18" s="4"/>
      <c r="N18" s="4"/>
      <c r="O18" s="4"/>
      <c r="P18" s="4" t="s">
        <v>641</v>
      </c>
    </row>
    <row r="19" spans="2:16" ht="30" customHeight="1" x14ac:dyDescent="0.25">
      <c r="B19" s="1" t="s">
        <v>215</v>
      </c>
      <c r="C19" s="4"/>
      <c r="D19" s="4"/>
      <c r="E19" s="4"/>
      <c r="F19" s="4"/>
      <c r="G19" s="4"/>
      <c r="H19" s="4"/>
      <c r="I19" s="4"/>
      <c r="J19" s="4"/>
      <c r="K19" s="4"/>
      <c r="L19" s="4" t="s">
        <v>641</v>
      </c>
      <c r="M19" s="4"/>
      <c r="N19" s="4"/>
      <c r="O19" s="4" t="s">
        <v>641</v>
      </c>
      <c r="P19" s="4" t="s">
        <v>641</v>
      </c>
    </row>
    <row r="20" spans="2:16" ht="30" customHeight="1" x14ac:dyDescent="0.25">
      <c r="B20" s="1" t="s">
        <v>679</v>
      </c>
      <c r="C20" s="4"/>
      <c r="D20" s="4"/>
      <c r="E20" s="4"/>
      <c r="F20" s="4"/>
      <c r="G20" s="4"/>
      <c r="H20" s="4" t="s">
        <v>641</v>
      </c>
      <c r="I20" s="4"/>
      <c r="J20" s="4"/>
      <c r="K20" s="4"/>
      <c r="L20" s="4"/>
      <c r="M20" s="4"/>
      <c r="N20" s="4" t="s">
        <v>641</v>
      </c>
      <c r="O20" s="4" t="s">
        <v>641</v>
      </c>
      <c r="P20" s="4"/>
    </row>
    <row r="21" spans="2:16" ht="30" customHeight="1" x14ac:dyDescent="0.25">
      <c r="B21" s="1" t="s">
        <v>676</v>
      </c>
      <c r="C21" s="4"/>
      <c r="D21" s="4"/>
      <c r="E21" s="4"/>
      <c r="F21" s="4"/>
      <c r="G21" s="4"/>
      <c r="H21" s="4"/>
      <c r="I21" s="4" t="s">
        <v>641</v>
      </c>
      <c r="J21" s="4"/>
      <c r="K21" s="4"/>
      <c r="L21" s="4" t="s">
        <v>641</v>
      </c>
      <c r="M21" s="4" t="s">
        <v>641</v>
      </c>
      <c r="N21" s="4"/>
      <c r="O21" s="4"/>
      <c r="P21" s="4"/>
    </row>
    <row r="22" spans="2:16" ht="30" customHeight="1" x14ac:dyDescent="0.25">
      <c r="B22" s="1" t="s">
        <v>279</v>
      </c>
      <c r="C22" s="4" t="s">
        <v>641</v>
      </c>
      <c r="D22" s="4"/>
      <c r="E22" s="4"/>
      <c r="F22" s="4"/>
      <c r="G22" s="4"/>
      <c r="H22" s="4"/>
      <c r="I22" s="4" t="s">
        <v>641</v>
      </c>
      <c r="J22" s="4" t="s">
        <v>641</v>
      </c>
      <c r="K22" s="4"/>
      <c r="L22" s="4"/>
      <c r="M22" s="4" t="s">
        <v>641</v>
      </c>
      <c r="N22" s="4"/>
      <c r="O22" s="4"/>
      <c r="P22" s="4"/>
    </row>
    <row r="23" spans="2:16" ht="30" customHeight="1" x14ac:dyDescent="0.25">
      <c r="B23" s="1" t="s">
        <v>682</v>
      </c>
      <c r="C23" s="4"/>
      <c r="D23" s="4" t="s">
        <v>641</v>
      </c>
      <c r="E23" s="4"/>
      <c r="F23" s="4" t="s">
        <v>641</v>
      </c>
      <c r="G23" s="4" t="s">
        <v>641</v>
      </c>
      <c r="H23" s="4"/>
      <c r="I23" s="4"/>
      <c r="J23" s="4"/>
      <c r="K23" s="4"/>
      <c r="L23" s="4"/>
      <c r="M23" s="4"/>
      <c r="N23" s="4"/>
      <c r="O23" s="4"/>
      <c r="P23" s="4"/>
    </row>
    <row r="24" spans="2:16" ht="30" customHeight="1" x14ac:dyDescent="0.25">
      <c r="B24" s="1" t="s">
        <v>277</v>
      </c>
      <c r="C24" s="4"/>
      <c r="D24" s="4" t="s">
        <v>641</v>
      </c>
      <c r="E24" s="4"/>
      <c r="F24" s="4"/>
      <c r="G24" s="4"/>
      <c r="H24" s="4"/>
      <c r="I24" s="4" t="s">
        <v>641</v>
      </c>
      <c r="J24" s="4" t="s">
        <v>641</v>
      </c>
      <c r="K24" s="4"/>
      <c r="L24" s="4"/>
      <c r="M24" s="4"/>
      <c r="N24" s="4"/>
      <c r="O24" s="4"/>
      <c r="P24" s="4"/>
    </row>
    <row r="25" spans="2:16" ht="30" customHeight="1" x14ac:dyDescent="0.25">
      <c r="B25" s="1" t="s">
        <v>671</v>
      </c>
      <c r="C25" s="4"/>
      <c r="D25" s="4"/>
      <c r="E25" s="4"/>
      <c r="F25" s="4"/>
      <c r="G25" s="4"/>
      <c r="H25" s="4"/>
      <c r="I25" s="4"/>
      <c r="J25" s="4"/>
      <c r="K25" s="4"/>
      <c r="L25" s="4" t="s">
        <v>641</v>
      </c>
      <c r="M25" s="4"/>
      <c r="N25" s="4" t="s">
        <v>641</v>
      </c>
      <c r="O25" s="4" t="s">
        <v>641</v>
      </c>
      <c r="P25" s="4"/>
    </row>
    <row r="26" spans="2:16" ht="30" customHeight="1" x14ac:dyDescent="0.25">
      <c r="B26" s="1" t="s">
        <v>680</v>
      </c>
      <c r="C26" s="4" t="s">
        <v>641</v>
      </c>
      <c r="D26" s="4"/>
      <c r="E26" s="4"/>
      <c r="F26" s="4"/>
      <c r="G26" s="4"/>
      <c r="H26" s="4" t="s">
        <v>641</v>
      </c>
      <c r="I26" s="4"/>
      <c r="J26" s="4" t="s">
        <v>641</v>
      </c>
      <c r="K26" s="4" t="s">
        <v>641</v>
      </c>
      <c r="L26" s="4"/>
      <c r="M26" s="4"/>
      <c r="N26" s="4"/>
      <c r="O26" s="4"/>
      <c r="P26" s="4"/>
    </row>
    <row r="27" spans="2:16" ht="30" customHeight="1" x14ac:dyDescent="0.25">
      <c r="B27" s="1" t="s">
        <v>675</v>
      </c>
      <c r="C27" s="4" t="s">
        <v>641</v>
      </c>
      <c r="D27" s="4"/>
      <c r="E27" s="4"/>
      <c r="F27" s="4"/>
      <c r="G27" s="4"/>
      <c r="H27" s="4"/>
      <c r="I27" s="4"/>
      <c r="J27" s="4"/>
      <c r="K27" s="4" t="s">
        <v>641</v>
      </c>
      <c r="L27" s="4"/>
      <c r="M27" s="4"/>
      <c r="N27" s="4"/>
      <c r="O27" s="4"/>
      <c r="P27" s="4"/>
    </row>
    <row r="28" spans="2:16" ht="30" customHeight="1" x14ac:dyDescent="0.25">
      <c r="B28" s="1" t="s">
        <v>683</v>
      </c>
      <c r="C28" s="4" t="s">
        <v>641</v>
      </c>
      <c r="D28" s="4"/>
      <c r="E28" s="4"/>
      <c r="F28" s="4"/>
      <c r="G28" s="4"/>
      <c r="H28" s="4"/>
      <c r="I28" s="4"/>
      <c r="J28" s="4"/>
      <c r="K28" s="4" t="s">
        <v>641</v>
      </c>
      <c r="L28" s="4"/>
      <c r="M28" s="4"/>
      <c r="N28" s="4"/>
      <c r="O28" s="4"/>
      <c r="P28" s="4"/>
    </row>
    <row r="29" spans="2:16" ht="30" customHeight="1" x14ac:dyDescent="0.25">
      <c r="B29" s="1" t="s">
        <v>220</v>
      </c>
      <c r="C29" s="4"/>
      <c r="D29" s="4"/>
      <c r="E29" s="4" t="s">
        <v>641</v>
      </c>
      <c r="F29" s="4"/>
      <c r="G29" s="4"/>
      <c r="H29" s="4"/>
      <c r="I29" s="4"/>
      <c r="J29" s="4"/>
      <c r="K29" s="4" t="s">
        <v>641</v>
      </c>
      <c r="L29" s="4"/>
      <c r="M29" s="4"/>
      <c r="N29" s="4"/>
      <c r="O29" s="4"/>
      <c r="P29" s="4" t="s">
        <v>641</v>
      </c>
    </row>
    <row r="30" spans="2:16" ht="30" customHeight="1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8C2D-A2CD-4FE6-9961-704CCB8F4FDF}">
  <dimension ref="B1:D32"/>
  <sheetViews>
    <sheetView showGridLines="0" topLeftCell="A19" workbookViewId="0">
      <selection activeCell="B33" sqref="B33"/>
    </sheetView>
  </sheetViews>
  <sheetFormatPr defaultRowHeight="30" customHeight="1" x14ac:dyDescent="0.25"/>
  <cols>
    <col min="1" max="1" width="1.42578125" style="1" customWidth="1"/>
    <col min="2" max="2" width="21.140625" style="1" customWidth="1"/>
    <col min="3" max="3" width="61.7109375" style="1" customWidth="1"/>
    <col min="4" max="16384" width="9.140625" style="1"/>
  </cols>
  <sheetData>
    <row r="1" spans="2:3" ht="9" customHeight="1" x14ac:dyDescent="0.25"/>
    <row r="2" spans="2:3" ht="30" customHeight="1" x14ac:dyDescent="0.25">
      <c r="B2" s="1" t="s">
        <v>450</v>
      </c>
      <c r="C2" s="1" t="s">
        <v>451</v>
      </c>
    </row>
    <row r="3" spans="2:3" ht="30" customHeight="1" x14ac:dyDescent="0.25">
      <c r="B3" s="1" t="s">
        <v>325</v>
      </c>
      <c r="C3" s="12" t="s">
        <v>453</v>
      </c>
    </row>
    <row r="4" spans="2:3" ht="30" customHeight="1" x14ac:dyDescent="0.25">
      <c r="B4" s="1" t="s">
        <v>452</v>
      </c>
      <c r="C4" s="12" t="s">
        <v>454</v>
      </c>
    </row>
    <row r="5" spans="2:3" ht="30" customHeight="1" x14ac:dyDescent="0.25">
      <c r="B5" s="1" t="s">
        <v>452</v>
      </c>
      <c r="C5" s="12" t="s">
        <v>455</v>
      </c>
    </row>
    <row r="6" spans="2:3" ht="30" customHeight="1" x14ac:dyDescent="0.25">
      <c r="B6" s="1" t="s">
        <v>22</v>
      </c>
      <c r="C6" s="12" t="s">
        <v>489</v>
      </c>
    </row>
    <row r="7" spans="2:3" ht="30" customHeight="1" x14ac:dyDescent="0.25">
      <c r="B7" s="1" t="s">
        <v>541</v>
      </c>
      <c r="C7" s="12" t="s">
        <v>370</v>
      </c>
    </row>
    <row r="8" spans="2:3" ht="30" customHeight="1" x14ac:dyDescent="0.25">
      <c r="B8" s="1" t="s">
        <v>541</v>
      </c>
      <c r="C8" s="12" t="s">
        <v>542</v>
      </c>
    </row>
    <row r="9" spans="2:3" ht="30" customHeight="1" x14ac:dyDescent="0.25">
      <c r="B9" s="1" t="s">
        <v>248</v>
      </c>
      <c r="C9" s="12" t="s">
        <v>553</v>
      </c>
    </row>
    <row r="10" spans="2:3" ht="30" customHeight="1" x14ac:dyDescent="0.25">
      <c r="B10" s="1" t="s">
        <v>248</v>
      </c>
      <c r="C10" s="12" t="s">
        <v>554</v>
      </c>
    </row>
    <row r="11" spans="2:3" ht="46.5" customHeight="1" x14ac:dyDescent="0.25">
      <c r="B11" s="1" t="s">
        <v>581</v>
      </c>
      <c r="C11" s="12" t="s">
        <v>582</v>
      </c>
    </row>
    <row r="12" spans="2:3" ht="30" customHeight="1" x14ac:dyDescent="0.25">
      <c r="B12" s="1" t="s">
        <v>541</v>
      </c>
      <c r="C12" s="12" t="s">
        <v>583</v>
      </c>
    </row>
    <row r="13" spans="2:3" ht="30" customHeight="1" x14ac:dyDescent="0.25">
      <c r="B13" s="1" t="s">
        <v>584</v>
      </c>
      <c r="C13" s="12" t="s">
        <v>585</v>
      </c>
    </row>
    <row r="14" spans="2:3" ht="30" customHeight="1" x14ac:dyDescent="0.25">
      <c r="B14" s="1" t="s">
        <v>588</v>
      </c>
      <c r="C14" s="12" t="s">
        <v>589</v>
      </c>
    </row>
    <row r="16" spans="2:3" ht="30" customHeight="1" x14ac:dyDescent="0.25">
      <c r="B16" s="2" t="s">
        <v>645</v>
      </c>
    </row>
    <row r="17" spans="2:4" ht="30" customHeight="1" x14ac:dyDescent="0.25">
      <c r="B17" s="1" t="s">
        <v>91</v>
      </c>
      <c r="C17" s="1" t="s">
        <v>608</v>
      </c>
      <c r="D17" s="1" t="s">
        <v>609</v>
      </c>
    </row>
    <row r="18" spans="2:4" ht="30" customHeight="1" x14ac:dyDescent="0.25">
      <c r="B18" s="1" t="s">
        <v>2</v>
      </c>
      <c r="C18" s="1" t="s">
        <v>610</v>
      </c>
      <c r="D18" s="1" t="s">
        <v>618</v>
      </c>
    </row>
    <row r="19" spans="2:4" ht="30" customHeight="1" x14ac:dyDescent="0.25">
      <c r="B19" s="1" t="s">
        <v>21</v>
      </c>
      <c r="C19" s="1" t="s">
        <v>611</v>
      </c>
      <c r="D19" s="1" t="s">
        <v>618</v>
      </c>
    </row>
    <row r="20" spans="2:4" ht="30" customHeight="1" x14ac:dyDescent="0.25">
      <c r="B20" s="1" t="s">
        <v>94</v>
      </c>
      <c r="C20" s="1" t="s">
        <v>612</v>
      </c>
      <c r="D20" s="1" t="s">
        <v>618</v>
      </c>
    </row>
    <row r="21" spans="2:4" ht="30" customHeight="1" x14ac:dyDescent="0.25">
      <c r="B21" s="1" t="s">
        <v>21</v>
      </c>
      <c r="C21" s="1" t="s">
        <v>619</v>
      </c>
      <c r="D21" s="1" t="s">
        <v>618</v>
      </c>
    </row>
    <row r="22" spans="2:4" ht="30" customHeight="1" x14ac:dyDescent="0.25">
      <c r="B22" s="1" t="s">
        <v>21</v>
      </c>
      <c r="C22" s="1" t="s">
        <v>620</v>
      </c>
      <c r="D22" s="1" t="s">
        <v>618</v>
      </c>
    </row>
    <row r="23" spans="2:4" ht="30" customHeight="1" x14ac:dyDescent="0.25">
      <c r="B23" s="1" t="s">
        <v>21</v>
      </c>
      <c r="C23" s="1" t="s">
        <v>624</v>
      </c>
      <c r="D23" s="1" t="s">
        <v>618</v>
      </c>
    </row>
    <row r="24" spans="2:4" ht="30" customHeight="1" x14ac:dyDescent="0.25">
      <c r="B24" s="1" t="s">
        <v>21</v>
      </c>
      <c r="C24" s="1" t="s">
        <v>625</v>
      </c>
      <c r="D24" s="1" t="s">
        <v>618</v>
      </c>
    </row>
    <row r="25" spans="2:4" ht="30" customHeight="1" x14ac:dyDescent="0.25">
      <c r="B25" s="1" t="s">
        <v>21</v>
      </c>
      <c r="C25" s="1" t="s">
        <v>627</v>
      </c>
      <c r="D25" s="1" t="s">
        <v>618</v>
      </c>
    </row>
    <row r="26" spans="2:4" ht="30" customHeight="1" x14ac:dyDescent="0.25">
      <c r="B26" s="1" t="s">
        <v>629</v>
      </c>
      <c r="C26" s="1" t="s">
        <v>628</v>
      </c>
      <c r="D26" s="1" t="s">
        <v>618</v>
      </c>
    </row>
    <row r="27" spans="2:4" ht="30" customHeight="1" x14ac:dyDescent="0.25">
      <c r="B27" s="1" t="s">
        <v>2</v>
      </c>
      <c r="C27" s="1" t="s">
        <v>644</v>
      </c>
      <c r="D27" s="1" t="s">
        <v>618</v>
      </c>
    </row>
    <row r="28" spans="2:4" ht="30" customHeight="1" x14ac:dyDescent="0.25">
      <c r="B28" s="1" t="s">
        <v>21</v>
      </c>
      <c r="C28" s="1" t="s">
        <v>646</v>
      </c>
      <c r="D28" s="1" t="s">
        <v>618</v>
      </c>
    </row>
    <row r="29" spans="2:4" ht="30" customHeight="1" x14ac:dyDescent="0.25">
      <c r="B29" s="1" t="s">
        <v>21</v>
      </c>
      <c r="C29" s="1" t="s">
        <v>647</v>
      </c>
      <c r="D29" s="1" t="s">
        <v>618</v>
      </c>
    </row>
    <row r="30" spans="2:4" ht="30" customHeight="1" x14ac:dyDescent="0.25">
      <c r="B30" s="1" t="s">
        <v>21</v>
      </c>
      <c r="C30" s="1" t="s">
        <v>648</v>
      </c>
      <c r="D30" s="1" t="s">
        <v>626</v>
      </c>
    </row>
    <row r="31" spans="2:4" ht="30" customHeight="1" x14ac:dyDescent="0.25">
      <c r="B31" s="1" t="s">
        <v>22</v>
      </c>
      <c r="C31" s="1" t="s">
        <v>649</v>
      </c>
      <c r="D31" s="1" t="s">
        <v>618</v>
      </c>
    </row>
    <row r="32" spans="2:4" ht="30" customHeight="1" x14ac:dyDescent="0.25">
      <c r="B32" s="1" t="s">
        <v>57</v>
      </c>
      <c r="C32" s="1" t="s">
        <v>650</v>
      </c>
      <c r="D32" s="1" t="s">
        <v>626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7B71-5AA7-45DA-AD08-47CE5D0361EA}">
  <dimension ref="B1:F181"/>
  <sheetViews>
    <sheetView showGridLines="0" topLeftCell="A9" workbookViewId="0">
      <selection activeCell="E18" sqref="E18"/>
    </sheetView>
  </sheetViews>
  <sheetFormatPr defaultRowHeight="14.25" x14ac:dyDescent="0.25"/>
  <cols>
    <col min="1" max="1" width="1.42578125" style="1" customWidth="1"/>
    <col min="2" max="2" width="21.28515625" style="1" customWidth="1"/>
    <col min="3" max="11" width="15.7109375" style="1" customWidth="1"/>
    <col min="12" max="16384" width="9.140625" style="1"/>
  </cols>
  <sheetData>
    <row r="1" spans="2:5" ht="7.5" customHeight="1" x14ac:dyDescent="0.25">
      <c r="B1" s="2"/>
    </row>
    <row r="2" spans="2:5" ht="30" customHeight="1" x14ac:dyDescent="0.25">
      <c r="B2" s="2" t="s">
        <v>17</v>
      </c>
    </row>
    <row r="3" spans="2:5" ht="30" customHeight="1" x14ac:dyDescent="0.25">
      <c r="B3" s="1" t="s">
        <v>1</v>
      </c>
    </row>
    <row r="4" spans="2:5" ht="30" customHeight="1" x14ac:dyDescent="0.25">
      <c r="B4" s="1" t="s">
        <v>18</v>
      </c>
    </row>
    <row r="5" spans="2:5" ht="30" customHeight="1" x14ac:dyDescent="0.25">
      <c r="B5" s="1" t="s">
        <v>19</v>
      </c>
    </row>
    <row r="6" spans="2:5" ht="30" customHeight="1" x14ac:dyDescent="0.25">
      <c r="B6" s="1" t="s">
        <v>23</v>
      </c>
    </row>
    <row r="7" spans="2:5" ht="30" customHeight="1" x14ac:dyDescent="0.25">
      <c r="D7" s="4"/>
      <c r="E7" s="4"/>
    </row>
    <row r="8" spans="2:5" ht="30" customHeight="1" x14ac:dyDescent="0.25">
      <c r="B8" s="2" t="s">
        <v>638</v>
      </c>
      <c r="D8" s="4"/>
      <c r="E8" s="4"/>
    </row>
    <row r="9" spans="2:5" ht="30" customHeight="1" x14ac:dyDescent="0.25">
      <c r="B9" s="1" t="s">
        <v>639</v>
      </c>
      <c r="C9" s="1" t="s">
        <v>640</v>
      </c>
      <c r="D9" s="4" t="s">
        <v>642</v>
      </c>
      <c r="E9" s="4" t="s">
        <v>621</v>
      </c>
    </row>
    <row r="10" spans="2:5" ht="30" customHeight="1" x14ac:dyDescent="0.25">
      <c r="B10" s="1" t="s">
        <v>630</v>
      </c>
      <c r="C10" s="1" t="s">
        <v>263</v>
      </c>
      <c r="D10" s="4" t="s">
        <v>641</v>
      </c>
      <c r="E10" s="4"/>
    </row>
    <row r="11" spans="2:5" ht="30" customHeight="1" x14ac:dyDescent="0.25">
      <c r="B11" s="1" t="s">
        <v>631</v>
      </c>
      <c r="C11" s="1" t="s">
        <v>263</v>
      </c>
      <c r="D11" s="4" t="s">
        <v>641</v>
      </c>
      <c r="E11" s="4"/>
    </row>
    <row r="12" spans="2:5" ht="30" customHeight="1" x14ac:dyDescent="0.25">
      <c r="B12" s="1" t="s">
        <v>632</v>
      </c>
      <c r="C12" s="1" t="s">
        <v>263</v>
      </c>
      <c r="D12" s="4"/>
      <c r="E12" s="4"/>
    </row>
    <row r="13" spans="2:5" ht="30" customHeight="1" x14ac:dyDescent="0.25">
      <c r="B13" s="1" t="s">
        <v>633</v>
      </c>
      <c r="C13" s="1" t="s">
        <v>263</v>
      </c>
      <c r="D13" s="4"/>
      <c r="E13" s="4"/>
    </row>
    <row r="14" spans="2:5" ht="30" customHeight="1" x14ac:dyDescent="0.25">
      <c r="B14" s="1" t="s">
        <v>634</v>
      </c>
      <c r="C14" s="1" t="s">
        <v>263</v>
      </c>
      <c r="D14" s="4" t="s">
        <v>641</v>
      </c>
      <c r="E14" s="15">
        <v>4.1000000000000002E-2</v>
      </c>
    </row>
    <row r="15" spans="2:5" ht="30" customHeight="1" x14ac:dyDescent="0.25">
      <c r="B15" s="1" t="s">
        <v>635</v>
      </c>
      <c r="C15" s="1" t="s">
        <v>263</v>
      </c>
      <c r="D15" s="4"/>
      <c r="E15" s="4"/>
    </row>
    <row r="16" spans="2:5" ht="30" customHeight="1" x14ac:dyDescent="0.25">
      <c r="B16" s="1" t="s">
        <v>636</v>
      </c>
      <c r="C16" s="1" t="s">
        <v>263</v>
      </c>
      <c r="D16" s="4"/>
      <c r="E16" s="4"/>
    </row>
    <row r="17" spans="2:5" ht="30" customHeight="1" x14ac:dyDescent="0.25">
      <c r="B17" s="1" t="s">
        <v>637</v>
      </c>
      <c r="C17" s="1" t="s">
        <v>263</v>
      </c>
      <c r="D17" s="4"/>
      <c r="E17" s="4"/>
    </row>
    <row r="18" spans="2:5" ht="30" customHeight="1" x14ac:dyDescent="0.25">
      <c r="B18" s="1" t="s">
        <v>630</v>
      </c>
      <c r="C18" s="1" t="s">
        <v>593</v>
      </c>
      <c r="D18" s="4" t="s">
        <v>641</v>
      </c>
      <c r="E18" s="4"/>
    </row>
    <row r="19" spans="2:5" ht="30" customHeight="1" x14ac:dyDescent="0.25">
      <c r="B19" s="1" t="s">
        <v>631</v>
      </c>
      <c r="C19" s="1" t="s">
        <v>593</v>
      </c>
      <c r="D19" s="4" t="s">
        <v>641</v>
      </c>
      <c r="E19" s="15">
        <v>0.04</v>
      </c>
    </row>
    <row r="20" spans="2:5" ht="30" customHeight="1" x14ac:dyDescent="0.25">
      <c r="B20" s="1" t="s">
        <v>632</v>
      </c>
      <c r="C20" s="1" t="s">
        <v>593</v>
      </c>
      <c r="D20" s="4" t="s">
        <v>641</v>
      </c>
      <c r="E20" s="15">
        <v>4.1000000000000002E-2</v>
      </c>
    </row>
    <row r="21" spans="2:5" ht="30" customHeight="1" x14ac:dyDescent="0.25">
      <c r="B21" s="1" t="s">
        <v>633</v>
      </c>
      <c r="C21" s="1" t="s">
        <v>593</v>
      </c>
      <c r="D21" s="4" t="s">
        <v>641</v>
      </c>
      <c r="E21" s="15">
        <v>3.9E-2</v>
      </c>
    </row>
    <row r="22" spans="2:5" ht="30" customHeight="1" x14ac:dyDescent="0.25">
      <c r="B22" s="1" t="s">
        <v>634</v>
      </c>
      <c r="C22" s="1" t="s">
        <v>593</v>
      </c>
      <c r="D22" s="4" t="s">
        <v>641</v>
      </c>
      <c r="E22" s="4"/>
    </row>
    <row r="23" spans="2:5" ht="30" customHeight="1" x14ac:dyDescent="0.25">
      <c r="B23" s="1" t="s">
        <v>635</v>
      </c>
      <c r="C23" s="1" t="s">
        <v>593</v>
      </c>
      <c r="D23" s="4"/>
      <c r="E23" s="4"/>
    </row>
    <row r="24" spans="2:5" ht="30" customHeight="1" x14ac:dyDescent="0.25">
      <c r="B24" s="1" t="s">
        <v>636</v>
      </c>
      <c r="C24" s="1" t="s">
        <v>593</v>
      </c>
      <c r="D24" s="4"/>
      <c r="E24" s="4"/>
    </row>
    <row r="25" spans="2:5" ht="30" customHeight="1" x14ac:dyDescent="0.25">
      <c r="B25" s="1" t="s">
        <v>637</v>
      </c>
      <c r="C25" s="1" t="s">
        <v>593</v>
      </c>
      <c r="D25" s="4"/>
      <c r="E25" s="4"/>
    </row>
    <row r="26" spans="2:5" ht="30" customHeight="1" x14ac:dyDescent="0.25">
      <c r="B26" s="1" t="s">
        <v>630</v>
      </c>
      <c r="C26" s="1" t="s">
        <v>264</v>
      </c>
      <c r="D26" s="4" t="s">
        <v>641</v>
      </c>
      <c r="E26" s="15">
        <v>3.9E-2</v>
      </c>
    </row>
    <row r="27" spans="2:5" ht="30" customHeight="1" x14ac:dyDescent="0.25">
      <c r="B27" s="1" t="s">
        <v>631</v>
      </c>
      <c r="C27" s="1" t="s">
        <v>264</v>
      </c>
      <c r="D27" s="4" t="s">
        <v>641</v>
      </c>
      <c r="E27" s="15">
        <v>0.04</v>
      </c>
    </row>
    <row r="28" spans="2:5" ht="30" customHeight="1" x14ac:dyDescent="0.25">
      <c r="B28" s="1" t="s">
        <v>632</v>
      </c>
      <c r="C28" s="1" t="s">
        <v>264</v>
      </c>
      <c r="D28" s="4" t="s">
        <v>641</v>
      </c>
      <c r="E28" s="15">
        <v>4.2000000000000003E-2</v>
      </c>
    </row>
    <row r="29" spans="2:5" ht="30" customHeight="1" x14ac:dyDescent="0.25">
      <c r="B29" s="1" t="s">
        <v>633</v>
      </c>
      <c r="C29" s="1" t="s">
        <v>264</v>
      </c>
      <c r="D29" s="4" t="s">
        <v>641</v>
      </c>
      <c r="E29" s="15">
        <v>4.1000000000000002E-2</v>
      </c>
    </row>
    <row r="30" spans="2:5" ht="30" customHeight="1" x14ac:dyDescent="0.25">
      <c r="B30" s="1" t="s">
        <v>634</v>
      </c>
      <c r="C30" s="1" t="s">
        <v>264</v>
      </c>
      <c r="D30" s="4" t="s">
        <v>641</v>
      </c>
      <c r="E30" s="15">
        <v>4.2000000000000003E-2</v>
      </c>
    </row>
    <row r="31" spans="2:5" ht="30" customHeight="1" x14ac:dyDescent="0.25">
      <c r="B31" s="1" t="s">
        <v>635</v>
      </c>
      <c r="C31" s="1" t="s">
        <v>264</v>
      </c>
      <c r="D31" s="4"/>
      <c r="E31" s="4"/>
    </row>
    <row r="32" spans="2:5" ht="30" customHeight="1" x14ac:dyDescent="0.25">
      <c r="B32" s="1" t="s">
        <v>636</v>
      </c>
      <c r="C32" s="1" t="s">
        <v>264</v>
      </c>
      <c r="D32" s="4"/>
      <c r="E32" s="4"/>
    </row>
    <row r="33" spans="2:5" ht="30" customHeight="1" x14ac:dyDescent="0.25">
      <c r="B33" s="1" t="s">
        <v>637</v>
      </c>
      <c r="C33" s="1" t="s">
        <v>264</v>
      </c>
      <c r="D33" s="4"/>
      <c r="E33" s="4"/>
    </row>
    <row r="34" spans="2:5" ht="30" customHeight="1" x14ac:dyDescent="0.25">
      <c r="B34" s="1" t="s">
        <v>630</v>
      </c>
      <c r="C34" s="1" t="s">
        <v>258</v>
      </c>
      <c r="D34" s="4" t="s">
        <v>641</v>
      </c>
      <c r="E34" s="15">
        <v>4.2999999999999997E-2</v>
      </c>
    </row>
    <row r="35" spans="2:5" ht="30" customHeight="1" x14ac:dyDescent="0.25">
      <c r="B35" s="1" t="s">
        <v>631</v>
      </c>
      <c r="C35" s="1" t="s">
        <v>258</v>
      </c>
      <c r="D35" s="4" t="s">
        <v>641</v>
      </c>
      <c r="E35" s="15">
        <v>4.2999999999999997E-2</v>
      </c>
    </row>
    <row r="36" spans="2:5" ht="30" customHeight="1" x14ac:dyDescent="0.25">
      <c r="B36" s="1" t="s">
        <v>632</v>
      </c>
      <c r="C36" s="1" t="s">
        <v>258</v>
      </c>
      <c r="D36" s="4" t="s">
        <v>641</v>
      </c>
      <c r="E36" s="15">
        <v>4.2999999999999997E-2</v>
      </c>
    </row>
    <row r="37" spans="2:5" ht="30" customHeight="1" x14ac:dyDescent="0.25">
      <c r="B37" s="1" t="s">
        <v>633</v>
      </c>
      <c r="C37" s="1" t="s">
        <v>258</v>
      </c>
      <c r="D37" s="4" t="s">
        <v>641</v>
      </c>
      <c r="E37" s="15">
        <v>4.2999999999999997E-2</v>
      </c>
    </row>
    <row r="38" spans="2:5" ht="30" customHeight="1" x14ac:dyDescent="0.25">
      <c r="B38" s="1" t="s">
        <v>634</v>
      </c>
      <c r="C38" s="1" t="s">
        <v>258</v>
      </c>
      <c r="D38" s="4" t="s">
        <v>641</v>
      </c>
      <c r="E38" s="15">
        <v>4.1000000000000002E-2</v>
      </c>
    </row>
    <row r="39" spans="2:5" ht="30" customHeight="1" x14ac:dyDescent="0.25">
      <c r="B39" s="1" t="s">
        <v>635</v>
      </c>
      <c r="C39" s="1" t="s">
        <v>258</v>
      </c>
      <c r="D39" s="4"/>
      <c r="E39" s="4"/>
    </row>
    <row r="40" spans="2:5" ht="30" customHeight="1" x14ac:dyDescent="0.25">
      <c r="B40" s="1" t="s">
        <v>636</v>
      </c>
      <c r="C40" s="1" t="s">
        <v>258</v>
      </c>
      <c r="D40" s="4"/>
      <c r="E40" s="4"/>
    </row>
    <row r="41" spans="2:5" ht="30" customHeight="1" x14ac:dyDescent="0.25">
      <c r="B41" s="1" t="s">
        <v>637</v>
      </c>
      <c r="C41" s="1" t="s">
        <v>258</v>
      </c>
      <c r="D41" s="4"/>
      <c r="E41" s="4"/>
    </row>
    <row r="42" spans="2:5" ht="30" customHeight="1" x14ac:dyDescent="0.25">
      <c r="B42" s="1" t="s">
        <v>643</v>
      </c>
      <c r="D42" s="4"/>
      <c r="E42" s="16">
        <f>SUBTOTAL(109,Table11[Column1])</f>
        <v>0.57799999999999996</v>
      </c>
    </row>
    <row r="43" spans="2:5" ht="30" customHeight="1" x14ac:dyDescent="0.25">
      <c r="E43" s="4"/>
    </row>
    <row r="44" spans="2:5" ht="30" customHeight="1" x14ac:dyDescent="0.25">
      <c r="E44" s="4"/>
    </row>
    <row r="45" spans="2:5" ht="30" customHeight="1" x14ac:dyDescent="0.25">
      <c r="E45" s="4"/>
    </row>
    <row r="46" spans="2:5" ht="30" customHeight="1" x14ac:dyDescent="0.25">
      <c r="E46" s="4"/>
    </row>
    <row r="47" spans="2:5" ht="30" customHeight="1" x14ac:dyDescent="0.25">
      <c r="E47" s="4"/>
    </row>
    <row r="48" spans="2:5" ht="30" customHeight="1" x14ac:dyDescent="0.25">
      <c r="E48" s="4"/>
    </row>
    <row r="49" spans="5:5" ht="30" customHeight="1" x14ac:dyDescent="0.25">
      <c r="E49" s="4"/>
    </row>
    <row r="50" spans="5:5" ht="30" customHeight="1" x14ac:dyDescent="0.25">
      <c r="E50" s="4"/>
    </row>
    <row r="51" spans="5:5" ht="30" customHeight="1" x14ac:dyDescent="0.25">
      <c r="E51" s="4"/>
    </row>
    <row r="52" spans="5:5" ht="30" customHeight="1" x14ac:dyDescent="0.25">
      <c r="E52" s="4"/>
    </row>
    <row r="53" spans="5:5" ht="30" customHeight="1" x14ac:dyDescent="0.25">
      <c r="E53" s="4"/>
    </row>
    <row r="54" spans="5:5" ht="30" customHeight="1" x14ac:dyDescent="0.25">
      <c r="E54" s="4"/>
    </row>
    <row r="55" spans="5:5" ht="30" customHeight="1" x14ac:dyDescent="0.25">
      <c r="E55" s="4"/>
    </row>
    <row r="56" spans="5:5" ht="30" customHeight="1" x14ac:dyDescent="0.25">
      <c r="E56" s="4"/>
    </row>
    <row r="57" spans="5:5" ht="30" customHeight="1" x14ac:dyDescent="0.25">
      <c r="E57" s="4"/>
    </row>
    <row r="58" spans="5:5" ht="30" customHeight="1" x14ac:dyDescent="0.25">
      <c r="E58" s="4"/>
    </row>
    <row r="59" spans="5:5" ht="30" customHeight="1" x14ac:dyDescent="0.25">
      <c r="E59" s="4"/>
    </row>
    <row r="60" spans="5:5" ht="30" customHeight="1" x14ac:dyDescent="0.25">
      <c r="E60" s="4"/>
    </row>
    <row r="61" spans="5:5" ht="30" customHeight="1" x14ac:dyDescent="0.25">
      <c r="E61" s="4"/>
    </row>
    <row r="62" spans="5:5" ht="30" customHeight="1" x14ac:dyDescent="0.25">
      <c r="E62" s="4"/>
    </row>
    <row r="63" spans="5:5" ht="30" customHeight="1" x14ac:dyDescent="0.25">
      <c r="E63" s="4"/>
    </row>
    <row r="64" spans="5:5" ht="30" customHeight="1" x14ac:dyDescent="0.25">
      <c r="E64" s="4"/>
    </row>
    <row r="65" spans="5:5" ht="30" customHeight="1" x14ac:dyDescent="0.25">
      <c r="E65" s="4"/>
    </row>
    <row r="66" spans="5:5" ht="30" customHeight="1" x14ac:dyDescent="0.25">
      <c r="E66" s="4"/>
    </row>
    <row r="67" spans="5:5" ht="30" customHeight="1" x14ac:dyDescent="0.25">
      <c r="E67" s="4"/>
    </row>
    <row r="68" spans="5:5" ht="30" customHeight="1" x14ac:dyDescent="0.25">
      <c r="E68" s="4"/>
    </row>
    <row r="69" spans="5:5" ht="30" customHeight="1" x14ac:dyDescent="0.25">
      <c r="E69" s="4"/>
    </row>
    <row r="70" spans="5:5" ht="30" customHeight="1" x14ac:dyDescent="0.25">
      <c r="E70" s="4"/>
    </row>
    <row r="71" spans="5:5" ht="30" customHeight="1" x14ac:dyDescent="0.25">
      <c r="E71" s="4"/>
    </row>
    <row r="72" spans="5:5" ht="30" customHeight="1" x14ac:dyDescent="0.25">
      <c r="E72" s="4"/>
    </row>
    <row r="73" spans="5:5" ht="30" customHeight="1" x14ac:dyDescent="0.25">
      <c r="E73" s="4"/>
    </row>
    <row r="74" spans="5:5" ht="30" customHeight="1" x14ac:dyDescent="0.25">
      <c r="E74" s="4"/>
    </row>
    <row r="75" spans="5:5" ht="30" customHeight="1" x14ac:dyDescent="0.25">
      <c r="E75" s="4"/>
    </row>
    <row r="76" spans="5:5" ht="30" customHeight="1" x14ac:dyDescent="0.25">
      <c r="E76" s="4"/>
    </row>
    <row r="77" spans="5:5" ht="30" customHeight="1" x14ac:dyDescent="0.25">
      <c r="E77" s="4"/>
    </row>
    <row r="78" spans="5:5" ht="30" customHeight="1" x14ac:dyDescent="0.25">
      <c r="E78" s="4"/>
    </row>
    <row r="79" spans="5:5" ht="30" customHeight="1" x14ac:dyDescent="0.25">
      <c r="E79" s="4"/>
    </row>
    <row r="80" spans="5:5" ht="30" customHeight="1" x14ac:dyDescent="0.25">
      <c r="E80" s="4"/>
    </row>
    <row r="81" spans="2:6" ht="30" customHeight="1" x14ac:dyDescent="0.25">
      <c r="E81" s="4"/>
    </row>
    <row r="82" spans="2:6" ht="30" customHeight="1" x14ac:dyDescent="0.25">
      <c r="E82" s="4"/>
    </row>
    <row r="83" spans="2:6" x14ac:dyDescent="0.25">
      <c r="E83" s="4"/>
    </row>
    <row r="84" spans="2:6" ht="30" customHeight="1" x14ac:dyDescent="0.25"/>
    <row r="85" spans="2:6" ht="30" customHeight="1" x14ac:dyDescent="0.25">
      <c r="B85" s="2"/>
    </row>
    <row r="86" spans="2:6" ht="30" customHeight="1" x14ac:dyDescent="0.25"/>
    <row r="87" spans="2:6" ht="30" customHeight="1" x14ac:dyDescent="0.25"/>
    <row r="88" spans="2:6" ht="30" customHeight="1" x14ac:dyDescent="0.25"/>
    <row r="90" spans="2:6" ht="30" customHeight="1" x14ac:dyDescent="0.25"/>
    <row r="91" spans="2:6" ht="30" customHeight="1" x14ac:dyDescent="0.25">
      <c r="B91" s="2"/>
    </row>
    <row r="92" spans="2:6" ht="30" customHeight="1" x14ac:dyDescent="0.25">
      <c r="F92" s="4"/>
    </row>
    <row r="93" spans="2:6" ht="30" customHeight="1" x14ac:dyDescent="0.25">
      <c r="D93" s="3"/>
      <c r="E93" s="4"/>
      <c r="F93" s="4"/>
    </row>
    <row r="94" spans="2:6" ht="30" customHeight="1" x14ac:dyDescent="0.25">
      <c r="D94" s="3"/>
      <c r="E94" s="4"/>
      <c r="F94" s="4"/>
    </row>
    <row r="95" spans="2:6" ht="30" customHeight="1" x14ac:dyDescent="0.25">
      <c r="D95" s="3"/>
      <c r="E95" s="4"/>
      <c r="F95" s="4"/>
    </row>
    <row r="96" spans="2:6" ht="30" customHeight="1" x14ac:dyDescent="0.25">
      <c r="D96" s="3"/>
      <c r="E96" s="4"/>
      <c r="F96" s="4"/>
    </row>
    <row r="97" spans="4:6" ht="30" customHeight="1" x14ac:dyDescent="0.25">
      <c r="D97" s="3"/>
      <c r="E97" s="4"/>
      <c r="F97" s="4"/>
    </row>
    <row r="98" spans="4:6" ht="30" customHeight="1" x14ac:dyDescent="0.25">
      <c r="D98" s="3"/>
      <c r="E98" s="4"/>
      <c r="F98" s="4"/>
    </row>
    <row r="99" spans="4:6" ht="30" customHeight="1" x14ac:dyDescent="0.25">
      <c r="D99" s="3"/>
      <c r="E99" s="4"/>
      <c r="F99" s="4"/>
    </row>
    <row r="100" spans="4:6" ht="30" customHeight="1" x14ac:dyDescent="0.25">
      <c r="D100" s="3"/>
      <c r="E100" s="4"/>
      <c r="F100" s="4"/>
    </row>
    <row r="101" spans="4:6" ht="30" customHeight="1" x14ac:dyDescent="0.25">
      <c r="D101" s="3"/>
      <c r="E101" s="4"/>
      <c r="F101" s="4"/>
    </row>
    <row r="102" spans="4:6" ht="30" customHeight="1" x14ac:dyDescent="0.25">
      <c r="D102" s="3"/>
      <c r="E102" s="4"/>
      <c r="F102" s="4"/>
    </row>
    <row r="103" spans="4:6" ht="30" customHeight="1" x14ac:dyDescent="0.25">
      <c r="D103" s="3"/>
      <c r="E103" s="4"/>
      <c r="F103" s="4"/>
    </row>
    <row r="104" spans="4:6" ht="30" customHeight="1" x14ac:dyDescent="0.25">
      <c r="D104" s="3"/>
      <c r="E104" s="4"/>
      <c r="F104" s="4"/>
    </row>
    <row r="105" spans="4:6" ht="30" customHeight="1" x14ac:dyDescent="0.25">
      <c r="D105" s="3"/>
      <c r="E105" s="4"/>
      <c r="F105" s="4"/>
    </row>
    <row r="106" spans="4:6" ht="30" customHeight="1" x14ac:dyDescent="0.25">
      <c r="D106" s="3"/>
      <c r="E106" s="4"/>
      <c r="F106" s="4"/>
    </row>
    <row r="107" spans="4:6" ht="30" customHeight="1" x14ac:dyDescent="0.25">
      <c r="D107" s="3"/>
      <c r="E107" s="4"/>
      <c r="F107" s="4"/>
    </row>
    <row r="108" spans="4:6" ht="30" customHeight="1" x14ac:dyDescent="0.25">
      <c r="E108" s="4"/>
      <c r="F108" s="4"/>
    </row>
    <row r="109" spans="4:6" ht="30" customHeight="1" x14ac:dyDescent="0.25">
      <c r="E109" s="4"/>
      <c r="F109" s="4"/>
    </row>
    <row r="110" spans="4:6" ht="30" customHeight="1" x14ac:dyDescent="0.25">
      <c r="D110" s="3"/>
      <c r="E110" s="4"/>
      <c r="F110" s="4"/>
    </row>
    <row r="111" spans="4:6" ht="30" customHeight="1" x14ac:dyDescent="0.25">
      <c r="D111" s="3"/>
      <c r="E111" s="4"/>
      <c r="F111" s="4"/>
    </row>
    <row r="112" spans="4:6" ht="30" customHeight="1" x14ac:dyDescent="0.25">
      <c r="D112" s="3"/>
      <c r="E112" s="4"/>
      <c r="F112" s="4"/>
    </row>
    <row r="113" spans="2:6" ht="30" customHeight="1" x14ac:dyDescent="0.25">
      <c r="D113" s="3"/>
      <c r="E113" s="4"/>
      <c r="F113" s="4"/>
    </row>
    <row r="114" spans="2:6" ht="30" customHeight="1" x14ac:dyDescent="0.25">
      <c r="D114" s="3"/>
      <c r="E114" s="4"/>
      <c r="F114" s="4"/>
    </row>
    <row r="115" spans="2:6" ht="30" customHeight="1" x14ac:dyDescent="0.25">
      <c r="D115" s="3"/>
      <c r="E115" s="4"/>
      <c r="F115" s="4"/>
    </row>
    <row r="116" spans="2:6" ht="30" customHeight="1" x14ac:dyDescent="0.25">
      <c r="D116" s="3"/>
      <c r="E116" s="4"/>
      <c r="F116" s="4"/>
    </row>
    <row r="117" spans="2:6" ht="30" customHeight="1" x14ac:dyDescent="0.25">
      <c r="D117" s="3"/>
      <c r="E117" s="4"/>
      <c r="F117" s="4"/>
    </row>
    <row r="118" spans="2:6" x14ac:dyDescent="0.25">
      <c r="D118" s="3"/>
      <c r="E118" s="4"/>
    </row>
    <row r="119" spans="2:6" ht="30" customHeight="1" x14ac:dyDescent="0.25"/>
    <row r="120" spans="2:6" ht="30" customHeight="1" x14ac:dyDescent="0.25">
      <c r="B120" s="2"/>
    </row>
    <row r="121" spans="2:6" ht="30" customHeight="1" x14ac:dyDescent="0.25"/>
    <row r="122" spans="2:6" ht="30" customHeight="1" x14ac:dyDescent="0.25">
      <c r="D122" s="4"/>
    </row>
    <row r="123" spans="2:6" ht="30" customHeight="1" x14ac:dyDescent="0.25">
      <c r="D123" s="4"/>
    </row>
    <row r="124" spans="2:6" ht="30" customHeight="1" x14ac:dyDescent="0.25">
      <c r="D124" s="4"/>
    </row>
    <row r="125" spans="2:6" ht="30" customHeight="1" x14ac:dyDescent="0.25">
      <c r="D125" s="4"/>
    </row>
    <row r="126" spans="2:6" ht="30" customHeight="1" x14ac:dyDescent="0.25">
      <c r="D126" s="4"/>
    </row>
    <row r="127" spans="2:6" ht="30" customHeight="1" x14ac:dyDescent="0.25">
      <c r="D127" s="4"/>
    </row>
    <row r="128" spans="2:6" ht="30" customHeight="1" x14ac:dyDescent="0.25">
      <c r="D128" s="4"/>
    </row>
    <row r="129" spans="4:4" ht="30" customHeight="1" x14ac:dyDescent="0.25">
      <c r="D129" s="4"/>
    </row>
    <row r="130" spans="4:4" ht="30" customHeight="1" x14ac:dyDescent="0.25">
      <c r="D130" s="4"/>
    </row>
    <row r="131" spans="4:4" ht="30" customHeight="1" x14ac:dyDescent="0.25">
      <c r="D131" s="4"/>
    </row>
    <row r="132" spans="4:4" ht="30" customHeight="1" x14ac:dyDescent="0.25">
      <c r="D132" s="4"/>
    </row>
    <row r="133" spans="4:4" ht="30" customHeight="1" x14ac:dyDescent="0.25">
      <c r="D133" s="4"/>
    </row>
    <row r="134" spans="4:4" ht="30" customHeight="1" x14ac:dyDescent="0.25">
      <c r="D134" s="4"/>
    </row>
    <row r="135" spans="4:4" ht="30" customHeight="1" x14ac:dyDescent="0.25">
      <c r="D135" s="4"/>
    </row>
    <row r="136" spans="4:4" ht="30" customHeight="1" x14ac:dyDescent="0.25">
      <c r="D136" s="4"/>
    </row>
    <row r="137" spans="4:4" ht="30" customHeight="1" x14ac:dyDescent="0.25">
      <c r="D137" s="4"/>
    </row>
    <row r="138" spans="4:4" ht="30" customHeight="1" x14ac:dyDescent="0.25">
      <c r="D138" s="4"/>
    </row>
    <row r="139" spans="4:4" ht="30" customHeight="1" x14ac:dyDescent="0.25">
      <c r="D139" s="4"/>
    </row>
    <row r="140" spans="4:4" ht="30" customHeight="1" x14ac:dyDescent="0.25">
      <c r="D140" s="4"/>
    </row>
    <row r="141" spans="4:4" ht="30" customHeight="1" x14ac:dyDescent="0.25">
      <c r="D141" s="4"/>
    </row>
    <row r="142" spans="4:4" ht="30" customHeight="1" x14ac:dyDescent="0.25">
      <c r="D142" s="4"/>
    </row>
    <row r="143" spans="4:4" ht="30" customHeight="1" x14ac:dyDescent="0.25">
      <c r="D143" s="4"/>
    </row>
    <row r="144" spans="4:4" ht="30" customHeight="1" x14ac:dyDescent="0.25">
      <c r="D144" s="4"/>
    </row>
    <row r="145" spans="4:4" ht="30" customHeight="1" x14ac:dyDescent="0.25">
      <c r="D145" s="4"/>
    </row>
    <row r="146" spans="4:4" ht="30" customHeight="1" x14ac:dyDescent="0.25">
      <c r="D146" s="4"/>
    </row>
    <row r="147" spans="4:4" ht="30" customHeight="1" x14ac:dyDescent="0.25">
      <c r="D147" s="4"/>
    </row>
    <row r="148" spans="4:4" ht="30" customHeight="1" x14ac:dyDescent="0.25">
      <c r="D148" s="4"/>
    </row>
    <row r="149" spans="4:4" ht="30" customHeight="1" x14ac:dyDescent="0.25">
      <c r="D149" s="4"/>
    </row>
    <row r="150" spans="4:4" ht="30" customHeight="1" x14ac:dyDescent="0.25">
      <c r="D150" s="4"/>
    </row>
    <row r="151" spans="4:4" ht="30" customHeight="1" x14ac:dyDescent="0.25">
      <c r="D151" s="4"/>
    </row>
    <row r="152" spans="4:4" ht="30" customHeight="1" x14ac:dyDescent="0.25">
      <c r="D152" s="4"/>
    </row>
    <row r="153" spans="4:4" ht="30" customHeight="1" x14ac:dyDescent="0.25">
      <c r="D153" s="4"/>
    </row>
    <row r="154" spans="4:4" ht="30" customHeight="1" x14ac:dyDescent="0.25">
      <c r="D154" s="4"/>
    </row>
    <row r="155" spans="4:4" ht="30" customHeight="1" x14ac:dyDescent="0.25">
      <c r="D155" s="4"/>
    </row>
    <row r="156" spans="4:4" ht="30" customHeight="1" x14ac:dyDescent="0.25">
      <c r="D156" s="4"/>
    </row>
    <row r="157" spans="4:4" ht="30" customHeight="1" x14ac:dyDescent="0.25">
      <c r="D157" s="4"/>
    </row>
    <row r="158" spans="4:4" ht="30" customHeight="1" x14ac:dyDescent="0.25">
      <c r="D158" s="4"/>
    </row>
    <row r="159" spans="4:4" ht="30" customHeight="1" x14ac:dyDescent="0.25">
      <c r="D159" s="4"/>
    </row>
    <row r="160" spans="4:4" ht="30" customHeight="1" x14ac:dyDescent="0.25">
      <c r="D160" s="4"/>
    </row>
    <row r="161" spans="4:4" ht="30" customHeight="1" x14ac:dyDescent="0.25">
      <c r="D161" s="4"/>
    </row>
    <row r="162" spans="4:4" ht="30" customHeight="1" x14ac:dyDescent="0.25">
      <c r="D162" s="4"/>
    </row>
    <row r="163" spans="4:4" ht="30" customHeight="1" x14ac:dyDescent="0.25">
      <c r="D163" s="4"/>
    </row>
    <row r="164" spans="4:4" ht="30" customHeight="1" x14ac:dyDescent="0.25">
      <c r="D164" s="4"/>
    </row>
    <row r="165" spans="4:4" ht="30" customHeight="1" x14ac:dyDescent="0.25">
      <c r="D165" s="4"/>
    </row>
    <row r="166" spans="4:4" ht="30" customHeight="1" x14ac:dyDescent="0.25">
      <c r="D166" s="4"/>
    </row>
    <row r="167" spans="4:4" ht="30" customHeight="1" x14ac:dyDescent="0.25">
      <c r="D167" s="4"/>
    </row>
    <row r="168" spans="4:4" ht="30" customHeight="1" x14ac:dyDescent="0.25">
      <c r="D168" s="4"/>
    </row>
    <row r="169" spans="4:4" ht="30" customHeight="1" x14ac:dyDescent="0.25">
      <c r="D169" s="4"/>
    </row>
    <row r="170" spans="4:4" ht="30" customHeight="1" x14ac:dyDescent="0.25">
      <c r="D170" s="4"/>
    </row>
    <row r="171" spans="4:4" ht="30" customHeight="1" x14ac:dyDescent="0.25">
      <c r="D171" s="4"/>
    </row>
    <row r="172" spans="4:4" ht="30" customHeight="1" x14ac:dyDescent="0.25">
      <c r="D172" s="4"/>
    </row>
    <row r="173" spans="4:4" ht="30" customHeight="1" x14ac:dyDescent="0.25">
      <c r="D173" s="4"/>
    </row>
    <row r="174" spans="4:4" ht="30" customHeight="1" x14ac:dyDescent="0.25">
      <c r="D174" s="4"/>
    </row>
    <row r="175" spans="4:4" ht="30" customHeight="1" x14ac:dyDescent="0.25">
      <c r="D175" s="4"/>
    </row>
    <row r="176" spans="4:4" ht="30" customHeight="1" x14ac:dyDescent="0.25">
      <c r="D176" s="4"/>
    </row>
    <row r="177" spans="4:4" ht="30" customHeight="1" x14ac:dyDescent="0.25">
      <c r="D177" s="4"/>
    </row>
    <row r="178" spans="4:4" ht="30" customHeight="1" x14ac:dyDescent="0.25">
      <c r="D178" s="4"/>
    </row>
    <row r="179" spans="4:4" ht="30" customHeight="1" x14ac:dyDescent="0.25">
      <c r="D179" s="4"/>
    </row>
    <row r="180" spans="4:4" ht="30" customHeight="1" x14ac:dyDescent="0.25">
      <c r="D180" s="4"/>
    </row>
    <row r="181" spans="4:4" x14ac:dyDescent="0.25">
      <c r="D181" s="4"/>
    </row>
  </sheetData>
  <conditionalFormatting sqref="D122:D181">
    <cfRule type="iconSet" priority="1">
      <iconSet>
        <cfvo type="percent" val="0"/>
        <cfvo type="num" val="3"/>
        <cfvo type="num" val="4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Geography</vt:lpstr>
      <vt:lpstr>Refining and Crafting</vt:lpstr>
      <vt:lpstr>Other</vt:lpstr>
      <vt:lpstr>General Notes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2021-07-26T21:24:52Z</dcterms:created>
  <dcterms:modified xsi:type="dcterms:W3CDTF">2021-11-11T22:26:34Z</dcterms:modified>
</cp:coreProperties>
</file>