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Shared\"/>
    </mc:Choice>
  </mc:AlternateContent>
  <xr:revisionPtr revIDLastSave="0" documentId="13_ncr:1_{629A9ED4-29B5-4050-9BF6-091684F1A9BC}" xr6:coauthVersionLast="47" xr6:coauthVersionMax="47" xr10:uidLastSave="{00000000-0000-0000-0000-000000000000}"/>
  <bookViews>
    <workbookView xWindow="19005" yWindow="0" windowWidth="19395" windowHeight="20880" xr2:uid="{65B991BA-43D9-43B0-AD1F-CC9D0CF8CA85}"/>
  </bookViews>
  <sheets>
    <sheet name="City Data" sheetId="1" r:id="rId1"/>
    <sheet name="Sheet2" sheetId="2" r:id="rId2"/>
  </sheets>
  <definedNames>
    <definedName name="Ascending">Sheet2!$A$3</definedName>
    <definedName name="Descending">Sheet2!$A$2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6" i="1" l="1"/>
  <c r="O36" i="1" s="1"/>
  <c r="N36" i="1"/>
  <c r="K36" i="1" s="1"/>
  <c r="P36" i="1"/>
  <c r="Q36" i="1"/>
  <c r="R36" i="1"/>
  <c r="S36" i="1"/>
  <c r="T36" i="1"/>
  <c r="M35" i="1"/>
  <c r="N35" i="1"/>
  <c r="P35" i="1"/>
  <c r="Q35" i="1"/>
  <c r="R35" i="1"/>
  <c r="S35" i="1"/>
  <c r="T35" i="1"/>
  <c r="M34" i="1"/>
  <c r="N34" i="1"/>
  <c r="P34" i="1"/>
  <c r="Q34" i="1"/>
  <c r="R34" i="1"/>
  <c r="S34" i="1"/>
  <c r="T34" i="1"/>
  <c r="M33" i="1"/>
  <c r="N33" i="1"/>
  <c r="U33" i="1" s="1"/>
  <c r="P33" i="1"/>
  <c r="Q33" i="1"/>
  <c r="R33" i="1"/>
  <c r="S33" i="1"/>
  <c r="T33" i="1"/>
  <c r="M32" i="1"/>
  <c r="N32" i="1"/>
  <c r="U32" i="1" s="1"/>
  <c r="P32" i="1"/>
  <c r="Q32" i="1"/>
  <c r="R32" i="1"/>
  <c r="S32" i="1"/>
  <c r="T32" i="1"/>
  <c r="M31" i="1"/>
  <c r="N31" i="1"/>
  <c r="U31" i="1" s="1"/>
  <c r="P31" i="1"/>
  <c r="Q31" i="1"/>
  <c r="R31" i="1"/>
  <c r="S31" i="1"/>
  <c r="T31" i="1"/>
  <c r="M30" i="1"/>
  <c r="N30" i="1"/>
  <c r="K30" i="1" s="1"/>
  <c r="P30" i="1"/>
  <c r="Q30" i="1"/>
  <c r="R30" i="1"/>
  <c r="S30" i="1"/>
  <c r="T30" i="1"/>
  <c r="M29" i="1"/>
  <c r="N29" i="1"/>
  <c r="U29" i="1" s="1"/>
  <c r="P29" i="1"/>
  <c r="Q29" i="1"/>
  <c r="R29" i="1"/>
  <c r="S29" i="1"/>
  <c r="T29" i="1"/>
  <c r="T4" i="1"/>
  <c r="T9" i="1"/>
  <c r="T24" i="1"/>
  <c r="T18" i="1"/>
  <c r="T5" i="1"/>
  <c r="T16" i="1"/>
  <c r="T11" i="1"/>
  <c r="T7" i="1"/>
  <c r="T8" i="1"/>
  <c r="T3" i="1"/>
  <c r="T23" i="1"/>
  <c r="T15" i="1"/>
  <c r="T6" i="1"/>
  <c r="T17" i="1"/>
  <c r="T10" i="1"/>
  <c r="T20" i="1"/>
  <c r="T25" i="1"/>
  <c r="T26" i="1"/>
  <c r="T12" i="1"/>
  <c r="T13" i="1"/>
  <c r="T19" i="1"/>
  <c r="T21" i="1"/>
  <c r="T27" i="1"/>
  <c r="T28" i="1"/>
  <c r="T22" i="1"/>
  <c r="T14" i="1"/>
  <c r="S4" i="1"/>
  <c r="S9" i="1"/>
  <c r="S24" i="1"/>
  <c r="S18" i="1"/>
  <c r="S5" i="1"/>
  <c r="S16" i="1"/>
  <c r="S11" i="1"/>
  <c r="S7" i="1"/>
  <c r="S8" i="1"/>
  <c r="S3" i="1"/>
  <c r="S23" i="1"/>
  <c r="S15" i="1"/>
  <c r="S6" i="1"/>
  <c r="S17" i="1"/>
  <c r="S10" i="1"/>
  <c r="S20" i="1"/>
  <c r="S25" i="1"/>
  <c r="S26" i="1"/>
  <c r="S12" i="1"/>
  <c r="S13" i="1"/>
  <c r="S19" i="1"/>
  <c r="S21" i="1"/>
  <c r="S27" i="1"/>
  <c r="S28" i="1"/>
  <c r="S22" i="1"/>
  <c r="S14" i="1"/>
  <c r="R4" i="1"/>
  <c r="R9" i="1"/>
  <c r="R24" i="1"/>
  <c r="R18" i="1"/>
  <c r="R5" i="1"/>
  <c r="R16" i="1"/>
  <c r="R11" i="1"/>
  <c r="R7" i="1"/>
  <c r="R8" i="1"/>
  <c r="R3" i="1"/>
  <c r="R23" i="1"/>
  <c r="R15" i="1"/>
  <c r="R6" i="1"/>
  <c r="R17" i="1"/>
  <c r="R10" i="1"/>
  <c r="R20" i="1"/>
  <c r="R25" i="1"/>
  <c r="R26" i="1"/>
  <c r="R12" i="1"/>
  <c r="R13" i="1"/>
  <c r="R19" i="1"/>
  <c r="R21" i="1"/>
  <c r="R27" i="1"/>
  <c r="R28" i="1"/>
  <c r="R22" i="1"/>
  <c r="R14" i="1"/>
  <c r="Q4" i="1"/>
  <c r="Q9" i="1"/>
  <c r="Q24" i="1"/>
  <c r="Q18" i="1"/>
  <c r="Q5" i="1"/>
  <c r="Q16" i="1"/>
  <c r="Q11" i="1"/>
  <c r="Q7" i="1"/>
  <c r="Q8" i="1"/>
  <c r="Q3" i="1"/>
  <c r="Q23" i="1"/>
  <c r="Q15" i="1"/>
  <c r="Q6" i="1"/>
  <c r="Q17" i="1"/>
  <c r="Q10" i="1"/>
  <c r="Q20" i="1"/>
  <c r="Q25" i="1"/>
  <c r="Q26" i="1"/>
  <c r="Q12" i="1"/>
  <c r="Q13" i="1"/>
  <c r="Q19" i="1"/>
  <c r="Q21" i="1"/>
  <c r="Q27" i="1"/>
  <c r="Q28" i="1"/>
  <c r="Q22" i="1"/>
  <c r="Q14" i="1"/>
  <c r="P4" i="1"/>
  <c r="P9" i="1"/>
  <c r="P24" i="1"/>
  <c r="P18" i="1"/>
  <c r="P5" i="1"/>
  <c r="P16" i="1"/>
  <c r="P11" i="1"/>
  <c r="P7" i="1"/>
  <c r="P8" i="1"/>
  <c r="P3" i="1"/>
  <c r="P23" i="1"/>
  <c r="P15" i="1"/>
  <c r="P6" i="1"/>
  <c r="P17" i="1"/>
  <c r="P10" i="1"/>
  <c r="P20" i="1"/>
  <c r="P25" i="1"/>
  <c r="P26" i="1"/>
  <c r="P12" i="1"/>
  <c r="P13" i="1"/>
  <c r="P19" i="1"/>
  <c r="P21" i="1"/>
  <c r="P27" i="1"/>
  <c r="P28" i="1"/>
  <c r="P22" i="1"/>
  <c r="P14" i="1"/>
  <c r="N4" i="1"/>
  <c r="U4" i="1" s="1"/>
  <c r="N9" i="1"/>
  <c r="U9" i="1" s="1"/>
  <c r="N24" i="1"/>
  <c r="U24" i="1" s="1"/>
  <c r="N18" i="1"/>
  <c r="U18" i="1" s="1"/>
  <c r="N5" i="1"/>
  <c r="U5" i="1" s="1"/>
  <c r="N16" i="1"/>
  <c r="U16" i="1" s="1"/>
  <c r="N11" i="1"/>
  <c r="U11" i="1" s="1"/>
  <c r="N7" i="1"/>
  <c r="U7" i="1" s="1"/>
  <c r="N8" i="1"/>
  <c r="U8" i="1" s="1"/>
  <c r="N3" i="1"/>
  <c r="U3" i="1" s="1"/>
  <c r="N23" i="1"/>
  <c r="U23" i="1" s="1"/>
  <c r="N15" i="1"/>
  <c r="U15" i="1" s="1"/>
  <c r="N6" i="1"/>
  <c r="U6" i="1" s="1"/>
  <c r="N17" i="1"/>
  <c r="U17" i="1" s="1"/>
  <c r="N10" i="1"/>
  <c r="U10" i="1" s="1"/>
  <c r="N20" i="1"/>
  <c r="U20" i="1" s="1"/>
  <c r="N25" i="1"/>
  <c r="U25" i="1" s="1"/>
  <c r="N26" i="1"/>
  <c r="U26" i="1" s="1"/>
  <c r="N12" i="1"/>
  <c r="U12" i="1" s="1"/>
  <c r="N13" i="1"/>
  <c r="U13" i="1" s="1"/>
  <c r="N19" i="1"/>
  <c r="U19" i="1" s="1"/>
  <c r="N21" i="1"/>
  <c r="U21" i="1" s="1"/>
  <c r="N27" i="1"/>
  <c r="U27" i="1" s="1"/>
  <c r="N28" i="1"/>
  <c r="U28" i="1" s="1"/>
  <c r="N22" i="1"/>
  <c r="U22" i="1" s="1"/>
  <c r="N14" i="1"/>
  <c r="U14" i="1" s="1"/>
  <c r="M4" i="1"/>
  <c r="M9" i="1"/>
  <c r="M24" i="1"/>
  <c r="M18" i="1"/>
  <c r="M5" i="1"/>
  <c r="M16" i="1"/>
  <c r="M11" i="1"/>
  <c r="M7" i="1"/>
  <c r="M8" i="1"/>
  <c r="M3" i="1"/>
  <c r="M23" i="1"/>
  <c r="M15" i="1"/>
  <c r="M6" i="1"/>
  <c r="M17" i="1"/>
  <c r="M10" i="1"/>
  <c r="M20" i="1"/>
  <c r="M25" i="1"/>
  <c r="M26" i="1"/>
  <c r="M12" i="1"/>
  <c r="M13" i="1"/>
  <c r="M19" i="1"/>
  <c r="M21" i="1"/>
  <c r="M27" i="1"/>
  <c r="M28" i="1"/>
  <c r="M22" i="1"/>
  <c r="M14" i="1"/>
  <c r="L36" i="1" l="1"/>
  <c r="U36" i="1"/>
  <c r="O35" i="1"/>
  <c r="K35" i="1" s="1"/>
  <c r="O34" i="1"/>
  <c r="K34" i="1" s="1"/>
  <c r="U35" i="1"/>
  <c r="O33" i="1"/>
  <c r="L33" i="1" s="1"/>
  <c r="U34" i="1"/>
  <c r="K33" i="1"/>
  <c r="K31" i="1"/>
  <c r="O32" i="1"/>
  <c r="L32" i="1" s="1"/>
  <c r="K32" i="1"/>
  <c r="O31" i="1"/>
  <c r="L31" i="1" s="1"/>
  <c r="O30" i="1"/>
  <c r="O29" i="1"/>
  <c r="K29" i="1" s="1"/>
  <c r="U30" i="1"/>
  <c r="O12" i="1"/>
  <c r="O23" i="1"/>
  <c r="O24" i="1"/>
  <c r="K24" i="1" s="1"/>
  <c r="O14" i="1"/>
  <c r="L14" i="1" s="1"/>
  <c r="O26" i="1"/>
  <c r="O3" i="1"/>
  <c r="O9" i="1"/>
  <c r="O22" i="1"/>
  <c r="O25" i="1"/>
  <c r="O8" i="1"/>
  <c r="L8" i="1" s="1"/>
  <c r="O15" i="1"/>
  <c r="L15" i="1" s="1"/>
  <c r="O28" i="1"/>
  <c r="L28" i="1" s="1"/>
  <c r="O20" i="1"/>
  <c r="L20" i="1" s="1"/>
  <c r="O7" i="1"/>
  <c r="L7" i="1" s="1"/>
  <c r="O13" i="1"/>
  <c r="O4" i="1"/>
  <c r="O11" i="1"/>
  <c r="O27" i="1"/>
  <c r="O21" i="1"/>
  <c r="O17" i="1"/>
  <c r="L17" i="1" s="1"/>
  <c r="O16" i="1"/>
  <c r="L16" i="1" s="1"/>
  <c r="O10" i="1"/>
  <c r="O5" i="1"/>
  <c r="O18" i="1"/>
  <c r="O19" i="1"/>
  <c r="O6" i="1"/>
  <c r="L6" i="1" s="1"/>
  <c r="L35" i="1" l="1"/>
  <c r="L34" i="1"/>
  <c r="L30" i="1"/>
  <c r="L29" i="1"/>
  <c r="L24" i="1"/>
  <c r="K7" i="1"/>
  <c r="L23" i="1"/>
  <c r="K16" i="1"/>
  <c r="K19" i="1"/>
  <c r="L19" i="1"/>
  <c r="K11" i="1"/>
  <c r="L11" i="1"/>
  <c r="K25" i="1"/>
  <c r="L25" i="1"/>
  <c r="K12" i="1"/>
  <c r="L12" i="1"/>
  <c r="K17" i="1"/>
  <c r="K21" i="1"/>
  <c r="L21" i="1"/>
  <c r="K4" i="1"/>
  <c r="L4" i="1"/>
  <c r="K9" i="1"/>
  <c r="L9" i="1"/>
  <c r="K20" i="1"/>
  <c r="K27" i="1"/>
  <c r="L27" i="1"/>
  <c r="K18" i="1"/>
  <c r="L18" i="1"/>
  <c r="K22" i="1"/>
  <c r="L22" i="1"/>
  <c r="K8" i="1"/>
  <c r="K5" i="1"/>
  <c r="L5" i="1"/>
  <c r="K13" i="1"/>
  <c r="L13" i="1"/>
  <c r="K14" i="1"/>
  <c r="K10" i="1"/>
  <c r="L10" i="1"/>
  <c r="K3" i="1"/>
  <c r="L3" i="1"/>
  <c r="K28" i="1"/>
  <c r="K6" i="1"/>
  <c r="K26" i="1"/>
  <c r="L26" i="1"/>
  <c r="K15" i="1"/>
  <c r="K23" i="1"/>
</calcChain>
</file>

<file path=xl/sharedStrings.xml><?xml version="1.0" encoding="utf-8"?>
<sst xmlns="http://schemas.openxmlformats.org/spreadsheetml/2006/main" count="71" uniqueCount="69">
  <si>
    <t>City</t>
  </si>
  <si>
    <t>Toronto</t>
  </si>
  <si>
    <t>Vancouver</t>
  </si>
  <si>
    <t>Victoria, BC</t>
  </si>
  <si>
    <t>Calgary</t>
  </si>
  <si>
    <t>Hamilton, ON</t>
  </si>
  <si>
    <t>Oshawa, ON</t>
  </si>
  <si>
    <t>Saskatoon</t>
  </si>
  <si>
    <t>Edmonton</t>
  </si>
  <si>
    <t>Ottawa</t>
  </si>
  <si>
    <t>Montreal</t>
  </si>
  <si>
    <t>London, ON</t>
  </si>
  <si>
    <t>Kingston, ON</t>
  </si>
  <si>
    <t>St. Catharines</t>
  </si>
  <si>
    <t>Regina, SK</t>
  </si>
  <si>
    <t>Halifax</t>
  </si>
  <si>
    <t>St. John's, NFLD</t>
  </si>
  <si>
    <t>Winnipeg</t>
  </si>
  <si>
    <t>Quebec, QC</t>
  </si>
  <si>
    <t>Sudbury, ON</t>
  </si>
  <si>
    <t>Windsor, ON</t>
  </si>
  <si>
    <t>Thunder Bay, ON</t>
  </si>
  <si>
    <t>Saquenay, QC</t>
  </si>
  <si>
    <t>Saint John, NB</t>
  </si>
  <si>
    <t>Trois-Rivieres</t>
  </si>
  <si>
    <t>Avg rainy days</t>
  </si>
  <si>
    <t>Avg snowy days</t>
  </si>
  <si>
    <t>Avg snowfall (Year)</t>
  </si>
  <si>
    <t>Kitchener</t>
  </si>
  <si>
    <t>Avg high (Jul)</t>
  </si>
  <si>
    <t>Avg low (Jan)</t>
  </si>
  <si>
    <t>Sarnia</t>
  </si>
  <si>
    <t>Comments</t>
  </si>
  <si>
    <t>Temp spread</t>
  </si>
  <si>
    <t>Constants</t>
  </si>
  <si>
    <t>Temp spread rank</t>
  </si>
  <si>
    <t>Avg home rank</t>
  </si>
  <si>
    <t>Avg home</t>
  </si>
  <si>
    <t>Avg high rank</t>
  </si>
  <si>
    <t>Avg snowfall rank</t>
  </si>
  <si>
    <t>Avg rainy days rank</t>
  </si>
  <si>
    <t>Avg low rank</t>
  </si>
  <si>
    <t>Avg snowy days rank</t>
  </si>
  <si>
    <t>Avg ranking</t>
  </si>
  <si>
    <t>Avg ranking weighted</t>
  </si>
  <si>
    <t>Avg home rank x3</t>
  </si>
  <si>
    <t>Great but snowy winters</t>
  </si>
  <si>
    <t>Great but hot summers</t>
  </si>
  <si>
    <t>Great but very hot summers</t>
  </si>
  <si>
    <t>Great COL but cold and snowy</t>
  </si>
  <si>
    <t>Great climate but expensive</t>
  </si>
  <si>
    <t>Great COL but very cold</t>
  </si>
  <si>
    <t>Great but hottest summers in Canada</t>
  </si>
  <si>
    <t>Great climate but tonnes of snow and rain</t>
  </si>
  <si>
    <t>Livability Rank</t>
  </si>
  <si>
    <t>Coquitlam</t>
  </si>
  <si>
    <t>Beautiful parks, rainy, crazy expensive</t>
  </si>
  <si>
    <t>Chilliwack</t>
  </si>
  <si>
    <t>Never stops raining</t>
  </si>
  <si>
    <t>Lethbridge</t>
  </si>
  <si>
    <t>Colder than Toronto</t>
  </si>
  <si>
    <t>Sydney, NS</t>
  </si>
  <si>
    <t>Tonnes of snow and rain</t>
  </si>
  <si>
    <t>Charlottetown, PEI</t>
  </si>
  <si>
    <t>Sioux City, SD</t>
  </si>
  <si>
    <t>Colder and hotter than Toronto but with a bit less precipitation</t>
  </si>
  <si>
    <t>Omaha, NE</t>
  </si>
  <si>
    <t>Very mild climate, no snow, not too much rain.</t>
  </si>
  <si>
    <t>Hobart, 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</si>
</sst>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$-409]#,##0_);\([$$-409]#,##0\)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left" vertical="center" wrapText="1"/>
    </xf>
    <xf numFmtId="164" fontId="0" fillId="0" borderId="0" xfId="0" applyNumberFormat="1"/>
    <xf numFmtId="164" fontId="0" fillId="0" borderId="0" xfId="0" applyNumberFormat="1" applyAlignment="1">
      <alignment horizontal="left" vertical="center" wrapText="1"/>
    </xf>
    <xf numFmtId="0" fontId="0" fillId="2" borderId="0" xfId="0" applyFill="1"/>
    <xf numFmtId="0" fontId="0" fillId="0" borderId="0" xfId="0" applyNumberFormat="1"/>
    <xf numFmtId="1" fontId="0" fillId="0" borderId="0" xfId="0" applyNumberFormat="1"/>
    <xf numFmtId="0" fontId="0" fillId="0" borderId="0" xfId="0" applyNumberFormat="1" applyAlignment="1">
      <alignment horizontal="left" vertical="center" wrapText="1"/>
    </xf>
    <xf numFmtId="0" fontId="0" fillId="2" borderId="0" xfId="0" applyNumberFormat="1" applyFill="1"/>
  </cellXfs>
  <cellStyles count="1">
    <cellStyle name="Normal" xfId="0" builtinId="0"/>
  </cellStyles>
  <dxfs count="1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fill>
        <patternFill patternType="solid">
          <fgColor indexed="64"/>
          <bgColor theme="0" tint="-0.14999847407452621"/>
        </patternFill>
      </fill>
    </dxf>
    <dxf>
      <numFmt numFmtId="1" formatCode="0"/>
    </dxf>
    <dxf>
      <numFmt numFmtId="1" formatCode="0"/>
    </dxf>
    <dxf>
      <numFmt numFmtId="0" formatCode="General"/>
    </dxf>
    <dxf>
      <numFmt numFmtId="164" formatCode="[$$-409]#,##0_);\([$$-409]#,##0\)"/>
    </dxf>
    <dxf>
      <alignment horizontal="left" vertical="center" textRotation="0" wrapText="1" indent="0" justifyLastLine="0" shrinkToFit="0" readingOrder="0"/>
    </dxf>
    <dxf>
      <font>
        <b/>
        <i val="0"/>
      </font>
      <border>
        <top style="thin">
          <color auto="1"/>
        </top>
      </border>
    </dxf>
    <dxf>
      <font>
        <b/>
        <i val="0"/>
      </font>
      <border>
        <bottom style="thin">
          <color auto="1"/>
        </bottom>
      </border>
    </dxf>
  </dxfs>
  <tableStyles count="1" defaultTableStyle="TableStyleMedium2" defaultPivotStyle="PivotStyleLight16">
    <tableStyle name="Simple" pivot="0" count="2" xr9:uid="{938F50E4-EBD0-4628-B697-976D3F7B7328}">
      <tableStyleElement type="headerRow" dxfId="15"/>
      <tableStyleElement type="totalRow" dxfId="1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BE8D536-6AF0-4784-B26F-F4013EBC413D}" name="CityData" displayName="CityData" ref="B2:U36" totalsRowShown="0" headerRowDxfId="13">
  <autoFilter ref="B2:U36" xr:uid="{A7BB88FD-413D-47F4-A6B9-08B1D8BB4854}"/>
  <sortState xmlns:xlrd2="http://schemas.microsoft.com/office/spreadsheetml/2017/richdata2" ref="B3:U28">
    <sortCondition ref="D2:D28"/>
  </sortState>
  <tableColumns count="20">
    <tableColumn id="1" xr3:uid="{6DFF84F2-20F5-4513-90C8-122E0BA76B72}" name="City"/>
    <tableColumn id="2" xr3:uid="{A6C2E103-0CA3-499A-A08D-1F7C7F992C74}" name="Avg home" dataDxfId="12"/>
    <tableColumn id="18" xr3:uid="{CD883701-7780-41AA-A050-7217EA355750}" name="Livability Rank" dataDxfId="11"/>
    <tableColumn id="3" xr3:uid="{18336B44-360A-456A-990D-BCDA7F5A6764}" name="Avg high (Jul)"/>
    <tableColumn id="4" xr3:uid="{4511028F-D201-4C01-8190-FFEB6C3430CE}" name="Avg low (Jan)"/>
    <tableColumn id="5" xr3:uid="{8DB2FE65-8993-4CFA-A9C4-33C217D951DF}" name="Avg snowfall (Year)"/>
    <tableColumn id="6" xr3:uid="{C091A77F-A977-408C-BFD6-B9A804D92E95}" name="Avg rainy days"/>
    <tableColumn id="7" xr3:uid="{7336B02D-E4D7-4225-A2C0-AA2C56754975}" name="Avg snowy days"/>
    <tableColumn id="8" xr3:uid="{6AE63577-0E17-47C8-85EA-5DC0345615D3}" name="Comments"/>
    <tableColumn id="20" xr3:uid="{46134C74-62D3-46FC-B9ED-BAC82F5FF635}" name="Avg ranking" dataDxfId="10">
      <calculatedColumnFormula>AVERAGE(CityData[[#This Row],[Avg home rank]:[Avg snowy days rank]])</calculatedColumnFormula>
    </tableColumn>
    <tableColumn id="21" xr3:uid="{4EBE007D-1988-4EF4-AFFB-FA7DD79710A8}" name="Avg ranking weighted" dataDxfId="9">
      <calculatedColumnFormula>AVERAGE(CityData[[#This Row],[Temp spread rank]:[Avg home rank x3]])</calculatedColumnFormula>
    </tableColumn>
    <tableColumn id="9" xr3:uid="{CA260898-D3CE-4998-85E5-1F7F046E8683}" name="Temp spread" dataDxfId="8">
      <calculatedColumnFormula>CityData[[#This Row],[Avg high (Jul)]]-CityData[[#This Row],[Avg low (Jan)]]</calculatedColumnFormula>
    </tableColumn>
    <tableColumn id="10" xr3:uid="{2C419DF4-F2F7-4B15-869C-BEAD5B0B6EF2}" name="Avg home rank" dataDxfId="7">
      <calculatedColumnFormula>_xlfn.RANK.EQ(CityData[[#This Row],[Avg home]],CityData[Avg home],Ascending)</calculatedColumnFormula>
    </tableColumn>
    <tableColumn id="11" xr3:uid="{37905CCA-CFCD-486F-BE2D-8A28C5FE29EC}" name="Temp spread rank" dataDxfId="6">
      <calculatedColumnFormula>_xlfn.RANK.EQ(CityData[[#This Row],[Temp spread]],CityData[Temp spread],Ascending)</calculatedColumnFormula>
    </tableColumn>
    <tableColumn id="12" xr3:uid="{88727408-D45C-4CE6-8CAE-D6ABD4323106}" name="Avg high rank" dataDxfId="5">
      <calculatedColumnFormula>_xlfn.RANK.EQ(CityData[[#This Row],[Avg high (Jul)]],CityData[Avg high (Jul)],Ascending)</calculatedColumnFormula>
    </tableColumn>
    <tableColumn id="13" xr3:uid="{75EB1F1A-E2ED-46FF-9AAB-0C11513BB6FE}" name="Avg low rank" dataDxfId="4">
      <calculatedColumnFormula>_xlfn.RANK.EQ(CityData[[#This Row],[Avg low (Jan)]],CityData[Avg low (Jan)],Descending)</calculatedColumnFormula>
    </tableColumn>
    <tableColumn id="14" xr3:uid="{AC248360-9E9F-4568-AA7F-A2291C17DE93}" name="Avg snowfall rank" dataDxfId="3">
      <calculatedColumnFormula>_xlfn.RANK.EQ(CityData[[#This Row],[Avg snowfall (Year)]],CityData[Avg snowfall (Year)],Ascending)</calculatedColumnFormula>
    </tableColumn>
    <tableColumn id="15" xr3:uid="{35A4212B-D322-43C3-8292-345E5DA52B94}" name="Avg rainy days rank" dataDxfId="2">
      <calculatedColumnFormula>_xlfn.RANK.EQ(CityData[[#This Row],[Avg rainy days]],CityData[Avg rainy days],Ascending)</calculatedColumnFormula>
    </tableColumn>
    <tableColumn id="16" xr3:uid="{709DD0F0-44EF-4580-AAF5-009DC0AFD497}" name="Avg snowy days rank" dataDxfId="1">
      <calculatedColumnFormula>_xlfn.RANK.EQ(CityData[[#This Row],[Avg snowy days]],CityData[Avg snowy days],Ascending)</calculatedColumnFormula>
    </tableColumn>
    <tableColumn id="17" xr3:uid="{2E1C078B-BCEE-4DDC-883B-798E583FFC75}" name="Avg home rank x3" dataDxfId="0">
      <calculatedColumnFormula>CityData[[#This Row],[Avg home rank]]*3</calculatedColumnFormula>
    </tableColumn>
  </tableColumns>
  <tableStyleInfo name="Simple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1833E-D47F-443F-AC8F-D0DF2332BAC5}">
  <dimension ref="B1:U36"/>
  <sheetViews>
    <sheetView showGridLines="0" tabSelected="1" workbookViewId="0">
      <selection activeCell="B37" sqref="B37"/>
    </sheetView>
  </sheetViews>
  <sheetFormatPr defaultRowHeight="15" x14ac:dyDescent="0.25"/>
  <cols>
    <col min="1" max="1" width="1.42578125" customWidth="1"/>
    <col min="2" max="2" width="20.5703125" customWidth="1"/>
    <col min="3" max="3" width="10.5703125" style="2" customWidth="1"/>
    <col min="4" max="4" width="10.28515625" style="5" customWidth="1"/>
    <col min="5" max="9" width="10.28515625" customWidth="1"/>
    <col min="10" max="10" width="26.85546875" customWidth="1"/>
    <col min="11" max="11" width="10.5703125" bestFit="1" customWidth="1"/>
  </cols>
  <sheetData>
    <row r="1" spans="2:21" ht="7.5" customHeight="1" x14ac:dyDescent="0.25"/>
    <row r="2" spans="2:21" s="1" customFormat="1" ht="45" customHeight="1" x14ac:dyDescent="0.25">
      <c r="B2" s="1" t="s">
        <v>0</v>
      </c>
      <c r="C2" s="3" t="s">
        <v>37</v>
      </c>
      <c r="D2" s="7" t="s">
        <v>54</v>
      </c>
      <c r="E2" s="1" t="s">
        <v>29</v>
      </c>
      <c r="F2" s="1" t="s">
        <v>30</v>
      </c>
      <c r="G2" s="1" t="s">
        <v>27</v>
      </c>
      <c r="H2" s="1" t="s">
        <v>25</v>
      </c>
      <c r="I2" s="1" t="s">
        <v>26</v>
      </c>
      <c r="J2" s="1" t="s">
        <v>32</v>
      </c>
      <c r="K2" s="1" t="s">
        <v>43</v>
      </c>
      <c r="L2" s="1" t="s">
        <v>44</v>
      </c>
      <c r="M2" s="1" t="s">
        <v>33</v>
      </c>
      <c r="N2" s="1" t="s">
        <v>36</v>
      </c>
      <c r="O2" s="1" t="s">
        <v>35</v>
      </c>
      <c r="P2" s="1" t="s">
        <v>38</v>
      </c>
      <c r="Q2" s="1" t="s">
        <v>41</v>
      </c>
      <c r="R2" s="1" t="s">
        <v>39</v>
      </c>
      <c r="S2" s="1" t="s">
        <v>40</v>
      </c>
      <c r="T2" s="1" t="s">
        <v>42</v>
      </c>
      <c r="U2" s="1" t="s">
        <v>45</v>
      </c>
    </row>
    <row r="3" spans="2:21" x14ac:dyDescent="0.25">
      <c r="B3" t="s">
        <v>9</v>
      </c>
      <c r="C3" s="2">
        <v>373200</v>
      </c>
      <c r="D3" s="5">
        <v>2</v>
      </c>
      <c r="E3">
        <v>26.5</v>
      </c>
      <c r="F3">
        <v>-14.8</v>
      </c>
      <c r="G3">
        <v>223.5</v>
      </c>
      <c r="H3">
        <v>118.4</v>
      </c>
      <c r="I3">
        <v>63.3</v>
      </c>
      <c r="K3" s="6">
        <f>AVERAGE(CityData[[#This Row],[Avg home rank]:[Avg snowy days rank]])</f>
        <v>23.714285714285715</v>
      </c>
      <c r="L3" s="6">
        <f>AVERAGE(CityData[[#This Row],[Temp spread rank]:[Avg home rank x3]])</f>
        <v>29.142857142857142</v>
      </c>
      <c r="M3" s="4">
        <f>CityData[[#This Row],[Avg high (Jul)]]-CityData[[#This Row],[Avg low (Jan)]]</f>
        <v>41.3</v>
      </c>
      <c r="N3">
        <f>_xlfn.RANK.EQ(CityData[[#This Row],[Avg home]],CityData[Avg home],Ascending)</f>
        <v>19</v>
      </c>
      <c r="O3">
        <f>_xlfn.RANK.EQ(CityData[[#This Row],[Temp spread]],CityData[Temp spread],Ascending)</f>
        <v>25</v>
      </c>
      <c r="P3">
        <f>_xlfn.RANK.EQ(CityData[[#This Row],[Avg high (Jul)]],CityData[Avg high (Jul)],Ascending)</f>
        <v>28</v>
      </c>
      <c r="Q3" s="5">
        <f>_xlfn.RANK.EQ(CityData[[#This Row],[Avg low (Jan)]],CityData[Avg low (Jan)],Descending)</f>
        <v>25</v>
      </c>
      <c r="R3" s="5">
        <f>_xlfn.RANK.EQ(CityData[[#This Row],[Avg snowfall (Year)]],CityData[Avg snowfall (Year)],Ascending)</f>
        <v>26</v>
      </c>
      <c r="S3" s="5">
        <f>_xlfn.RANK.EQ(CityData[[#This Row],[Avg rainy days]],CityData[Avg rainy days],Ascending)</f>
        <v>16</v>
      </c>
      <c r="T3" s="5">
        <f>_xlfn.RANK.EQ(CityData[[#This Row],[Avg snowy days]],CityData[Avg snowy days],Ascending)</f>
        <v>27</v>
      </c>
      <c r="U3" s="5">
        <f>CityData[[#This Row],[Avg home rank]]*3</f>
        <v>57</v>
      </c>
    </row>
    <row r="4" spans="2:21" x14ac:dyDescent="0.25">
      <c r="B4" t="s">
        <v>1</v>
      </c>
      <c r="C4" s="2">
        <v>1100000</v>
      </c>
      <c r="D4" s="5">
        <v>16</v>
      </c>
      <c r="E4">
        <v>26.8</v>
      </c>
      <c r="F4">
        <v>-11.1</v>
      </c>
      <c r="G4">
        <v>124.1</v>
      </c>
      <c r="H4">
        <v>108</v>
      </c>
      <c r="I4">
        <v>47</v>
      </c>
      <c r="K4" s="6">
        <f>AVERAGE(CityData[[#This Row],[Avg home rank]:[Avg snowy days rank]])</f>
        <v>19.142857142857142</v>
      </c>
      <c r="L4" s="6">
        <f>AVERAGE(CityData[[#This Row],[Temp spread rank]:[Avg home rank x3]])</f>
        <v>26.857142857142858</v>
      </c>
      <c r="M4" s="4">
        <f>CityData[[#This Row],[Avg high (Jul)]]-CityData[[#This Row],[Avg low (Jan)]]</f>
        <v>37.9</v>
      </c>
      <c r="N4">
        <f>_xlfn.RANK.EQ(CityData[[#This Row],[Avg home]],CityData[Avg home],Ascending)</f>
        <v>27</v>
      </c>
      <c r="O4">
        <f>_xlfn.RANK.EQ(CityData[[#This Row],[Temp spread]],CityData[Temp spread],Ascending)</f>
        <v>20</v>
      </c>
      <c r="P4">
        <f>_xlfn.RANK.EQ(CityData[[#This Row],[Avg high (Jul)]],CityData[Avg high (Jul)],Ascending)</f>
        <v>29</v>
      </c>
      <c r="Q4" s="5">
        <f>_xlfn.RANK.EQ(CityData[[#This Row],[Avg low (Jan)]],CityData[Avg low (Jan)],Descending)</f>
        <v>17</v>
      </c>
      <c r="R4" s="5">
        <f>_xlfn.RANK.EQ(CityData[[#This Row],[Avg snowfall (Year)]],CityData[Avg snowfall (Year)],Ascending)</f>
        <v>16</v>
      </c>
      <c r="S4" s="5">
        <f>_xlfn.RANK.EQ(CityData[[#This Row],[Avg rainy days]],CityData[Avg rainy days],Ascending)</f>
        <v>12</v>
      </c>
      <c r="T4" s="5">
        <f>_xlfn.RANK.EQ(CityData[[#This Row],[Avg snowy days]],CityData[Avg snowy days],Ascending)</f>
        <v>13</v>
      </c>
      <c r="U4" s="5">
        <f>CityData[[#This Row],[Avg home rank]]*3</f>
        <v>81</v>
      </c>
    </row>
    <row r="5" spans="2:21" x14ac:dyDescent="0.25">
      <c r="B5" t="s">
        <v>4</v>
      </c>
      <c r="C5" s="2">
        <v>570084</v>
      </c>
      <c r="D5" s="5">
        <v>30</v>
      </c>
      <c r="E5">
        <v>23.2</v>
      </c>
      <c r="F5">
        <v>-13.2</v>
      </c>
      <c r="G5">
        <v>128.80000000000001</v>
      </c>
      <c r="H5">
        <v>67.900000000000006</v>
      </c>
      <c r="I5">
        <v>54.2</v>
      </c>
      <c r="K5" s="6">
        <f>AVERAGE(CityData[[#This Row],[Avg home rank]:[Avg snowy days rank]])</f>
        <v>15.714285714285714</v>
      </c>
      <c r="L5" s="6">
        <f>AVERAGE(CityData[[#This Row],[Temp spread rank]:[Avg home rank x3]])</f>
        <v>22.571428571428573</v>
      </c>
      <c r="M5" s="4">
        <f>CityData[[#This Row],[Avg high (Jul)]]-CityData[[#This Row],[Avg low (Jan)]]</f>
        <v>36.4</v>
      </c>
      <c r="N5">
        <f>_xlfn.RANK.EQ(CityData[[#This Row],[Avg home]],CityData[Avg home],Ascending)</f>
        <v>24</v>
      </c>
      <c r="O5">
        <f>_xlfn.RANK.EQ(CityData[[#This Row],[Temp spread]],CityData[Temp spread],Ascending)</f>
        <v>18</v>
      </c>
      <c r="P5">
        <f>_xlfn.RANK.EQ(CityData[[#This Row],[Avg high (Jul)]],CityData[Avg high (Jul)],Ascending)</f>
        <v>8</v>
      </c>
      <c r="Q5" s="5">
        <f>_xlfn.RANK.EQ(CityData[[#This Row],[Avg low (Jan)]],CityData[Avg low (Jan)],Descending)</f>
        <v>21</v>
      </c>
      <c r="R5" s="5">
        <f>_xlfn.RANK.EQ(CityData[[#This Row],[Avg snowfall (Year)]],CityData[Avg snowfall (Year)],Ascending)</f>
        <v>17</v>
      </c>
      <c r="S5" s="5">
        <f>_xlfn.RANK.EQ(CityData[[#This Row],[Avg rainy days]],CityData[Avg rainy days],Ascending)</f>
        <v>3</v>
      </c>
      <c r="T5" s="5">
        <f>_xlfn.RANK.EQ(CityData[[#This Row],[Avg snowy days]],CityData[Avg snowy days],Ascending)</f>
        <v>19</v>
      </c>
      <c r="U5" s="5">
        <f>CityData[[#This Row],[Avg home rank]]*3</f>
        <v>72</v>
      </c>
    </row>
    <row r="6" spans="2:21" x14ac:dyDescent="0.25">
      <c r="B6" t="s">
        <v>12</v>
      </c>
      <c r="C6" s="2">
        <v>327507</v>
      </c>
      <c r="D6" s="5">
        <v>45</v>
      </c>
      <c r="E6">
        <v>24.9</v>
      </c>
      <c r="F6">
        <v>-12</v>
      </c>
      <c r="G6">
        <v>157.1</v>
      </c>
      <c r="H6">
        <v>123.4</v>
      </c>
      <c r="I6">
        <v>50.4</v>
      </c>
      <c r="K6" s="6">
        <f>AVERAGE(CityData[[#This Row],[Avg home rank]:[Avg snowy days rank]])</f>
        <v>18.285714285714285</v>
      </c>
      <c r="L6" s="6">
        <f>AVERAGE(CityData[[#This Row],[Temp spread rank]:[Avg home rank x3]])</f>
        <v>22.571428571428573</v>
      </c>
      <c r="M6" s="4">
        <f>CityData[[#This Row],[Avg high (Jul)]]-CityData[[#This Row],[Avg low (Jan)]]</f>
        <v>36.9</v>
      </c>
      <c r="N6">
        <f>_xlfn.RANK.EQ(CityData[[#This Row],[Avg home]],CityData[Avg home],Ascending)</f>
        <v>15</v>
      </c>
      <c r="O6">
        <f>_xlfn.RANK.EQ(CityData[[#This Row],[Temp spread]],CityData[Temp spread],Ascending)</f>
        <v>19</v>
      </c>
      <c r="P6">
        <f>_xlfn.RANK.EQ(CityData[[#This Row],[Avg high (Jul)]],CityData[Avg high (Jul)],Ascending)</f>
        <v>15</v>
      </c>
      <c r="Q6" s="5">
        <f>_xlfn.RANK.EQ(CityData[[#This Row],[Avg low (Jan)]],CityData[Avg low (Jan)],Descending)</f>
        <v>18</v>
      </c>
      <c r="R6" s="5">
        <f>_xlfn.RANK.EQ(CityData[[#This Row],[Avg snowfall (Year)]],CityData[Avg snowfall (Year)],Ascending)</f>
        <v>20</v>
      </c>
      <c r="S6" s="5">
        <f>_xlfn.RANK.EQ(CityData[[#This Row],[Avg rainy days]],CityData[Avg rainy days],Ascending)</f>
        <v>26</v>
      </c>
      <c r="T6" s="5">
        <f>_xlfn.RANK.EQ(CityData[[#This Row],[Avg snowy days]],CityData[Avg snowy days],Ascending)</f>
        <v>15</v>
      </c>
      <c r="U6" s="5">
        <f>CityData[[#This Row],[Avg home rank]]*3</f>
        <v>45</v>
      </c>
    </row>
    <row r="7" spans="2:21" x14ac:dyDescent="0.25">
      <c r="B7" t="s">
        <v>7</v>
      </c>
      <c r="C7" s="2">
        <v>385580</v>
      </c>
      <c r="D7" s="5">
        <v>60</v>
      </c>
      <c r="E7">
        <v>25.3</v>
      </c>
      <c r="F7">
        <v>-20.7</v>
      </c>
      <c r="G7">
        <v>91.3</v>
      </c>
      <c r="H7">
        <v>66.7</v>
      </c>
      <c r="I7">
        <v>55.4</v>
      </c>
      <c r="K7" s="6">
        <f>AVERAGE(CityData[[#This Row],[Avg home rank]:[Avg snowy days rank]])</f>
        <v>19.142857142857142</v>
      </c>
      <c r="L7" s="6">
        <f>AVERAGE(CityData[[#This Row],[Temp spread rank]:[Avg home rank x3]])</f>
        <v>25.142857142857142</v>
      </c>
      <c r="M7" s="4">
        <f>CityData[[#This Row],[Avg high (Jul)]]-CityData[[#This Row],[Avg low (Jan)]]</f>
        <v>46</v>
      </c>
      <c r="N7">
        <f>_xlfn.RANK.EQ(CityData[[#This Row],[Avg home]],CityData[Avg home],Ascending)</f>
        <v>21</v>
      </c>
      <c r="O7">
        <f>_xlfn.RANK.EQ(CityData[[#This Row],[Temp spread]],CityData[Temp spread],Ascending)</f>
        <v>33</v>
      </c>
      <c r="P7">
        <f>_xlfn.RANK.EQ(CityData[[#This Row],[Avg high (Jul)]],CityData[Avg high (Jul)],Ascending)</f>
        <v>19</v>
      </c>
      <c r="Q7" s="5">
        <f>_xlfn.RANK.EQ(CityData[[#This Row],[Avg low (Jan)]],CityData[Avg low (Jan)],Descending)</f>
        <v>32</v>
      </c>
      <c r="R7" s="5">
        <f>_xlfn.RANK.EQ(CityData[[#This Row],[Avg snowfall (Year)]],CityData[Avg snowfall (Year)],Ascending)</f>
        <v>7</v>
      </c>
      <c r="S7" s="5">
        <f>_xlfn.RANK.EQ(CityData[[#This Row],[Avg rainy days]],CityData[Avg rainy days],Ascending)</f>
        <v>2</v>
      </c>
      <c r="T7" s="5">
        <f>_xlfn.RANK.EQ(CityData[[#This Row],[Avg snowy days]],CityData[Avg snowy days],Ascending)</f>
        <v>20</v>
      </c>
      <c r="U7" s="5">
        <f>CityData[[#This Row],[Avg home rank]]*3</f>
        <v>63</v>
      </c>
    </row>
    <row r="8" spans="2:21" x14ac:dyDescent="0.25">
      <c r="B8" t="s">
        <v>8</v>
      </c>
      <c r="C8" s="2">
        <v>378247</v>
      </c>
      <c r="D8" s="5">
        <v>68</v>
      </c>
      <c r="E8">
        <v>23.1</v>
      </c>
      <c r="F8">
        <v>-14.8</v>
      </c>
      <c r="G8">
        <v>123.5</v>
      </c>
      <c r="H8">
        <v>77.3</v>
      </c>
      <c r="I8">
        <v>52.4</v>
      </c>
      <c r="K8" s="6">
        <f>AVERAGE(CityData[[#This Row],[Avg home rank]:[Avg snowy days rank]])</f>
        <v>15.428571428571429</v>
      </c>
      <c r="L8" s="6">
        <f>AVERAGE(CityData[[#This Row],[Temp spread rank]:[Avg home rank x3]])</f>
        <v>21.142857142857142</v>
      </c>
      <c r="M8" s="4">
        <f>CityData[[#This Row],[Avg high (Jul)]]-CityData[[#This Row],[Avg low (Jan)]]</f>
        <v>37.900000000000006</v>
      </c>
      <c r="N8">
        <f>_xlfn.RANK.EQ(CityData[[#This Row],[Avg home]],CityData[Avg home],Ascending)</f>
        <v>20</v>
      </c>
      <c r="O8">
        <f>_xlfn.RANK.EQ(CityData[[#This Row],[Temp spread]],CityData[Temp spread],Ascending)</f>
        <v>21</v>
      </c>
      <c r="P8">
        <f>_xlfn.RANK.EQ(CityData[[#This Row],[Avg high (Jul)]],CityData[Avg high (Jul)],Ascending)</f>
        <v>6</v>
      </c>
      <c r="Q8" s="5">
        <f>_xlfn.RANK.EQ(CityData[[#This Row],[Avg low (Jan)]],CityData[Avg low (Jan)],Descending)</f>
        <v>25</v>
      </c>
      <c r="R8" s="5">
        <f>_xlfn.RANK.EQ(CityData[[#This Row],[Avg snowfall (Year)]],CityData[Avg snowfall (Year)],Ascending)</f>
        <v>15</v>
      </c>
      <c r="S8" s="5">
        <f>_xlfn.RANK.EQ(CityData[[#This Row],[Avg rainy days]],CityData[Avg rainy days],Ascending)</f>
        <v>5</v>
      </c>
      <c r="T8" s="5">
        <f>_xlfn.RANK.EQ(CityData[[#This Row],[Avg snowy days]],CityData[Avg snowy days],Ascending)</f>
        <v>16</v>
      </c>
      <c r="U8" s="5">
        <f>CityData[[#This Row],[Avg home rank]]*3</f>
        <v>60</v>
      </c>
    </row>
    <row r="9" spans="2:21" x14ac:dyDescent="0.25">
      <c r="B9" t="s">
        <v>2</v>
      </c>
      <c r="C9" s="2">
        <v>1400000</v>
      </c>
      <c r="D9" s="5">
        <v>88</v>
      </c>
      <c r="E9">
        <v>22.2</v>
      </c>
      <c r="F9">
        <v>1.4</v>
      </c>
      <c r="G9">
        <v>38.1</v>
      </c>
      <c r="H9">
        <v>165.2</v>
      </c>
      <c r="I9">
        <v>8.73</v>
      </c>
      <c r="J9" t="s">
        <v>50</v>
      </c>
      <c r="K9" s="6">
        <f>AVERAGE(CityData[[#This Row],[Avg home rank]:[Avg snowy days rank]])</f>
        <v>10.142857142857142</v>
      </c>
      <c r="L9" s="6">
        <f>AVERAGE(CityData[[#This Row],[Temp spread rank]:[Avg home rank x3]])</f>
        <v>18.428571428571427</v>
      </c>
      <c r="M9" s="4">
        <f>CityData[[#This Row],[Avg high (Jul)]]-CityData[[#This Row],[Avg low (Jan)]]</f>
        <v>20.8</v>
      </c>
      <c r="N9">
        <f>_xlfn.RANK.EQ(CityData[[#This Row],[Avg home]],CityData[Avg home],Ascending)</f>
        <v>29</v>
      </c>
      <c r="O9">
        <f>_xlfn.RANK.EQ(CityData[[#This Row],[Temp spread]],CityData[Temp spread],Ascending)</f>
        <v>2</v>
      </c>
      <c r="P9">
        <f>_xlfn.RANK.EQ(CityData[[#This Row],[Avg high (Jul)]],CityData[Avg high (Jul)],Ascending)</f>
        <v>2</v>
      </c>
      <c r="Q9" s="5">
        <f>_xlfn.RANK.EQ(CityData[[#This Row],[Avg low (Jan)]],CityData[Avg low (Jan)],Descending)</f>
        <v>2</v>
      </c>
      <c r="R9" s="5">
        <f>_xlfn.RANK.EQ(CityData[[#This Row],[Avg snowfall (Year)]],CityData[Avg snowfall (Year)],Ascending)</f>
        <v>2</v>
      </c>
      <c r="S9" s="5">
        <f>_xlfn.RANK.EQ(CityData[[#This Row],[Avg rainy days]],CityData[Avg rainy days],Ascending)</f>
        <v>32</v>
      </c>
      <c r="T9" s="5">
        <f>_xlfn.RANK.EQ(CityData[[#This Row],[Avg snowy days]],CityData[Avg snowy days],Ascending)</f>
        <v>2</v>
      </c>
      <c r="U9" s="5">
        <f>CityData[[#This Row],[Avg home rank]]*3</f>
        <v>87</v>
      </c>
    </row>
    <row r="10" spans="2:21" x14ac:dyDescent="0.25">
      <c r="B10" t="s">
        <v>14</v>
      </c>
      <c r="C10" s="2">
        <v>316990</v>
      </c>
      <c r="D10" s="5">
        <v>97</v>
      </c>
      <c r="E10">
        <v>25.8</v>
      </c>
      <c r="F10">
        <v>-20.100000000000001</v>
      </c>
      <c r="G10">
        <v>100.2</v>
      </c>
      <c r="H10">
        <v>72.3</v>
      </c>
      <c r="I10">
        <v>56.2</v>
      </c>
      <c r="K10" s="6">
        <f>AVERAGE(CityData[[#This Row],[Avg home rank]:[Avg snowy days rank]])</f>
        <v>18.428571428571427</v>
      </c>
      <c r="L10" s="6">
        <f>AVERAGE(CityData[[#This Row],[Temp spread rank]:[Avg home rank x3]])</f>
        <v>22.142857142857142</v>
      </c>
      <c r="M10" s="4">
        <f>CityData[[#This Row],[Avg high (Jul)]]-CityData[[#This Row],[Avg low (Jan)]]</f>
        <v>45.900000000000006</v>
      </c>
      <c r="N10">
        <f>_xlfn.RANK.EQ(CityData[[#This Row],[Avg home]],CityData[Avg home],Ascending)</f>
        <v>13</v>
      </c>
      <c r="O10">
        <f>_xlfn.RANK.EQ(CityData[[#This Row],[Temp spread]],CityData[Temp spread],Ascending)</f>
        <v>32</v>
      </c>
      <c r="P10">
        <f>_xlfn.RANK.EQ(CityData[[#This Row],[Avg high (Jul)]],CityData[Avg high (Jul)],Ascending)</f>
        <v>21</v>
      </c>
      <c r="Q10" s="5">
        <f>_xlfn.RANK.EQ(CityData[[#This Row],[Avg low (Jan)]],CityData[Avg low (Jan)],Descending)</f>
        <v>30</v>
      </c>
      <c r="R10" s="5">
        <f>_xlfn.RANK.EQ(CityData[[#This Row],[Avg snowfall (Year)]],CityData[Avg snowfall (Year)],Ascending)</f>
        <v>8</v>
      </c>
      <c r="S10" s="5">
        <f>_xlfn.RANK.EQ(CityData[[#This Row],[Avg rainy days]],CityData[Avg rainy days],Ascending)</f>
        <v>4</v>
      </c>
      <c r="T10" s="5">
        <f>_xlfn.RANK.EQ(CityData[[#This Row],[Avg snowy days]],CityData[Avg snowy days],Ascending)</f>
        <v>21</v>
      </c>
      <c r="U10" s="5">
        <f>CityData[[#This Row],[Avg home rank]]*3</f>
        <v>39</v>
      </c>
    </row>
    <row r="11" spans="2:21" x14ac:dyDescent="0.25">
      <c r="B11" t="s">
        <v>6</v>
      </c>
      <c r="C11" s="2">
        <v>480700</v>
      </c>
      <c r="D11" s="5">
        <v>102</v>
      </c>
      <c r="E11">
        <v>25.1</v>
      </c>
      <c r="F11">
        <v>-8.5</v>
      </c>
      <c r="G11">
        <v>105.8</v>
      </c>
      <c r="H11">
        <v>122.7</v>
      </c>
      <c r="I11">
        <v>27.5</v>
      </c>
      <c r="K11" s="6">
        <f>AVERAGE(CityData[[#This Row],[Avg home rank]:[Avg snowy days rank]])</f>
        <v>14</v>
      </c>
      <c r="L11" s="6">
        <f>AVERAGE(CityData[[#This Row],[Temp spread rank]:[Avg home rank x3]])</f>
        <v>20.285714285714285</v>
      </c>
      <c r="M11" s="4">
        <f>CityData[[#This Row],[Avg high (Jul)]]-CityData[[#This Row],[Avg low (Jan)]]</f>
        <v>33.6</v>
      </c>
      <c r="N11">
        <f>_xlfn.RANK.EQ(CityData[[#This Row],[Avg home]],CityData[Avg home],Ascending)</f>
        <v>22</v>
      </c>
      <c r="O11">
        <f>_xlfn.RANK.EQ(CityData[[#This Row],[Temp spread]],CityData[Temp spread],Ascending)</f>
        <v>8</v>
      </c>
      <c r="P11">
        <f>_xlfn.RANK.EQ(CityData[[#This Row],[Avg high (Jul)]],CityData[Avg high (Jul)],Ascending)</f>
        <v>18</v>
      </c>
      <c r="Q11" s="5">
        <f>_xlfn.RANK.EQ(CityData[[#This Row],[Avg low (Jan)]],CityData[Avg low (Jan)],Descending)</f>
        <v>10</v>
      </c>
      <c r="R11" s="5">
        <f>_xlfn.RANK.EQ(CityData[[#This Row],[Avg snowfall (Year)]],CityData[Avg snowfall (Year)],Ascending)</f>
        <v>9</v>
      </c>
      <c r="S11" s="5">
        <f>_xlfn.RANK.EQ(CityData[[#This Row],[Avg rainy days]],CityData[Avg rainy days],Ascending)</f>
        <v>25</v>
      </c>
      <c r="T11" s="5">
        <f>_xlfn.RANK.EQ(CityData[[#This Row],[Avg snowy days]],CityData[Avg snowy days],Ascending)</f>
        <v>6</v>
      </c>
      <c r="U11" s="5">
        <f>CityData[[#This Row],[Avg home rank]]*3</f>
        <v>66</v>
      </c>
    </row>
    <row r="12" spans="2:21" x14ac:dyDescent="0.25">
      <c r="B12" t="s">
        <v>18</v>
      </c>
      <c r="C12" s="2">
        <v>266578</v>
      </c>
      <c r="D12" s="5">
        <v>121</v>
      </c>
      <c r="E12">
        <v>25</v>
      </c>
      <c r="F12">
        <v>-17.7</v>
      </c>
      <c r="G12">
        <v>303.39999999999998</v>
      </c>
      <c r="H12">
        <v>118.2</v>
      </c>
      <c r="I12">
        <v>70.099999999999994</v>
      </c>
      <c r="K12" s="6">
        <f>AVERAGE(CityData[[#This Row],[Avg home rank]:[Avg snowy days rank]])</f>
        <v>22.285714285714285</v>
      </c>
      <c r="L12" s="6">
        <f>AVERAGE(CityData[[#This Row],[Temp spread rank]:[Avg home rank x3]])</f>
        <v>24.857142857142858</v>
      </c>
      <c r="M12" s="4">
        <f>CityData[[#This Row],[Avg high (Jul)]]-CityData[[#This Row],[Avg low (Jan)]]</f>
        <v>42.7</v>
      </c>
      <c r="N12">
        <f>_xlfn.RANK.EQ(CityData[[#This Row],[Avg home]],CityData[Avg home],Ascending)</f>
        <v>9</v>
      </c>
      <c r="O12">
        <f>_xlfn.RANK.EQ(CityData[[#This Row],[Temp spread]],CityData[Temp spread],Ascending)</f>
        <v>27</v>
      </c>
      <c r="P12">
        <f>_xlfn.RANK.EQ(CityData[[#This Row],[Avg high (Jul)]],CityData[Avg high (Jul)],Ascending)</f>
        <v>16</v>
      </c>
      <c r="Q12" s="5">
        <f>_xlfn.RANK.EQ(CityData[[#This Row],[Avg low (Jan)]],CityData[Avg low (Jan)],Descending)</f>
        <v>28</v>
      </c>
      <c r="R12" s="5">
        <f>_xlfn.RANK.EQ(CityData[[#This Row],[Avg snowfall (Year)]],CityData[Avg snowfall (Year)],Ascending)</f>
        <v>32</v>
      </c>
      <c r="S12" s="5">
        <f>_xlfn.RANK.EQ(CityData[[#This Row],[Avg rainy days]],CityData[Avg rainy days],Ascending)</f>
        <v>15</v>
      </c>
      <c r="T12" s="5">
        <f>_xlfn.RANK.EQ(CityData[[#This Row],[Avg snowy days]],CityData[Avg snowy days],Ascending)</f>
        <v>29</v>
      </c>
      <c r="U12" s="5">
        <f>CityData[[#This Row],[Avg home rank]]*3</f>
        <v>27</v>
      </c>
    </row>
    <row r="13" spans="2:21" x14ac:dyDescent="0.25">
      <c r="B13" t="s">
        <v>19</v>
      </c>
      <c r="C13" s="2">
        <v>254000</v>
      </c>
      <c r="D13" s="5">
        <v>136</v>
      </c>
      <c r="E13">
        <v>24.8</v>
      </c>
      <c r="F13">
        <v>-17.899999999999999</v>
      </c>
      <c r="G13">
        <v>263.39999999999998</v>
      </c>
      <c r="H13">
        <v>107.6</v>
      </c>
      <c r="I13">
        <v>74.900000000000006</v>
      </c>
      <c r="K13" s="6">
        <f>AVERAGE(CityData[[#This Row],[Avg home rank]:[Avg snowy days rank]])</f>
        <v>21.285714285714285</v>
      </c>
      <c r="L13" s="6">
        <f>AVERAGE(CityData[[#This Row],[Temp spread rank]:[Avg home rank x3]])</f>
        <v>23.571428571428573</v>
      </c>
      <c r="M13" s="4">
        <f>CityData[[#This Row],[Avg high (Jul)]]-CityData[[#This Row],[Avg low (Jan)]]</f>
        <v>42.7</v>
      </c>
      <c r="N13">
        <f>_xlfn.RANK.EQ(CityData[[#This Row],[Avg home]],CityData[Avg home],Ascending)</f>
        <v>8</v>
      </c>
      <c r="O13">
        <f>_xlfn.RANK.EQ(CityData[[#This Row],[Temp spread]],CityData[Temp spread],Ascending)</f>
        <v>27</v>
      </c>
      <c r="P13">
        <f>_xlfn.RANK.EQ(CityData[[#This Row],[Avg high (Jul)]],CityData[Avg high (Jul)],Ascending)</f>
        <v>14</v>
      </c>
      <c r="Q13" s="5">
        <f>_xlfn.RANK.EQ(CityData[[#This Row],[Avg low (Jan)]],CityData[Avg low (Jan)],Descending)</f>
        <v>29</v>
      </c>
      <c r="R13" s="5">
        <f>_xlfn.RANK.EQ(CityData[[#This Row],[Avg snowfall (Year)]],CityData[Avg snowfall (Year)],Ascending)</f>
        <v>29</v>
      </c>
      <c r="S13" s="5">
        <f>_xlfn.RANK.EQ(CityData[[#This Row],[Avg rainy days]],CityData[Avg rainy days],Ascending)</f>
        <v>11</v>
      </c>
      <c r="T13" s="5">
        <f>_xlfn.RANK.EQ(CityData[[#This Row],[Avg snowy days]],CityData[Avg snowy days],Ascending)</f>
        <v>31</v>
      </c>
      <c r="U13" s="5">
        <f>CityData[[#This Row],[Avg home rank]]*3</f>
        <v>24</v>
      </c>
    </row>
    <row r="14" spans="2:21" x14ac:dyDescent="0.25">
      <c r="B14" t="s">
        <v>31</v>
      </c>
      <c r="C14" s="2">
        <v>329359</v>
      </c>
      <c r="D14" s="5">
        <v>150</v>
      </c>
      <c r="E14">
        <v>26.4</v>
      </c>
      <c r="F14">
        <v>-8.3000000000000007</v>
      </c>
      <c r="G14">
        <v>112</v>
      </c>
      <c r="H14">
        <v>116.7</v>
      </c>
      <c r="I14">
        <v>41.4</v>
      </c>
      <c r="J14" t="s">
        <v>47</v>
      </c>
      <c r="K14" s="6">
        <f>AVERAGE(CityData[[#This Row],[Avg home rank]:[Avg snowy days rank]])</f>
        <v>13.428571428571429</v>
      </c>
      <c r="L14" s="6">
        <f>AVERAGE(CityData[[#This Row],[Temp spread rank]:[Avg home rank x3]])</f>
        <v>18</v>
      </c>
      <c r="M14" s="4">
        <f>CityData[[#This Row],[Avg high (Jul)]]-CityData[[#This Row],[Avg low (Jan)]]</f>
        <v>34.700000000000003</v>
      </c>
      <c r="N14">
        <f>_xlfn.RANK.EQ(CityData[[#This Row],[Avg home]],CityData[Avg home],Ascending)</f>
        <v>16</v>
      </c>
      <c r="O14">
        <f>_xlfn.RANK.EQ(CityData[[#This Row],[Temp spread]],CityData[Temp spread],Ascending)</f>
        <v>11</v>
      </c>
      <c r="P14">
        <f>_xlfn.RANK.EQ(CityData[[#This Row],[Avg high (Jul)]],CityData[Avg high (Jul)],Ascending)</f>
        <v>26</v>
      </c>
      <c r="Q14" s="5">
        <f>_xlfn.RANK.EQ(CityData[[#This Row],[Avg low (Jan)]],CityData[Avg low (Jan)],Descending)</f>
        <v>9</v>
      </c>
      <c r="R14" s="5">
        <f>_xlfn.RANK.EQ(CityData[[#This Row],[Avg snowfall (Year)]],CityData[Avg snowfall (Year)],Ascending)</f>
        <v>10</v>
      </c>
      <c r="S14" s="5">
        <f>_xlfn.RANK.EQ(CityData[[#This Row],[Avg rainy days]],CityData[Avg rainy days],Ascending)</f>
        <v>13</v>
      </c>
      <c r="T14" s="5">
        <f>_xlfn.RANK.EQ(CityData[[#This Row],[Avg snowy days]],CityData[Avg snowy days],Ascending)</f>
        <v>9</v>
      </c>
      <c r="U14" s="5">
        <f>CityData[[#This Row],[Avg home rank]]*3</f>
        <v>48</v>
      </c>
    </row>
    <row r="15" spans="2:21" x14ac:dyDescent="0.25">
      <c r="B15" t="s">
        <v>11</v>
      </c>
      <c r="C15" s="2">
        <v>344815</v>
      </c>
      <c r="D15" s="5">
        <v>162</v>
      </c>
      <c r="E15">
        <v>26.4</v>
      </c>
      <c r="F15">
        <v>-9.1999999999999993</v>
      </c>
      <c r="G15">
        <v>194.3</v>
      </c>
      <c r="H15">
        <v>122.4</v>
      </c>
      <c r="I15">
        <v>60.3</v>
      </c>
      <c r="K15" s="6">
        <f>AVERAGE(CityData[[#This Row],[Avg home rank]:[Avg snowy days rank]])</f>
        <v>20</v>
      </c>
      <c r="L15" s="6">
        <f>AVERAGE(CityData[[#This Row],[Temp spread rank]:[Avg home rank x3]])</f>
        <v>24.857142857142858</v>
      </c>
      <c r="M15" s="4">
        <f>CityData[[#This Row],[Avg high (Jul)]]-CityData[[#This Row],[Avg low (Jan)]]</f>
        <v>35.599999999999994</v>
      </c>
      <c r="N15">
        <f>_xlfn.RANK.EQ(CityData[[#This Row],[Avg home]],CityData[Avg home],Ascending)</f>
        <v>17</v>
      </c>
      <c r="O15">
        <f>_xlfn.RANK.EQ(CityData[[#This Row],[Temp spread]],CityData[Temp spread],Ascending)</f>
        <v>14</v>
      </c>
      <c r="P15">
        <f>_xlfn.RANK.EQ(CityData[[#This Row],[Avg high (Jul)]],CityData[Avg high (Jul)],Ascending)</f>
        <v>26</v>
      </c>
      <c r="Q15" s="5">
        <f>_xlfn.RANK.EQ(CityData[[#This Row],[Avg low (Jan)]],CityData[Avg low (Jan)],Descending)</f>
        <v>12</v>
      </c>
      <c r="R15" s="5">
        <f>_xlfn.RANK.EQ(CityData[[#This Row],[Avg snowfall (Year)]],CityData[Avg snowfall (Year)],Ascending)</f>
        <v>23</v>
      </c>
      <c r="S15" s="5">
        <f>_xlfn.RANK.EQ(CityData[[#This Row],[Avg rainy days]],CityData[Avg rainy days],Ascending)</f>
        <v>24</v>
      </c>
      <c r="T15" s="5">
        <f>_xlfn.RANK.EQ(CityData[[#This Row],[Avg snowy days]],CityData[Avg snowy days],Ascending)</f>
        <v>24</v>
      </c>
      <c r="U15" s="5">
        <f>CityData[[#This Row],[Avg home rank]]*3</f>
        <v>51</v>
      </c>
    </row>
    <row r="16" spans="2:21" x14ac:dyDescent="0.25">
      <c r="B16" t="s">
        <v>5</v>
      </c>
      <c r="C16" s="2">
        <v>535520</v>
      </c>
      <c r="D16" s="5">
        <v>163</v>
      </c>
      <c r="E16">
        <v>27.3</v>
      </c>
      <c r="F16">
        <v>-8.5</v>
      </c>
      <c r="G16">
        <v>118.1</v>
      </c>
      <c r="H16">
        <v>120.9</v>
      </c>
      <c r="I16">
        <v>36.200000000000003</v>
      </c>
      <c r="K16" s="6">
        <f>AVERAGE(CityData[[#This Row],[Avg home rank]:[Avg snowy days rank]])</f>
        <v>17.428571428571427</v>
      </c>
      <c r="L16" s="6">
        <f>AVERAGE(CityData[[#This Row],[Temp spread rank]:[Avg home rank x3]])</f>
        <v>24</v>
      </c>
      <c r="M16" s="4">
        <f>CityData[[#This Row],[Avg high (Jul)]]-CityData[[#This Row],[Avg low (Jan)]]</f>
        <v>35.799999999999997</v>
      </c>
      <c r="N16">
        <f>_xlfn.RANK.EQ(CityData[[#This Row],[Avg home]],CityData[Avg home],Ascending)</f>
        <v>23</v>
      </c>
      <c r="O16">
        <f>_xlfn.RANK.EQ(CityData[[#This Row],[Temp spread]],CityData[Temp spread],Ascending)</f>
        <v>15</v>
      </c>
      <c r="P16">
        <f>_xlfn.RANK.EQ(CityData[[#This Row],[Avg high (Jul)]],CityData[Avg high (Jul)],Ascending)</f>
        <v>31</v>
      </c>
      <c r="Q16" s="5">
        <f>_xlfn.RANK.EQ(CityData[[#This Row],[Avg low (Jan)]],CityData[Avg low (Jan)],Descending)</f>
        <v>10</v>
      </c>
      <c r="R16" s="5">
        <f>_xlfn.RANK.EQ(CityData[[#This Row],[Avg snowfall (Year)]],CityData[Avg snowfall (Year)],Ascending)</f>
        <v>14</v>
      </c>
      <c r="S16" s="5">
        <f>_xlfn.RANK.EQ(CityData[[#This Row],[Avg rainy days]],CityData[Avg rainy days],Ascending)</f>
        <v>21</v>
      </c>
      <c r="T16" s="5">
        <f>_xlfn.RANK.EQ(CityData[[#This Row],[Avg snowy days]],CityData[Avg snowy days],Ascending)</f>
        <v>8</v>
      </c>
      <c r="U16" s="5">
        <f>CityData[[#This Row],[Avg home rank]]*3</f>
        <v>69</v>
      </c>
    </row>
    <row r="17" spans="2:21" x14ac:dyDescent="0.25">
      <c r="B17" t="s">
        <v>13</v>
      </c>
      <c r="C17" s="2">
        <v>323179</v>
      </c>
      <c r="D17" s="5">
        <v>180</v>
      </c>
      <c r="E17">
        <v>27.1</v>
      </c>
      <c r="F17">
        <v>-7.4</v>
      </c>
      <c r="G17">
        <v>137.1</v>
      </c>
      <c r="H17">
        <v>117</v>
      </c>
      <c r="I17">
        <v>42.7</v>
      </c>
      <c r="J17" t="s">
        <v>48</v>
      </c>
      <c r="K17" s="6">
        <f>AVERAGE(CityData[[#This Row],[Avg home rank]:[Avg snowy days rank]])</f>
        <v>14.857142857142858</v>
      </c>
      <c r="L17" s="6">
        <f>AVERAGE(CityData[[#This Row],[Temp spread rank]:[Avg home rank x3]])</f>
        <v>18.857142857142858</v>
      </c>
      <c r="M17" s="4">
        <f>CityData[[#This Row],[Avg high (Jul)]]-CityData[[#This Row],[Avg low (Jan)]]</f>
        <v>34.5</v>
      </c>
      <c r="N17">
        <f>_xlfn.RANK.EQ(CityData[[#This Row],[Avg home]],CityData[Avg home],Ascending)</f>
        <v>14</v>
      </c>
      <c r="O17">
        <f>_xlfn.RANK.EQ(CityData[[#This Row],[Temp spread]],CityData[Temp spread],Ascending)</f>
        <v>10</v>
      </c>
      <c r="P17">
        <f>_xlfn.RANK.EQ(CityData[[#This Row],[Avg high (Jul)]],CityData[Avg high (Jul)],Ascending)</f>
        <v>30</v>
      </c>
      <c r="Q17" s="5">
        <f>_xlfn.RANK.EQ(CityData[[#This Row],[Avg low (Jan)]],CityData[Avg low (Jan)],Descending)</f>
        <v>7</v>
      </c>
      <c r="R17" s="5">
        <f>_xlfn.RANK.EQ(CityData[[#This Row],[Avg snowfall (Year)]],CityData[Avg snowfall (Year)],Ascending)</f>
        <v>19</v>
      </c>
      <c r="S17" s="5">
        <f>_xlfn.RANK.EQ(CityData[[#This Row],[Avg rainy days]],CityData[Avg rainy days],Ascending)</f>
        <v>14</v>
      </c>
      <c r="T17" s="5">
        <f>_xlfn.RANK.EQ(CityData[[#This Row],[Avg snowy days]],CityData[Avg snowy days],Ascending)</f>
        <v>10</v>
      </c>
      <c r="U17" s="5">
        <f>CityData[[#This Row],[Avg home rank]]*3</f>
        <v>42</v>
      </c>
    </row>
    <row r="18" spans="2:21" x14ac:dyDescent="0.25">
      <c r="B18" t="s">
        <v>28</v>
      </c>
      <c r="C18" s="2">
        <v>583144</v>
      </c>
      <c r="D18" s="5">
        <v>181</v>
      </c>
      <c r="E18">
        <v>26</v>
      </c>
      <c r="F18">
        <v>-10.3</v>
      </c>
      <c r="G18">
        <v>159.69999999999999</v>
      </c>
      <c r="H18">
        <v>118.7</v>
      </c>
      <c r="I18">
        <v>62.2</v>
      </c>
      <c r="K18" s="6">
        <f>AVERAGE(CityData[[#This Row],[Avg home rank]:[Avg snowy days rank]])</f>
        <v>20.428571428571427</v>
      </c>
      <c r="L18" s="6">
        <f>AVERAGE(CityData[[#This Row],[Temp spread rank]:[Avg home rank x3]])</f>
        <v>27.571428571428573</v>
      </c>
      <c r="M18" s="4">
        <f>CityData[[#This Row],[Avg high (Jul)]]-CityData[[#This Row],[Avg low (Jan)]]</f>
        <v>36.299999999999997</v>
      </c>
      <c r="N18">
        <f>_xlfn.RANK.EQ(CityData[[#This Row],[Avg home]],CityData[Avg home],Ascending)</f>
        <v>25</v>
      </c>
      <c r="O18">
        <f>_xlfn.RANK.EQ(CityData[[#This Row],[Temp spread]],CityData[Temp spread],Ascending)</f>
        <v>17</v>
      </c>
      <c r="P18">
        <f>_xlfn.RANK.EQ(CityData[[#This Row],[Avg high (Jul)]],CityData[Avg high (Jul)],Ascending)</f>
        <v>23</v>
      </c>
      <c r="Q18" s="5">
        <f>_xlfn.RANK.EQ(CityData[[#This Row],[Avg low (Jan)]],CityData[Avg low (Jan)],Descending)</f>
        <v>15</v>
      </c>
      <c r="R18" s="5">
        <f>_xlfn.RANK.EQ(CityData[[#This Row],[Avg snowfall (Year)]],CityData[Avg snowfall (Year)],Ascending)</f>
        <v>21</v>
      </c>
      <c r="S18" s="5">
        <f>_xlfn.RANK.EQ(CityData[[#This Row],[Avg rainy days]],CityData[Avg rainy days],Ascending)</f>
        <v>17</v>
      </c>
      <c r="T18" s="5">
        <f>_xlfn.RANK.EQ(CityData[[#This Row],[Avg snowy days]],CityData[Avg snowy days],Ascending)</f>
        <v>25</v>
      </c>
      <c r="U18" s="5">
        <f>CityData[[#This Row],[Avg home rank]]*3</f>
        <v>75</v>
      </c>
    </row>
    <row r="19" spans="2:21" x14ac:dyDescent="0.25">
      <c r="B19" t="s">
        <v>20</v>
      </c>
      <c r="C19" s="2">
        <v>247000</v>
      </c>
      <c r="D19" s="5">
        <v>215</v>
      </c>
      <c r="E19">
        <v>28.1</v>
      </c>
      <c r="F19">
        <v>-7.3</v>
      </c>
      <c r="G19">
        <v>129.30000000000001</v>
      </c>
      <c r="H19">
        <v>120</v>
      </c>
      <c r="I19">
        <v>44</v>
      </c>
      <c r="J19" t="s">
        <v>52</v>
      </c>
      <c r="K19" s="6">
        <f>AVERAGE(CityData[[#This Row],[Avg home rank]:[Avg snowy days rank]])</f>
        <v>15.142857142857142</v>
      </c>
      <c r="L19" s="6">
        <f>AVERAGE(CityData[[#This Row],[Temp spread rank]:[Avg home rank x3]])</f>
        <v>17.142857142857142</v>
      </c>
      <c r="M19" s="4">
        <f>CityData[[#This Row],[Avg high (Jul)]]-CityData[[#This Row],[Avg low (Jan)]]</f>
        <v>35.4</v>
      </c>
      <c r="N19">
        <f>_xlfn.RANK.EQ(CityData[[#This Row],[Avg home]],CityData[Avg home],Ascending)</f>
        <v>7</v>
      </c>
      <c r="O19">
        <f>_xlfn.RANK.EQ(CityData[[#This Row],[Temp spread]],CityData[Temp spread],Ascending)</f>
        <v>12</v>
      </c>
      <c r="P19">
        <f>_xlfn.RANK.EQ(CityData[[#This Row],[Avg high (Jul)]],CityData[Avg high (Jul)],Ascending)</f>
        <v>32</v>
      </c>
      <c r="Q19" s="5">
        <f>_xlfn.RANK.EQ(CityData[[#This Row],[Avg low (Jan)]],CityData[Avg low (Jan)],Descending)</f>
        <v>6</v>
      </c>
      <c r="R19" s="5">
        <f>_xlfn.RANK.EQ(CityData[[#This Row],[Avg snowfall (Year)]],CityData[Avg snowfall (Year)],Ascending)</f>
        <v>18</v>
      </c>
      <c r="S19" s="5">
        <f>_xlfn.RANK.EQ(CityData[[#This Row],[Avg rainy days]],CityData[Avg rainy days],Ascending)</f>
        <v>20</v>
      </c>
      <c r="T19" s="5">
        <f>_xlfn.RANK.EQ(CityData[[#This Row],[Avg snowy days]],CityData[Avg snowy days],Ascending)</f>
        <v>11</v>
      </c>
      <c r="U19" s="5">
        <f>CityData[[#This Row],[Avg home rank]]*3</f>
        <v>21</v>
      </c>
    </row>
    <row r="20" spans="2:21" x14ac:dyDescent="0.25">
      <c r="B20" t="s">
        <v>15</v>
      </c>
      <c r="C20" s="2">
        <v>306944</v>
      </c>
      <c r="D20" s="5">
        <v>226</v>
      </c>
      <c r="E20">
        <v>23.8</v>
      </c>
      <c r="F20">
        <v>-10.4</v>
      </c>
      <c r="G20">
        <v>221</v>
      </c>
      <c r="H20">
        <v>128.4</v>
      </c>
      <c r="I20">
        <v>57.7</v>
      </c>
      <c r="K20" s="6">
        <f>AVERAGE(CityData[[#This Row],[Avg home rank]:[Avg snowy days rank]])</f>
        <v>17.428571428571427</v>
      </c>
      <c r="L20" s="6">
        <f>AVERAGE(CityData[[#This Row],[Temp spread rank]:[Avg home rank x3]])</f>
        <v>20.857142857142858</v>
      </c>
      <c r="M20" s="4">
        <f>CityData[[#This Row],[Avg high (Jul)]]-CityData[[#This Row],[Avg low (Jan)]]</f>
        <v>34.200000000000003</v>
      </c>
      <c r="N20">
        <f>_xlfn.RANK.EQ(CityData[[#This Row],[Avg home]],CityData[Avg home],Ascending)</f>
        <v>12</v>
      </c>
      <c r="O20">
        <f>_xlfn.RANK.EQ(CityData[[#This Row],[Temp spread]],CityData[Temp spread],Ascending)</f>
        <v>9</v>
      </c>
      <c r="P20">
        <f>_xlfn.RANK.EQ(CityData[[#This Row],[Avg high (Jul)]],CityData[Avg high (Jul)],Ascending)</f>
        <v>11</v>
      </c>
      <c r="Q20" s="5">
        <f>_xlfn.RANK.EQ(CityData[[#This Row],[Avg low (Jan)]],CityData[Avg low (Jan)],Descending)</f>
        <v>16</v>
      </c>
      <c r="R20" s="5">
        <f>_xlfn.RANK.EQ(CityData[[#This Row],[Avg snowfall (Year)]],CityData[Avg snowfall (Year)],Ascending)</f>
        <v>25</v>
      </c>
      <c r="S20" s="5">
        <f>_xlfn.RANK.EQ(CityData[[#This Row],[Avg rainy days]],CityData[Avg rainy days],Ascending)</f>
        <v>27</v>
      </c>
      <c r="T20" s="5">
        <f>_xlfn.RANK.EQ(CityData[[#This Row],[Avg snowy days]],CityData[Avg snowy days],Ascending)</f>
        <v>22</v>
      </c>
      <c r="U20" s="5">
        <f>CityData[[#This Row],[Avg home rank]]*3</f>
        <v>36</v>
      </c>
    </row>
    <row r="21" spans="2:21" x14ac:dyDescent="0.25">
      <c r="B21" t="s">
        <v>21</v>
      </c>
      <c r="C21" s="2">
        <v>237500</v>
      </c>
      <c r="D21" s="5">
        <v>233</v>
      </c>
      <c r="E21">
        <v>24.3</v>
      </c>
      <c r="F21">
        <v>-20.6</v>
      </c>
      <c r="G21">
        <v>162.9</v>
      </c>
      <c r="H21">
        <v>90.7</v>
      </c>
      <c r="I21">
        <v>62.5</v>
      </c>
      <c r="J21" t="s">
        <v>51</v>
      </c>
      <c r="K21" s="6">
        <f>AVERAGE(CityData[[#This Row],[Avg home rank]:[Avg snowy days rank]])</f>
        <v>19.285714285714285</v>
      </c>
      <c r="L21" s="6">
        <f>AVERAGE(CityData[[#This Row],[Temp spread rank]:[Avg home rank x3]])</f>
        <v>21</v>
      </c>
      <c r="M21" s="4">
        <f>CityData[[#This Row],[Avg high (Jul)]]-CityData[[#This Row],[Avg low (Jan)]]</f>
        <v>44.900000000000006</v>
      </c>
      <c r="N21">
        <f>_xlfn.RANK.EQ(CityData[[#This Row],[Avg home]],CityData[Avg home],Ascending)</f>
        <v>6</v>
      </c>
      <c r="O21">
        <f>_xlfn.RANK.EQ(CityData[[#This Row],[Temp spread]],CityData[Temp spread],Ascending)</f>
        <v>30</v>
      </c>
      <c r="P21">
        <f>_xlfn.RANK.EQ(CityData[[#This Row],[Avg high (Jul)]],CityData[Avg high (Jul)],Ascending)</f>
        <v>13</v>
      </c>
      <c r="Q21" s="5">
        <f>_xlfn.RANK.EQ(CityData[[#This Row],[Avg low (Jan)]],CityData[Avg low (Jan)],Descending)</f>
        <v>31</v>
      </c>
      <c r="R21" s="5">
        <f>_xlfn.RANK.EQ(CityData[[#This Row],[Avg snowfall (Year)]],CityData[Avg snowfall (Year)],Ascending)</f>
        <v>22</v>
      </c>
      <c r="S21" s="5">
        <f>_xlfn.RANK.EQ(CityData[[#This Row],[Avg rainy days]],CityData[Avg rainy days],Ascending)</f>
        <v>7</v>
      </c>
      <c r="T21" s="5">
        <f>_xlfn.RANK.EQ(CityData[[#This Row],[Avg snowy days]],CityData[Avg snowy days],Ascending)</f>
        <v>26</v>
      </c>
      <c r="U21" s="5">
        <f>CityData[[#This Row],[Avg home rank]]*3</f>
        <v>18</v>
      </c>
    </row>
    <row r="22" spans="2:21" x14ac:dyDescent="0.25">
      <c r="B22" t="s">
        <v>24</v>
      </c>
      <c r="C22" s="2">
        <v>169500</v>
      </c>
      <c r="D22" s="5">
        <v>240</v>
      </c>
      <c r="E22">
        <v>25.5</v>
      </c>
      <c r="F22">
        <v>-17.100000000000001</v>
      </c>
      <c r="G22">
        <v>259</v>
      </c>
      <c r="H22">
        <v>119.5</v>
      </c>
      <c r="I22">
        <v>50.2</v>
      </c>
      <c r="J22" t="s">
        <v>49</v>
      </c>
      <c r="K22" s="6">
        <f>AVERAGE(CityData[[#This Row],[Avg home rank]:[Avg snowy days rank]])</f>
        <v>19.428571428571427</v>
      </c>
      <c r="L22" s="6">
        <f>AVERAGE(CityData[[#This Row],[Temp spread rank]:[Avg home rank x3]])</f>
        <v>20</v>
      </c>
      <c r="M22" s="4">
        <f>CityData[[#This Row],[Avg high (Jul)]]-CityData[[#This Row],[Avg low (Jan)]]</f>
        <v>42.6</v>
      </c>
      <c r="N22">
        <f>_xlfn.RANK.EQ(CityData[[#This Row],[Avg home]],CityData[Avg home],Ascending)</f>
        <v>2</v>
      </c>
      <c r="O22">
        <f>_xlfn.RANK.EQ(CityData[[#This Row],[Temp spread]],CityData[Temp spread],Ascending)</f>
        <v>26</v>
      </c>
      <c r="P22">
        <f>_xlfn.RANK.EQ(CityData[[#This Row],[Avg high (Jul)]],CityData[Avg high (Jul)],Ascending)</f>
        <v>20</v>
      </c>
      <c r="Q22" s="5">
        <f>_xlfn.RANK.EQ(CityData[[#This Row],[Avg low (Jan)]],CityData[Avg low (Jan)],Descending)</f>
        <v>27</v>
      </c>
      <c r="R22" s="5">
        <f>_xlfn.RANK.EQ(CityData[[#This Row],[Avg snowfall (Year)]],CityData[Avg snowfall (Year)],Ascending)</f>
        <v>28</v>
      </c>
      <c r="S22" s="5">
        <f>_xlfn.RANK.EQ(CityData[[#This Row],[Avg rainy days]],CityData[Avg rainy days],Ascending)</f>
        <v>19</v>
      </c>
      <c r="T22" s="5">
        <f>_xlfn.RANK.EQ(CityData[[#This Row],[Avg snowy days]],CityData[Avg snowy days],Ascending)</f>
        <v>14</v>
      </c>
      <c r="U22" s="5">
        <f>CityData[[#This Row],[Avg home rank]]*3</f>
        <v>6</v>
      </c>
    </row>
    <row r="23" spans="2:21" x14ac:dyDescent="0.25">
      <c r="B23" t="s">
        <v>10</v>
      </c>
      <c r="C23" s="2">
        <v>349000</v>
      </c>
      <c r="D23" s="5">
        <v>241</v>
      </c>
      <c r="E23">
        <v>26.3</v>
      </c>
      <c r="F23">
        <v>-14</v>
      </c>
      <c r="G23">
        <v>209.5</v>
      </c>
      <c r="H23">
        <v>119.1</v>
      </c>
      <c r="I23">
        <v>58.9</v>
      </c>
      <c r="K23" s="6">
        <f>AVERAGE(CityData[[#This Row],[Avg home rank]:[Avg snowy days rank]])</f>
        <v>22.142857142857142</v>
      </c>
      <c r="L23" s="6">
        <f>AVERAGE(CityData[[#This Row],[Temp spread rank]:[Avg home rank x3]])</f>
        <v>27.285714285714285</v>
      </c>
      <c r="M23" s="4">
        <f>CityData[[#This Row],[Avg high (Jul)]]-CityData[[#This Row],[Avg low (Jan)]]</f>
        <v>40.299999999999997</v>
      </c>
      <c r="N23">
        <f>_xlfn.RANK.EQ(CityData[[#This Row],[Avg home]],CityData[Avg home],Ascending)</f>
        <v>18</v>
      </c>
      <c r="O23">
        <f>_xlfn.RANK.EQ(CityData[[#This Row],[Temp spread]],CityData[Temp spread],Ascending)</f>
        <v>23</v>
      </c>
      <c r="P23">
        <f>_xlfn.RANK.EQ(CityData[[#This Row],[Avg high (Jul)]],CityData[Avg high (Jul)],Ascending)</f>
        <v>25</v>
      </c>
      <c r="Q23" s="5">
        <f>_xlfn.RANK.EQ(CityData[[#This Row],[Avg low (Jan)]],CityData[Avg low (Jan)],Descending)</f>
        <v>24</v>
      </c>
      <c r="R23" s="5">
        <f>_xlfn.RANK.EQ(CityData[[#This Row],[Avg snowfall (Year)]],CityData[Avg snowfall (Year)],Ascending)</f>
        <v>24</v>
      </c>
      <c r="S23" s="5">
        <f>_xlfn.RANK.EQ(CityData[[#This Row],[Avg rainy days]],CityData[Avg rainy days],Ascending)</f>
        <v>18</v>
      </c>
      <c r="T23" s="5">
        <f>_xlfn.RANK.EQ(CityData[[#This Row],[Avg snowy days]],CityData[Avg snowy days],Ascending)</f>
        <v>23</v>
      </c>
      <c r="U23" s="5">
        <f>CityData[[#This Row],[Avg home rank]]*3</f>
        <v>54</v>
      </c>
    </row>
    <row r="24" spans="2:21" x14ac:dyDescent="0.25">
      <c r="B24" t="s">
        <v>3</v>
      </c>
      <c r="C24" s="2">
        <v>763517</v>
      </c>
      <c r="D24" s="5">
        <v>264</v>
      </c>
      <c r="E24">
        <v>22.4</v>
      </c>
      <c r="F24">
        <v>1.1000000000000001</v>
      </c>
      <c r="G24">
        <v>39.700000000000003</v>
      </c>
      <c r="H24">
        <v>151.9</v>
      </c>
      <c r="I24">
        <v>8</v>
      </c>
      <c r="J24" t="s">
        <v>50</v>
      </c>
      <c r="K24" s="6">
        <f>AVERAGE(CityData[[#This Row],[Avg home rank]:[Avg snowy days rank]])</f>
        <v>10</v>
      </c>
      <c r="L24" s="6">
        <f>AVERAGE(CityData[[#This Row],[Temp spread rank]:[Avg home rank x3]])</f>
        <v>17.428571428571427</v>
      </c>
      <c r="M24" s="4">
        <f>CityData[[#This Row],[Avg high (Jul)]]-CityData[[#This Row],[Avg low (Jan)]]</f>
        <v>21.299999999999997</v>
      </c>
      <c r="N24">
        <f>_xlfn.RANK.EQ(CityData[[#This Row],[Avg home]],CityData[Avg home],Ascending)</f>
        <v>26</v>
      </c>
      <c r="O24">
        <f>_xlfn.RANK.EQ(CityData[[#This Row],[Temp spread]],CityData[Temp spread],Ascending)</f>
        <v>3</v>
      </c>
      <c r="P24">
        <f>_xlfn.RANK.EQ(CityData[[#This Row],[Avg high (Jul)]],CityData[Avg high (Jul)],Ascending)</f>
        <v>3</v>
      </c>
      <c r="Q24" s="5">
        <f>_xlfn.RANK.EQ(CityData[[#This Row],[Avg low (Jan)]],CityData[Avg low (Jan)],Descending)</f>
        <v>4</v>
      </c>
      <c r="R24" s="5">
        <f>_xlfn.RANK.EQ(CityData[[#This Row],[Avg snowfall (Year)]],CityData[Avg snowfall (Year)],Ascending)</f>
        <v>3</v>
      </c>
      <c r="S24" s="5">
        <f>_xlfn.RANK.EQ(CityData[[#This Row],[Avg rainy days]],CityData[Avg rainy days],Ascending)</f>
        <v>30</v>
      </c>
      <c r="T24" s="5">
        <f>_xlfn.RANK.EQ(CityData[[#This Row],[Avg snowy days]],CityData[Avg snowy days],Ascending)</f>
        <v>1</v>
      </c>
      <c r="U24" s="5">
        <f>CityData[[#This Row],[Avg home rank]]*3</f>
        <v>78</v>
      </c>
    </row>
    <row r="25" spans="2:21" x14ac:dyDescent="0.25">
      <c r="B25" t="s">
        <v>16</v>
      </c>
      <c r="C25" s="2">
        <v>306279</v>
      </c>
      <c r="D25" s="5">
        <v>267</v>
      </c>
      <c r="E25">
        <v>20.7</v>
      </c>
      <c r="F25">
        <v>-8.1999999999999993</v>
      </c>
      <c r="G25">
        <v>335</v>
      </c>
      <c r="H25">
        <v>162.6</v>
      </c>
      <c r="I25">
        <v>78.900000000000006</v>
      </c>
      <c r="J25" t="s">
        <v>53</v>
      </c>
      <c r="K25" s="6">
        <f>AVERAGE(CityData[[#This Row],[Avg home rank]:[Avg snowy days rank]])</f>
        <v>17.428571428571427</v>
      </c>
      <c r="L25" s="6">
        <f>AVERAGE(CityData[[#This Row],[Temp spread rank]:[Avg home rank x3]])</f>
        <v>20.571428571428573</v>
      </c>
      <c r="M25" s="4">
        <f>CityData[[#This Row],[Avg high (Jul)]]-CityData[[#This Row],[Avg low (Jan)]]</f>
        <v>28.9</v>
      </c>
      <c r="N25">
        <f>_xlfn.RANK.EQ(CityData[[#This Row],[Avg home]],CityData[Avg home],Ascending)</f>
        <v>11</v>
      </c>
      <c r="O25">
        <f>_xlfn.RANK.EQ(CityData[[#This Row],[Temp spread]],CityData[Temp spread],Ascending)</f>
        <v>6</v>
      </c>
      <c r="P25">
        <f>_xlfn.RANK.EQ(CityData[[#This Row],[Avg high (Jul)]],CityData[Avg high (Jul)],Ascending)</f>
        <v>1</v>
      </c>
      <c r="Q25" s="5">
        <f>_xlfn.RANK.EQ(CityData[[#This Row],[Avg low (Jan)]],CityData[Avg low (Jan)],Descending)</f>
        <v>8</v>
      </c>
      <c r="R25" s="5">
        <f>_xlfn.RANK.EQ(CityData[[#This Row],[Avg snowfall (Year)]],CityData[Avg snowfall (Year)],Ascending)</f>
        <v>33</v>
      </c>
      <c r="S25" s="5">
        <f>_xlfn.RANK.EQ(CityData[[#This Row],[Avg rainy days]],CityData[Avg rainy days],Ascending)</f>
        <v>31</v>
      </c>
      <c r="T25" s="5">
        <f>_xlfn.RANK.EQ(CityData[[#This Row],[Avg snowy days]],CityData[Avg snowy days],Ascending)</f>
        <v>32</v>
      </c>
      <c r="U25" s="5">
        <f>CityData[[#This Row],[Avg home rank]]*3</f>
        <v>33</v>
      </c>
    </row>
    <row r="26" spans="2:21" x14ac:dyDescent="0.25">
      <c r="B26" t="s">
        <v>17</v>
      </c>
      <c r="C26" s="2">
        <v>300011</v>
      </c>
      <c r="D26" s="5">
        <v>271</v>
      </c>
      <c r="E26">
        <v>25.9</v>
      </c>
      <c r="F26">
        <v>-21.4</v>
      </c>
      <c r="G26">
        <v>113.7</v>
      </c>
      <c r="H26">
        <v>78.3</v>
      </c>
      <c r="I26">
        <v>53.5</v>
      </c>
      <c r="K26" s="6">
        <f>AVERAGE(CityData[[#This Row],[Avg home rank]:[Avg snowy days rank]])</f>
        <v>19.571428571428573</v>
      </c>
      <c r="L26" s="6">
        <f>AVERAGE(CityData[[#This Row],[Temp spread rank]:[Avg home rank x3]])</f>
        <v>22.428571428571427</v>
      </c>
      <c r="M26" s="4">
        <f>CityData[[#This Row],[Avg high (Jul)]]-CityData[[#This Row],[Avg low (Jan)]]</f>
        <v>47.3</v>
      </c>
      <c r="N26">
        <f>_xlfn.RANK.EQ(CityData[[#This Row],[Avg home]],CityData[Avg home],Ascending)</f>
        <v>10</v>
      </c>
      <c r="O26">
        <f>_xlfn.RANK.EQ(CityData[[#This Row],[Temp spread]],CityData[Temp spread],Ascending)</f>
        <v>34</v>
      </c>
      <c r="P26">
        <f>_xlfn.RANK.EQ(CityData[[#This Row],[Avg high (Jul)]],CityData[Avg high (Jul)],Ascending)</f>
        <v>22</v>
      </c>
      <c r="Q26" s="5">
        <f>_xlfn.RANK.EQ(CityData[[#This Row],[Avg low (Jan)]],CityData[Avg low (Jan)],Descending)</f>
        <v>34</v>
      </c>
      <c r="R26" s="5">
        <f>_xlfn.RANK.EQ(CityData[[#This Row],[Avg snowfall (Year)]],CityData[Avg snowfall (Year)],Ascending)</f>
        <v>13</v>
      </c>
      <c r="S26" s="5">
        <f>_xlfn.RANK.EQ(CityData[[#This Row],[Avg rainy days]],CityData[Avg rainy days],Ascending)</f>
        <v>6</v>
      </c>
      <c r="T26" s="5">
        <f>_xlfn.RANK.EQ(CityData[[#This Row],[Avg snowy days]],CityData[Avg snowy days],Ascending)</f>
        <v>18</v>
      </c>
      <c r="U26" s="5">
        <f>CityData[[#This Row],[Avg home rank]]*3</f>
        <v>30</v>
      </c>
    </row>
    <row r="27" spans="2:21" x14ac:dyDescent="0.25">
      <c r="B27" t="s">
        <v>22</v>
      </c>
      <c r="C27" s="2">
        <v>196000</v>
      </c>
      <c r="D27" s="5">
        <v>272</v>
      </c>
      <c r="E27">
        <v>24.2</v>
      </c>
      <c r="F27">
        <v>-21.1</v>
      </c>
      <c r="G27">
        <v>336</v>
      </c>
      <c r="H27">
        <v>122.1</v>
      </c>
      <c r="I27">
        <v>92.8</v>
      </c>
      <c r="K27" s="6">
        <f>AVERAGE(CityData[[#This Row],[Avg home rank]:[Avg snowy days rank]])</f>
        <v>24.285714285714285</v>
      </c>
      <c r="L27" s="6">
        <f>AVERAGE(CityData[[#This Row],[Temp spread rank]:[Avg home rank x3]])</f>
        <v>25.714285714285715</v>
      </c>
      <c r="M27" s="4">
        <f>CityData[[#This Row],[Avg high (Jul)]]-CityData[[#This Row],[Avg low (Jan)]]</f>
        <v>45.3</v>
      </c>
      <c r="N27">
        <f>_xlfn.RANK.EQ(CityData[[#This Row],[Avg home]],CityData[Avg home],Ascending)</f>
        <v>5</v>
      </c>
      <c r="O27">
        <f>_xlfn.RANK.EQ(CityData[[#This Row],[Temp spread]],CityData[Temp spread],Ascending)</f>
        <v>31</v>
      </c>
      <c r="P27">
        <f>_xlfn.RANK.EQ(CityData[[#This Row],[Avg high (Jul)]],CityData[Avg high (Jul)],Ascending)</f>
        <v>12</v>
      </c>
      <c r="Q27" s="5">
        <f>_xlfn.RANK.EQ(CityData[[#This Row],[Avg low (Jan)]],CityData[Avg low (Jan)],Descending)</f>
        <v>33</v>
      </c>
      <c r="R27" s="5">
        <f>_xlfn.RANK.EQ(CityData[[#This Row],[Avg snowfall (Year)]],CityData[Avg snowfall (Year)],Ascending)</f>
        <v>34</v>
      </c>
      <c r="S27" s="5">
        <f>_xlfn.RANK.EQ(CityData[[#This Row],[Avg rainy days]],CityData[Avg rainy days],Ascending)</f>
        <v>22</v>
      </c>
      <c r="T27" s="5">
        <f>_xlfn.RANK.EQ(CityData[[#This Row],[Avg snowy days]],CityData[Avg snowy days],Ascending)</f>
        <v>33</v>
      </c>
      <c r="U27" s="5">
        <f>CityData[[#This Row],[Avg home rank]]*3</f>
        <v>15</v>
      </c>
    </row>
    <row r="28" spans="2:21" x14ac:dyDescent="0.25">
      <c r="B28" t="s">
        <v>23</v>
      </c>
      <c r="C28" s="2">
        <v>187519</v>
      </c>
      <c r="D28" s="5">
        <v>381</v>
      </c>
      <c r="E28">
        <v>22.6</v>
      </c>
      <c r="F28">
        <v>-13.3</v>
      </c>
      <c r="G28">
        <v>239.6</v>
      </c>
      <c r="H28">
        <v>122.1</v>
      </c>
      <c r="I28">
        <v>52.6</v>
      </c>
      <c r="J28" t="s">
        <v>46</v>
      </c>
      <c r="K28" s="6">
        <f>AVERAGE(CityData[[#This Row],[Avg home rank]:[Avg snowy days rank]])</f>
        <v>15.857142857142858</v>
      </c>
      <c r="L28" s="6">
        <f>AVERAGE(CityData[[#This Row],[Temp spread rank]:[Avg home rank x3]])</f>
        <v>16.714285714285715</v>
      </c>
      <c r="M28" s="4">
        <f>CityData[[#This Row],[Avg high (Jul)]]-CityData[[#This Row],[Avg low (Jan)]]</f>
        <v>35.900000000000006</v>
      </c>
      <c r="N28">
        <f>_xlfn.RANK.EQ(CityData[[#This Row],[Avg home]],CityData[Avg home],Ascending)</f>
        <v>3</v>
      </c>
      <c r="O28">
        <f>_xlfn.RANK.EQ(CityData[[#This Row],[Temp spread]],CityData[Temp spread],Ascending)</f>
        <v>16</v>
      </c>
      <c r="P28">
        <f>_xlfn.RANK.EQ(CityData[[#This Row],[Avg high (Jul)]],CityData[Avg high (Jul)],Ascending)</f>
        <v>4</v>
      </c>
      <c r="Q28" s="5">
        <f>_xlfn.RANK.EQ(CityData[[#This Row],[Avg low (Jan)]],CityData[Avg low (Jan)],Descending)</f>
        <v>22</v>
      </c>
      <c r="R28" s="5">
        <f>_xlfn.RANK.EQ(CityData[[#This Row],[Avg snowfall (Year)]],CityData[Avg snowfall (Year)],Ascending)</f>
        <v>27</v>
      </c>
      <c r="S28" s="5">
        <f>_xlfn.RANK.EQ(CityData[[#This Row],[Avg rainy days]],CityData[Avg rainy days],Ascending)</f>
        <v>22</v>
      </c>
      <c r="T28" s="5">
        <f>_xlfn.RANK.EQ(CityData[[#This Row],[Avg snowy days]],CityData[Avg snowy days],Ascending)</f>
        <v>17</v>
      </c>
      <c r="U28" s="5">
        <f>CityData[[#This Row],[Avg home rank]]*3</f>
        <v>9</v>
      </c>
    </row>
    <row r="29" spans="2:21" x14ac:dyDescent="0.25">
      <c r="B29" t="s">
        <v>55</v>
      </c>
      <c r="C29" s="2">
        <v>1100000</v>
      </c>
      <c r="E29">
        <v>23.5</v>
      </c>
      <c r="F29">
        <v>1.4</v>
      </c>
      <c r="G29">
        <v>64.400000000000006</v>
      </c>
      <c r="H29">
        <v>169</v>
      </c>
      <c r="I29">
        <v>10.16</v>
      </c>
      <c r="J29" t="s">
        <v>56</v>
      </c>
      <c r="K29" s="6">
        <f>AVERAGE(CityData[[#This Row],[Avg home rank]:[Avg snowy days rank]])</f>
        <v>11.857142857142858</v>
      </c>
      <c r="L29" s="6">
        <f>AVERAGE(CityData[[#This Row],[Temp spread rank]:[Avg home rank x3]])</f>
        <v>19.571428571428573</v>
      </c>
      <c r="M29" s="8">
        <f>CityData[[#This Row],[Avg high (Jul)]]-CityData[[#This Row],[Avg low (Jan)]]</f>
        <v>22.1</v>
      </c>
      <c r="N29" s="5">
        <f>_xlfn.RANK.EQ(CityData[[#This Row],[Avg home]],CityData[Avg home],Ascending)</f>
        <v>27</v>
      </c>
      <c r="O29" s="5">
        <f>_xlfn.RANK.EQ(CityData[[#This Row],[Temp spread]],CityData[Temp spread],Ascending)</f>
        <v>4</v>
      </c>
      <c r="P29" s="5">
        <f>_xlfn.RANK.EQ(CityData[[#This Row],[Avg high (Jul)]],CityData[Avg high (Jul)],Ascending)</f>
        <v>10</v>
      </c>
      <c r="Q29" s="5">
        <f>_xlfn.RANK.EQ(CityData[[#This Row],[Avg low (Jan)]],CityData[Avg low (Jan)],Descending)</f>
        <v>2</v>
      </c>
      <c r="R29" s="5">
        <f>_xlfn.RANK.EQ(CityData[[#This Row],[Avg snowfall (Year)]],CityData[Avg snowfall (Year)],Ascending)</f>
        <v>4</v>
      </c>
      <c r="S29" s="5">
        <f>_xlfn.RANK.EQ(CityData[[#This Row],[Avg rainy days]],CityData[Avg rainy days],Ascending)</f>
        <v>33</v>
      </c>
      <c r="T29" s="5">
        <f>_xlfn.RANK.EQ(CityData[[#This Row],[Avg snowy days]],CityData[Avg snowy days],Ascending)</f>
        <v>3</v>
      </c>
      <c r="U29" s="5">
        <f>CityData[[#This Row],[Avg home rank]]*3</f>
        <v>81</v>
      </c>
    </row>
    <row r="30" spans="2:21" x14ac:dyDescent="0.25">
      <c r="B30" t="s">
        <v>57</v>
      </c>
      <c r="E30">
        <v>25</v>
      </c>
      <c r="F30">
        <v>0.4</v>
      </c>
      <c r="G30">
        <v>85.3</v>
      </c>
      <c r="H30">
        <v>183</v>
      </c>
      <c r="I30">
        <v>16.8</v>
      </c>
      <c r="J30" t="s">
        <v>58</v>
      </c>
      <c r="K30" s="6" t="e">
        <f>AVERAGE(CityData[[#This Row],[Avg home rank]:[Avg snowy days rank]])</f>
        <v>#N/A</v>
      </c>
      <c r="L30" s="6" t="e">
        <f>AVERAGE(CityData[[#This Row],[Temp spread rank]:[Avg home rank x3]])</f>
        <v>#N/A</v>
      </c>
      <c r="M30" s="8">
        <f>CityData[[#This Row],[Avg high (Jul)]]-CityData[[#This Row],[Avg low (Jan)]]</f>
        <v>24.6</v>
      </c>
      <c r="N30" s="5" t="e">
        <f>_xlfn.RANK.EQ(CityData[[#This Row],[Avg home]],CityData[Avg home],Ascending)</f>
        <v>#N/A</v>
      </c>
      <c r="O30" s="5">
        <f>_xlfn.RANK.EQ(CityData[[#This Row],[Temp spread]],CityData[Temp spread],Ascending)</f>
        <v>5</v>
      </c>
      <c r="P30" s="5">
        <f>_xlfn.RANK.EQ(CityData[[#This Row],[Avg high (Jul)]],CityData[Avg high (Jul)],Ascending)</f>
        <v>16</v>
      </c>
      <c r="Q30" s="5">
        <f>_xlfn.RANK.EQ(CityData[[#This Row],[Avg low (Jan)]],CityData[Avg low (Jan)],Descending)</f>
        <v>5</v>
      </c>
      <c r="R30" s="5">
        <f>_xlfn.RANK.EQ(CityData[[#This Row],[Avg snowfall (Year)]],CityData[Avg snowfall (Year)],Ascending)</f>
        <v>6</v>
      </c>
      <c r="S30" s="5">
        <f>_xlfn.RANK.EQ(CityData[[#This Row],[Avg rainy days]],CityData[Avg rainy days],Ascending)</f>
        <v>34</v>
      </c>
      <c r="T30" s="5">
        <f>_xlfn.RANK.EQ(CityData[[#This Row],[Avg snowy days]],CityData[Avg snowy days],Ascending)</f>
        <v>4</v>
      </c>
      <c r="U30" s="5" t="e">
        <f>CityData[[#This Row],[Avg home rank]]*3</f>
        <v>#N/A</v>
      </c>
    </row>
    <row r="31" spans="2:21" x14ac:dyDescent="0.25">
      <c r="B31" t="s">
        <v>59</v>
      </c>
      <c r="E31">
        <v>26.1</v>
      </c>
      <c r="F31">
        <v>-12.1</v>
      </c>
      <c r="G31">
        <v>112.4</v>
      </c>
      <c r="H31">
        <v>63.3</v>
      </c>
      <c r="I31">
        <v>46.9</v>
      </c>
      <c r="J31" t="s">
        <v>60</v>
      </c>
      <c r="K31" s="6" t="e">
        <f>AVERAGE(CityData[[#This Row],[Avg home rank]:[Avg snowy days rank]])</f>
        <v>#N/A</v>
      </c>
      <c r="L31" s="6" t="e">
        <f>AVERAGE(CityData[[#This Row],[Temp spread rank]:[Avg home rank x3]])</f>
        <v>#N/A</v>
      </c>
      <c r="M31" s="8">
        <f>CityData[[#This Row],[Avg high (Jul)]]-CityData[[#This Row],[Avg low (Jan)]]</f>
        <v>38.200000000000003</v>
      </c>
      <c r="N31" s="5" t="e">
        <f>_xlfn.RANK.EQ(CityData[[#This Row],[Avg home]],CityData[Avg home],Ascending)</f>
        <v>#N/A</v>
      </c>
      <c r="O31" s="5">
        <f>_xlfn.RANK.EQ(CityData[[#This Row],[Temp spread]],CityData[Temp spread],Ascending)</f>
        <v>22</v>
      </c>
      <c r="P31" s="5">
        <f>_xlfn.RANK.EQ(CityData[[#This Row],[Avg high (Jul)]],CityData[Avg high (Jul)],Ascending)</f>
        <v>24</v>
      </c>
      <c r="Q31" s="5">
        <f>_xlfn.RANK.EQ(CityData[[#This Row],[Avg low (Jan)]],CityData[Avg low (Jan)],Descending)</f>
        <v>19</v>
      </c>
      <c r="R31" s="5">
        <f>_xlfn.RANK.EQ(CityData[[#This Row],[Avg snowfall (Year)]],CityData[Avg snowfall (Year)],Ascending)</f>
        <v>11</v>
      </c>
      <c r="S31" s="5">
        <f>_xlfn.RANK.EQ(CityData[[#This Row],[Avg rainy days]],CityData[Avg rainy days],Ascending)</f>
        <v>1</v>
      </c>
      <c r="T31" s="5">
        <f>_xlfn.RANK.EQ(CityData[[#This Row],[Avg snowy days]],CityData[Avg snowy days],Ascending)</f>
        <v>12</v>
      </c>
      <c r="U31" s="5" t="e">
        <f>CityData[[#This Row],[Avg home rank]]*3</f>
        <v>#N/A</v>
      </c>
    </row>
    <row r="32" spans="2:21" x14ac:dyDescent="0.25">
      <c r="B32" t="s">
        <v>61</v>
      </c>
      <c r="E32">
        <v>23.1</v>
      </c>
      <c r="F32">
        <v>-9.6</v>
      </c>
      <c r="G32">
        <v>283</v>
      </c>
      <c r="H32">
        <v>146</v>
      </c>
      <c r="I32">
        <v>66.8</v>
      </c>
      <c r="J32" t="s">
        <v>62</v>
      </c>
      <c r="K32" s="6" t="e">
        <f>AVERAGE(CityData[[#This Row],[Avg home rank]:[Avg snowy days rank]])</f>
        <v>#N/A</v>
      </c>
      <c r="L32" s="6" t="e">
        <f>AVERAGE(CityData[[#This Row],[Temp spread rank]:[Avg home rank x3]])</f>
        <v>#N/A</v>
      </c>
      <c r="M32" s="8">
        <f>CityData[[#This Row],[Avg high (Jul)]]-CityData[[#This Row],[Avg low (Jan)]]</f>
        <v>32.700000000000003</v>
      </c>
      <c r="N32" s="5" t="e">
        <f>_xlfn.RANK.EQ(CityData[[#This Row],[Avg home]],CityData[Avg home],Ascending)</f>
        <v>#N/A</v>
      </c>
      <c r="O32" s="5">
        <f>_xlfn.RANK.EQ(CityData[[#This Row],[Temp spread]],CityData[Temp spread],Ascending)</f>
        <v>7</v>
      </c>
      <c r="P32" s="5">
        <f>_xlfn.RANK.EQ(CityData[[#This Row],[Avg high (Jul)]],CityData[Avg high (Jul)],Ascending)</f>
        <v>6</v>
      </c>
      <c r="Q32" s="5">
        <f>_xlfn.RANK.EQ(CityData[[#This Row],[Avg low (Jan)]],CityData[Avg low (Jan)],Descending)</f>
        <v>14</v>
      </c>
      <c r="R32" s="5">
        <f>_xlfn.RANK.EQ(CityData[[#This Row],[Avg snowfall (Year)]],CityData[Avg snowfall (Year)],Ascending)</f>
        <v>30</v>
      </c>
      <c r="S32" s="5">
        <f>_xlfn.RANK.EQ(CityData[[#This Row],[Avg rainy days]],CityData[Avg rainy days],Ascending)</f>
        <v>29</v>
      </c>
      <c r="T32" s="5">
        <f>_xlfn.RANK.EQ(CityData[[#This Row],[Avg snowy days]],CityData[Avg snowy days],Ascending)</f>
        <v>28</v>
      </c>
      <c r="U32" s="5" t="e">
        <f>CityData[[#This Row],[Avg home rank]]*3</f>
        <v>#N/A</v>
      </c>
    </row>
    <row r="33" spans="2:21" x14ac:dyDescent="0.25">
      <c r="B33" t="s">
        <v>63</v>
      </c>
      <c r="E33">
        <v>23.3</v>
      </c>
      <c r="F33">
        <v>-12.1</v>
      </c>
      <c r="G33">
        <v>290.39999999999998</v>
      </c>
      <c r="H33">
        <v>130.80000000000001</v>
      </c>
      <c r="I33">
        <v>73.2</v>
      </c>
      <c r="J33" t="s">
        <v>62</v>
      </c>
      <c r="K33" s="6" t="e">
        <f>AVERAGE(CityData[[#This Row],[Avg home rank]:[Avg snowy days rank]])</f>
        <v>#N/A</v>
      </c>
      <c r="L33" s="6" t="e">
        <f>AVERAGE(CityData[[#This Row],[Temp spread rank]:[Avg home rank x3]])</f>
        <v>#N/A</v>
      </c>
      <c r="M33" s="8">
        <f>CityData[[#This Row],[Avg high (Jul)]]-CityData[[#This Row],[Avg low (Jan)]]</f>
        <v>35.4</v>
      </c>
      <c r="N33" s="5" t="e">
        <f>_xlfn.RANK.EQ(CityData[[#This Row],[Avg home]],CityData[Avg home],Ascending)</f>
        <v>#N/A</v>
      </c>
      <c r="O33" s="5">
        <f>_xlfn.RANK.EQ(CityData[[#This Row],[Temp spread]],CityData[Temp spread],Ascending)</f>
        <v>12</v>
      </c>
      <c r="P33" s="5">
        <f>_xlfn.RANK.EQ(CityData[[#This Row],[Avg high (Jul)]],CityData[Avg high (Jul)],Ascending)</f>
        <v>9</v>
      </c>
      <c r="Q33" s="5">
        <f>_xlfn.RANK.EQ(CityData[[#This Row],[Avg low (Jan)]],CityData[Avg low (Jan)],Descending)</f>
        <v>19</v>
      </c>
      <c r="R33" s="5">
        <f>_xlfn.RANK.EQ(CityData[[#This Row],[Avg snowfall (Year)]],CityData[Avg snowfall (Year)],Ascending)</f>
        <v>31</v>
      </c>
      <c r="S33" s="5">
        <f>_xlfn.RANK.EQ(CityData[[#This Row],[Avg rainy days]],CityData[Avg rainy days],Ascending)</f>
        <v>28</v>
      </c>
      <c r="T33" s="5">
        <f>_xlfn.RANK.EQ(CityData[[#This Row],[Avg snowy days]],CityData[Avg snowy days],Ascending)</f>
        <v>30</v>
      </c>
      <c r="U33" s="5" t="e">
        <f>CityData[[#This Row],[Avg home rank]]*3</f>
        <v>#N/A</v>
      </c>
    </row>
    <row r="34" spans="2:21" x14ac:dyDescent="0.25">
      <c r="B34" t="s">
        <v>64</v>
      </c>
      <c r="C34" s="2">
        <v>190000</v>
      </c>
      <c r="D34" s="5">
        <v>72</v>
      </c>
      <c r="E34">
        <v>28.9</v>
      </c>
      <c r="F34">
        <v>-13.9</v>
      </c>
      <c r="G34">
        <v>113</v>
      </c>
      <c r="H34">
        <v>105</v>
      </c>
      <c r="I34">
        <v>32.4</v>
      </c>
      <c r="J34" t="s">
        <v>65</v>
      </c>
      <c r="K34" s="6">
        <f>AVERAGE(CityData[[#This Row],[Avg home rank]:[Avg snowy days rank]])</f>
        <v>16.857142857142858</v>
      </c>
      <c r="L34" s="6">
        <f>AVERAGE(CityData[[#This Row],[Temp spread rank]:[Avg home rank x3]])</f>
        <v>18</v>
      </c>
      <c r="M34" s="8">
        <f>CityData[[#This Row],[Avg high (Jul)]]-CityData[[#This Row],[Avg low (Jan)]]</f>
        <v>42.8</v>
      </c>
      <c r="N34" s="5">
        <f>_xlfn.RANK.EQ(CityData[[#This Row],[Avg home]],CityData[Avg home],Ascending)</f>
        <v>4</v>
      </c>
      <c r="O34" s="5">
        <f>_xlfn.RANK.EQ(CityData[[#This Row],[Temp spread]],CityData[Temp spread],Ascending)</f>
        <v>29</v>
      </c>
      <c r="P34" s="5">
        <f>_xlfn.RANK.EQ(CityData[[#This Row],[Avg high (Jul)]],CityData[Avg high (Jul)],Ascending)</f>
        <v>33</v>
      </c>
      <c r="Q34" s="5">
        <f>_xlfn.RANK.EQ(CityData[[#This Row],[Avg low (Jan)]],CityData[Avg low (Jan)],Descending)</f>
        <v>23</v>
      </c>
      <c r="R34" s="5">
        <f>_xlfn.RANK.EQ(CityData[[#This Row],[Avg snowfall (Year)]],CityData[Avg snowfall (Year)],Ascending)</f>
        <v>12</v>
      </c>
      <c r="S34" s="5">
        <f>_xlfn.RANK.EQ(CityData[[#This Row],[Avg rainy days]],CityData[Avg rainy days],Ascending)</f>
        <v>10</v>
      </c>
      <c r="T34" s="5">
        <f>_xlfn.RANK.EQ(CityData[[#This Row],[Avg snowy days]],CityData[Avg snowy days],Ascending)</f>
        <v>7</v>
      </c>
      <c r="U34" s="5">
        <f>CityData[[#This Row],[Avg home rank]]*3</f>
        <v>12</v>
      </c>
    </row>
    <row r="35" spans="2:21" x14ac:dyDescent="0.25">
      <c r="B35" t="s">
        <v>66</v>
      </c>
      <c r="C35" s="2">
        <v>98000</v>
      </c>
      <c r="D35" s="5">
        <v>76</v>
      </c>
      <c r="E35">
        <v>31.2</v>
      </c>
      <c r="F35">
        <v>-9.3000000000000007</v>
      </c>
      <c r="G35">
        <v>69</v>
      </c>
      <c r="H35">
        <v>103</v>
      </c>
      <c r="I35">
        <v>21.7</v>
      </c>
      <c r="K35" s="6">
        <f>AVERAGE(CityData[[#This Row],[Avg home rank]:[Avg snowy days rank]])</f>
        <v>13</v>
      </c>
      <c r="L35" s="6">
        <f>AVERAGE(CityData[[#This Row],[Temp spread rank]:[Avg home rank x3]])</f>
        <v>13.285714285714286</v>
      </c>
      <c r="M35" s="8">
        <f>CityData[[#This Row],[Avg high (Jul)]]-CityData[[#This Row],[Avg low (Jan)]]</f>
        <v>40.5</v>
      </c>
      <c r="N35" s="5">
        <f>_xlfn.RANK.EQ(CityData[[#This Row],[Avg home]],CityData[Avg home],Ascending)</f>
        <v>1</v>
      </c>
      <c r="O35" s="5">
        <f>_xlfn.RANK.EQ(CityData[[#This Row],[Temp spread]],CityData[Temp spread],Ascending)</f>
        <v>24</v>
      </c>
      <c r="P35" s="5">
        <f>_xlfn.RANK.EQ(CityData[[#This Row],[Avg high (Jul)]],CityData[Avg high (Jul)],Ascending)</f>
        <v>34</v>
      </c>
      <c r="Q35" s="5">
        <f>_xlfn.RANK.EQ(CityData[[#This Row],[Avg low (Jan)]],CityData[Avg low (Jan)],Descending)</f>
        <v>13</v>
      </c>
      <c r="R35" s="5">
        <f>_xlfn.RANK.EQ(CityData[[#This Row],[Avg snowfall (Year)]],CityData[Avg snowfall (Year)],Ascending)</f>
        <v>5</v>
      </c>
      <c r="S35" s="5">
        <f>_xlfn.RANK.EQ(CityData[[#This Row],[Avg rainy days]],CityData[Avg rainy days],Ascending)</f>
        <v>9</v>
      </c>
      <c r="T35" s="5">
        <f>_xlfn.RANK.EQ(CityData[[#This Row],[Avg snowy days]],CityData[Avg snowy days],Ascending)</f>
        <v>5</v>
      </c>
      <c r="U35" s="5">
        <f>CityData[[#This Row],[Avg home rank]]*3</f>
        <v>3</v>
      </c>
    </row>
    <row r="36" spans="2:21" x14ac:dyDescent="0.25">
      <c r="B36" t="s">
        <v>68</v>
      </c>
      <c r="E36">
        <v>22.7</v>
      </c>
      <c r="F36">
        <v>5.2</v>
      </c>
      <c r="G36">
        <v>0</v>
      </c>
      <c r="H36">
        <v>91</v>
      </c>
      <c r="J36" t="s">
        <v>67</v>
      </c>
      <c r="K36" s="6" t="e">
        <f>AVERAGE(CityData[[#This Row],[Avg home rank]:[Avg snowy days rank]])</f>
        <v>#N/A</v>
      </c>
      <c r="L36" s="6" t="e">
        <f>AVERAGE(CityData[[#This Row],[Temp spread rank]:[Avg home rank x3]])</f>
        <v>#N/A</v>
      </c>
      <c r="M36" s="8">
        <f>CityData[[#This Row],[Avg high (Jul)]]-CityData[[#This Row],[Avg low (Jan)]]</f>
        <v>17.5</v>
      </c>
      <c r="N36" s="5" t="e">
        <f>_xlfn.RANK.EQ(CityData[[#This Row],[Avg home]],CityData[Avg home],Ascending)</f>
        <v>#N/A</v>
      </c>
      <c r="O36" s="5">
        <f>_xlfn.RANK.EQ(CityData[[#This Row],[Temp spread]],CityData[Temp spread],Ascending)</f>
        <v>1</v>
      </c>
      <c r="P36" s="5">
        <f>_xlfn.RANK.EQ(CityData[[#This Row],[Avg high (Jul)]],CityData[Avg high (Jul)],Ascending)</f>
        <v>5</v>
      </c>
      <c r="Q36" s="5">
        <f>_xlfn.RANK.EQ(CityData[[#This Row],[Avg low (Jan)]],CityData[Avg low (Jan)],Descending)</f>
        <v>1</v>
      </c>
      <c r="R36" s="5">
        <f>_xlfn.RANK.EQ(CityData[[#This Row],[Avg snowfall (Year)]],CityData[Avg snowfall (Year)],Ascending)</f>
        <v>1</v>
      </c>
      <c r="S36" s="5">
        <f>_xlfn.RANK.EQ(CityData[[#This Row],[Avg rainy days]],CityData[Avg rainy days],Ascending)</f>
        <v>8</v>
      </c>
      <c r="T36" s="5" t="e">
        <f>_xlfn.RANK.EQ(CityData[[#This Row],[Avg snowy days]],CityData[Avg snowy days],Ascending)</f>
        <v>#N/A</v>
      </c>
      <c r="U36" s="5" t="e">
        <f>CityData[[#This Row],[Avg home rank]]*3</f>
        <v>#N/A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9775F-28E8-4093-B5FB-BD2F02657DD6}">
  <dimension ref="A1:A3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34</v>
      </c>
    </row>
    <row r="2" spans="1:1" x14ac:dyDescent="0.25">
      <c r="A2">
        <v>0</v>
      </c>
    </row>
    <row r="3" spans="1:1" x14ac:dyDescent="0.25">
      <c r="A3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City Data</vt:lpstr>
      <vt:lpstr>Sheet2</vt:lpstr>
      <vt:lpstr>Ascending</vt:lpstr>
      <vt:lpstr>Descending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Chase</dc:creator>
  <cp:lastModifiedBy>David Chase</cp:lastModifiedBy>
  <dcterms:created xsi:type="dcterms:W3CDTF">2019-07-11T19:04:10Z</dcterms:created>
  <dcterms:modified xsi:type="dcterms:W3CDTF">2022-07-15T02:15:28Z</dcterms:modified>
</cp:coreProperties>
</file>