
<file path=[Content_Types].xml><?xml version="1.0" encoding="utf-8"?>
<Types xmlns="http://schemas.openxmlformats.org/package/2006/content-types">
  <Override PartName="/xl/worksheets/sheet7.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Override PartName="/xl/theme/theme1.xml" ContentType="application/vnd.openxmlformats-officedocument.theme+xml"/>
  <Override PartName="/xl/worksheets/sheet4.xml" ContentType="application/vnd.openxmlformats-officedocument.spreadsheetml.worksheet+xml"/>
  <Default Extension="xml" ContentType="application/xml"/>
  <Override PartName="/xl/worksheets/sheet6.xml" ContentType="application/vnd.openxmlformats-officedocument.spreadsheetml.worksheet+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Override PartName="/xl/worksheets/sheet8.xml" ContentType="application/vnd.openxmlformats-officedocument.spreadsheetml.worksheet+xml"/>
  <Override PartName="/xl/drawings/drawing1.xml" ContentType="application/vnd.openxmlformats-officedocument.drawing+xml"/>
  <Override PartName="/xl/calcChain.xml" ContentType="application/vnd.openxmlformats-officedocument.spreadsheetml.calcChain+xml"/>
  <Override PartName="/xl/styles.xml" ContentType="application/vnd.openxmlformats-officedocument.spreadsheetml.styles+xml"/>
  <Default Extension="vml" ContentType="application/vnd.openxmlformats-officedocument.vmlDrawing"/>
  <Override PartName="/xl/worksheets/sheet3.xml" ContentType="application/vnd.openxmlformats-officedocument.spreadsheetml.worksheet+xml"/>
  <Default Extension="rels" ContentType="application/vnd.openxmlformats-package.relationships+xml"/>
  <Override PartName="/xl/worksheets/sheet5.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autoCompressPictures="0"/>
  <bookViews>
    <workbookView xWindow="-100" yWindow="0" windowWidth="24600" windowHeight="13080" tabRatio="569" activeTab="3"/>
  </bookViews>
  <sheets>
    <sheet name="Definitions" sheetId="1" r:id="rId1"/>
    <sheet name="Data_Classification for Summary" sheetId="2" r:id="rId2"/>
    <sheet name="Concept heirarchy position" sheetId="3" r:id="rId3"/>
    <sheet name="Questions" sheetId="4" r:id="rId4"/>
    <sheet name="Option_List" sheetId="5" r:id="rId5"/>
    <sheet name="Misc" sheetId="6" r:id="rId6"/>
    <sheet name="SNOMED_Old2" sheetId="7" r:id="rId7"/>
    <sheet name="SNOMED_Old" sheetId="8" r:id="rId8"/>
  </sheets>
  <definedNames>
    <definedName name="_1__xlnm._FilterDatabase">Option_List!$A$1:$G$405</definedName>
    <definedName name="_2__xlnm._FilterDatabase_1">Questions!$D$1:$Q$338</definedName>
    <definedName name="_3__xlnm._FilterDatabase_1_1">Questions!$D$1:$Q$338</definedName>
    <definedName name="_4__xlnm._FilterDatabase_2">"#REF!"</definedName>
    <definedName name="_5__xlnm._FilterDatabase_3">Option_List!$A$1:$G$405</definedName>
    <definedName name="_xlnm._FilterDatabase" localSheetId="4" hidden="1">Option_List!$A$1:$G$405</definedName>
    <definedName name="_xlnm._FilterDatabase" localSheetId="3" hidden="1">Questions!$A$1:$R$338</definedName>
  </definedNames>
  <calcPr calcId="130404" iterateDelta="1E-4" concurrentCalc="0"/>
  <extLst>
    <ext xmlns:mx="http://schemas.microsoft.com/office/mac/excel/2008/main" uri="http://schemas.microsoft.com/office/mac/excel/2008/main">
      <mx:ArchID Flags="2"/>
    </ext>
  </extLst>
</workbook>
</file>

<file path=xl/calcChain.xml><?xml version="1.0" encoding="utf-8"?>
<calcChain xmlns="http://schemas.openxmlformats.org/spreadsheetml/2006/main">
  <c r="H360" i="3"/>
  <c r="G360"/>
  <c r="F360"/>
  <c r="E360"/>
  <c r="C360"/>
  <c r="H359"/>
  <c r="G359"/>
  <c r="F359"/>
  <c r="E359"/>
  <c r="C359"/>
  <c r="H358"/>
  <c r="G358"/>
  <c r="F358"/>
  <c r="E358"/>
  <c r="C358"/>
  <c r="H357"/>
  <c r="G357"/>
  <c r="F357"/>
  <c r="E357"/>
  <c r="C357"/>
  <c r="H356"/>
  <c r="G356"/>
  <c r="F356"/>
  <c r="E356"/>
  <c r="C356"/>
  <c r="H355"/>
  <c r="G355"/>
  <c r="F355"/>
  <c r="E355"/>
  <c r="C355"/>
  <c r="H354"/>
  <c r="G354"/>
  <c r="F354"/>
  <c r="E354"/>
  <c r="C354"/>
  <c r="H353"/>
  <c r="G353"/>
  <c r="F353"/>
  <c r="E353"/>
  <c r="C353"/>
  <c r="H352"/>
  <c r="G352"/>
  <c r="F352"/>
  <c r="E352"/>
  <c r="C352"/>
  <c r="H351"/>
  <c r="G351"/>
  <c r="F351"/>
  <c r="E351"/>
  <c r="C351"/>
  <c r="H350"/>
  <c r="G350"/>
  <c r="F350"/>
  <c r="E350"/>
  <c r="C350"/>
  <c r="H349"/>
  <c r="G349"/>
  <c r="F349"/>
  <c r="E349"/>
  <c r="C349"/>
  <c r="H348"/>
  <c r="G348"/>
  <c r="F348"/>
  <c r="E348"/>
  <c r="C348"/>
  <c r="H347"/>
  <c r="G347"/>
  <c r="F347"/>
  <c r="E347"/>
  <c r="C347"/>
  <c r="H346"/>
  <c r="G346"/>
  <c r="F346"/>
  <c r="E346"/>
  <c r="C346"/>
  <c r="H345"/>
  <c r="G345"/>
  <c r="F345"/>
  <c r="E345"/>
  <c r="C345"/>
  <c r="H344"/>
  <c r="G344"/>
  <c r="F344"/>
  <c r="E344"/>
  <c r="C344"/>
  <c r="H343"/>
  <c r="G343"/>
  <c r="F343"/>
  <c r="E343"/>
  <c r="C343"/>
  <c r="H342"/>
  <c r="G342"/>
  <c r="F342"/>
  <c r="E342"/>
  <c r="C342"/>
  <c r="H341"/>
  <c r="G341"/>
  <c r="F341"/>
  <c r="E341"/>
  <c r="C341"/>
  <c r="H340"/>
  <c r="G340"/>
  <c r="F340"/>
  <c r="E340"/>
  <c r="C340"/>
  <c r="H339"/>
  <c r="G339"/>
  <c r="F339"/>
  <c r="E339"/>
  <c r="C339"/>
  <c r="H338"/>
  <c r="G338"/>
  <c r="F338"/>
  <c r="E338"/>
  <c r="C338"/>
  <c r="H337"/>
  <c r="G337"/>
  <c r="F337"/>
  <c r="E337"/>
  <c r="C337"/>
  <c r="H336"/>
  <c r="G336"/>
  <c r="F336"/>
  <c r="E336"/>
  <c r="C336"/>
  <c r="H335"/>
  <c r="G335"/>
  <c r="F335"/>
  <c r="E335"/>
  <c r="C335"/>
  <c r="H334"/>
  <c r="G334"/>
  <c r="F334"/>
  <c r="E334"/>
  <c r="C334"/>
  <c r="H333"/>
  <c r="G333"/>
  <c r="F333"/>
  <c r="E333"/>
  <c r="C333"/>
  <c r="H332"/>
  <c r="G332"/>
  <c r="F332"/>
  <c r="E332"/>
  <c r="C332"/>
  <c r="H331"/>
  <c r="G331"/>
  <c r="F331"/>
  <c r="E331"/>
  <c r="C331"/>
  <c r="H330"/>
  <c r="G330"/>
  <c r="F330"/>
  <c r="E330"/>
  <c r="C330"/>
  <c r="H329"/>
  <c r="G329"/>
  <c r="F329"/>
  <c r="E329"/>
  <c r="C329"/>
  <c r="H328"/>
  <c r="G328"/>
  <c r="F328"/>
  <c r="E328"/>
  <c r="C328"/>
  <c r="H327"/>
  <c r="G327"/>
  <c r="F327"/>
  <c r="E327"/>
  <c r="C327"/>
  <c r="H326"/>
  <c r="G326"/>
  <c r="F326"/>
  <c r="E326"/>
  <c r="C326"/>
  <c r="H325"/>
  <c r="G325"/>
  <c r="F325"/>
  <c r="E325"/>
  <c r="C325"/>
  <c r="H324"/>
  <c r="G324"/>
  <c r="F324"/>
  <c r="E324"/>
  <c r="C324"/>
  <c r="H323"/>
  <c r="G323"/>
  <c r="F323"/>
  <c r="E323"/>
  <c r="C323"/>
  <c r="H322"/>
  <c r="G322"/>
  <c r="F322"/>
  <c r="E322"/>
  <c r="C322"/>
  <c r="H321"/>
  <c r="G321"/>
  <c r="F321"/>
  <c r="E321"/>
  <c r="C321"/>
  <c r="H320"/>
  <c r="G320"/>
  <c r="F320"/>
  <c r="E320"/>
  <c r="C320"/>
  <c r="H319"/>
  <c r="G319"/>
  <c r="F319"/>
  <c r="E319"/>
  <c r="C319"/>
  <c r="H318"/>
  <c r="G318"/>
  <c r="F318"/>
  <c r="E318"/>
  <c r="C318"/>
  <c r="H317"/>
  <c r="G317"/>
  <c r="F317"/>
  <c r="E317"/>
  <c r="C317"/>
  <c r="H316"/>
  <c r="G316"/>
  <c r="F316"/>
  <c r="E316"/>
  <c r="C316"/>
  <c r="H315"/>
  <c r="G315"/>
  <c r="F315"/>
  <c r="E315"/>
  <c r="C315"/>
  <c r="H314"/>
  <c r="G314"/>
  <c r="F314"/>
  <c r="E314"/>
  <c r="C314"/>
  <c r="H313"/>
  <c r="G313"/>
  <c r="F313"/>
  <c r="E313"/>
  <c r="C313"/>
  <c r="H312"/>
  <c r="G312"/>
  <c r="F312"/>
  <c r="E312"/>
  <c r="C312"/>
  <c r="H311"/>
  <c r="G311"/>
  <c r="F311"/>
  <c r="E311"/>
  <c r="C311"/>
  <c r="H310"/>
  <c r="G310"/>
  <c r="F310"/>
  <c r="E310"/>
  <c r="C310"/>
  <c r="H309"/>
  <c r="G309"/>
  <c r="F309"/>
  <c r="E309"/>
  <c r="C309"/>
  <c r="H308"/>
  <c r="G308"/>
  <c r="F308"/>
  <c r="E308"/>
  <c r="C308"/>
  <c r="H307"/>
  <c r="G307"/>
  <c r="F307"/>
  <c r="E307"/>
  <c r="C307"/>
  <c r="H306"/>
  <c r="G306"/>
  <c r="F306"/>
  <c r="E306"/>
  <c r="C306"/>
  <c r="H305"/>
  <c r="G305"/>
  <c r="F305"/>
  <c r="E305"/>
  <c r="C305"/>
  <c r="H304"/>
  <c r="G304"/>
  <c r="F304"/>
  <c r="E304"/>
  <c r="C304"/>
  <c r="H303"/>
  <c r="G303"/>
  <c r="F303"/>
  <c r="E303"/>
  <c r="C303"/>
  <c r="H302"/>
  <c r="G302"/>
  <c r="F302"/>
  <c r="E302"/>
  <c r="C302"/>
  <c r="H301"/>
  <c r="G301"/>
  <c r="F301"/>
  <c r="E301"/>
  <c r="C301"/>
  <c r="H300"/>
  <c r="G300"/>
  <c r="F300"/>
  <c r="E300"/>
  <c r="C300"/>
  <c r="H299"/>
  <c r="G299"/>
  <c r="F299"/>
  <c r="E299"/>
  <c r="C299"/>
  <c r="H298"/>
  <c r="G298"/>
  <c r="F298"/>
  <c r="E298"/>
  <c r="C298"/>
  <c r="H297"/>
  <c r="G297"/>
  <c r="F297"/>
  <c r="E297"/>
  <c r="C297"/>
  <c r="H296"/>
  <c r="G296"/>
  <c r="F296"/>
  <c r="E296"/>
  <c r="C296"/>
  <c r="H295"/>
  <c r="G295"/>
  <c r="F295"/>
  <c r="E295"/>
  <c r="C295"/>
  <c r="H294"/>
  <c r="G294"/>
  <c r="F294"/>
  <c r="E294"/>
  <c r="C294"/>
  <c r="H293"/>
  <c r="G293"/>
  <c r="F293"/>
  <c r="E293"/>
  <c r="C293"/>
  <c r="H292"/>
  <c r="G292"/>
  <c r="F292"/>
  <c r="E292"/>
  <c r="C292"/>
  <c r="H291"/>
  <c r="G291"/>
  <c r="F291"/>
  <c r="E291"/>
  <c r="C291"/>
  <c r="H290"/>
  <c r="G290"/>
  <c r="F290"/>
  <c r="E290"/>
  <c r="C290"/>
  <c r="H289"/>
  <c r="G289"/>
  <c r="F289"/>
  <c r="E289"/>
  <c r="C289"/>
  <c r="H288"/>
  <c r="G288"/>
  <c r="F288"/>
  <c r="E288"/>
  <c r="C288"/>
  <c r="H287"/>
  <c r="G287"/>
  <c r="F287"/>
  <c r="E287"/>
  <c r="C287"/>
  <c r="H286"/>
  <c r="G286"/>
  <c r="F286"/>
  <c r="E286"/>
  <c r="C286"/>
  <c r="H285"/>
  <c r="G285"/>
  <c r="F285"/>
  <c r="E285"/>
  <c r="C285"/>
  <c r="H284"/>
  <c r="G284"/>
  <c r="F284"/>
  <c r="E284"/>
  <c r="C284"/>
  <c r="H283"/>
  <c r="G283"/>
  <c r="F283"/>
  <c r="E283"/>
  <c r="C283"/>
  <c r="H282"/>
  <c r="G282"/>
  <c r="F282"/>
  <c r="E282"/>
  <c r="C282"/>
  <c r="H281"/>
  <c r="G281"/>
  <c r="F281"/>
  <c r="E281"/>
  <c r="C281"/>
  <c r="H280"/>
  <c r="G280"/>
  <c r="F280"/>
  <c r="E280"/>
  <c r="C280"/>
  <c r="H279"/>
  <c r="G279"/>
  <c r="F279"/>
  <c r="E279"/>
  <c r="C279"/>
  <c r="H278"/>
  <c r="G278"/>
  <c r="F278"/>
  <c r="E278"/>
  <c r="C278"/>
  <c r="H277"/>
  <c r="G277"/>
  <c r="F277"/>
  <c r="E277"/>
  <c r="C277"/>
  <c r="H276"/>
  <c r="G276"/>
  <c r="F276"/>
  <c r="E276"/>
  <c r="C276"/>
  <c r="H275"/>
  <c r="G275"/>
  <c r="F275"/>
  <c r="E275"/>
  <c r="C275"/>
  <c r="H274"/>
  <c r="G274"/>
  <c r="F274"/>
  <c r="E274"/>
  <c r="C274"/>
  <c r="H273"/>
  <c r="G273"/>
  <c r="F273"/>
  <c r="E273"/>
  <c r="C273"/>
  <c r="H272"/>
  <c r="G272"/>
  <c r="F272"/>
  <c r="E272"/>
  <c r="C272"/>
  <c r="H271"/>
  <c r="G271"/>
  <c r="F271"/>
  <c r="E271"/>
  <c r="C271"/>
  <c r="H270"/>
  <c r="G270"/>
  <c r="F270"/>
  <c r="E270"/>
  <c r="C270"/>
  <c r="H269"/>
  <c r="G269"/>
  <c r="F269"/>
  <c r="E269"/>
  <c r="C269"/>
  <c r="H268"/>
  <c r="G268"/>
  <c r="F268"/>
  <c r="E268"/>
  <c r="C268"/>
  <c r="H267"/>
  <c r="G267"/>
  <c r="F267"/>
  <c r="E267"/>
  <c r="C267"/>
  <c r="H266"/>
  <c r="G266"/>
  <c r="F266"/>
  <c r="E266"/>
  <c r="C266"/>
  <c r="H265"/>
  <c r="G265"/>
  <c r="F265"/>
  <c r="E265"/>
  <c r="C265"/>
  <c r="H264"/>
  <c r="G264"/>
  <c r="F264"/>
  <c r="E264"/>
  <c r="C264"/>
  <c r="H263"/>
  <c r="G263"/>
  <c r="F263"/>
  <c r="E263"/>
  <c r="C263"/>
  <c r="H262"/>
  <c r="G262"/>
  <c r="F262"/>
  <c r="E262"/>
  <c r="C262"/>
  <c r="H261"/>
  <c r="G261"/>
  <c r="F261"/>
  <c r="E261"/>
  <c r="C261"/>
  <c r="H260"/>
  <c r="G260"/>
  <c r="F260"/>
  <c r="E260"/>
  <c r="C260"/>
  <c r="H259"/>
  <c r="G259"/>
  <c r="F259"/>
  <c r="E259"/>
  <c r="C259"/>
  <c r="H258"/>
  <c r="G258"/>
  <c r="F258"/>
  <c r="E258"/>
  <c r="C258"/>
  <c r="H257"/>
  <c r="G257"/>
  <c r="F257"/>
  <c r="E257"/>
  <c r="C257"/>
  <c r="H256"/>
  <c r="G256"/>
  <c r="F256"/>
  <c r="E256"/>
  <c r="C256"/>
  <c r="H255"/>
  <c r="G255"/>
  <c r="F255"/>
  <c r="E255"/>
  <c r="C255"/>
  <c r="H254"/>
  <c r="G254"/>
  <c r="F254"/>
  <c r="E254"/>
  <c r="C254"/>
  <c r="H253"/>
  <c r="G253"/>
  <c r="F253"/>
  <c r="E253"/>
  <c r="C253"/>
  <c r="H252"/>
  <c r="G252"/>
  <c r="F252"/>
  <c r="E252"/>
  <c r="C252"/>
  <c r="H251"/>
  <c r="G251"/>
  <c r="F251"/>
  <c r="E251"/>
  <c r="C251"/>
  <c r="H250"/>
  <c r="G250"/>
  <c r="F250"/>
  <c r="E250"/>
  <c r="C250"/>
  <c r="H249"/>
  <c r="G249"/>
  <c r="F249"/>
  <c r="E249"/>
  <c r="C249"/>
  <c r="H248"/>
  <c r="G248"/>
  <c r="F248"/>
  <c r="E248"/>
  <c r="C248"/>
  <c r="H247"/>
  <c r="G247"/>
  <c r="F247"/>
  <c r="E247"/>
  <c r="C247"/>
  <c r="H246"/>
  <c r="G246"/>
  <c r="F246"/>
  <c r="E246"/>
  <c r="C246"/>
  <c r="H245"/>
  <c r="G245"/>
  <c r="F245"/>
  <c r="E245"/>
  <c r="C245"/>
  <c r="H244"/>
  <c r="G244"/>
  <c r="F244"/>
  <c r="E244"/>
  <c r="C244"/>
  <c r="H243"/>
  <c r="G243"/>
  <c r="F243"/>
  <c r="E243"/>
  <c r="C243"/>
  <c r="H242"/>
  <c r="G242"/>
  <c r="F242"/>
  <c r="E242"/>
  <c r="C242"/>
  <c r="H241"/>
  <c r="G241"/>
  <c r="F241"/>
  <c r="E241"/>
  <c r="C241"/>
  <c r="H240"/>
  <c r="G240"/>
  <c r="F240"/>
  <c r="E240"/>
  <c r="C240"/>
  <c r="H239"/>
  <c r="G239"/>
  <c r="F239"/>
  <c r="E239"/>
  <c r="C239"/>
  <c r="H238"/>
  <c r="G238"/>
  <c r="F238"/>
  <c r="E238"/>
  <c r="C238"/>
  <c r="H237"/>
  <c r="G237"/>
  <c r="F237"/>
  <c r="E237"/>
  <c r="C237"/>
  <c r="H236"/>
  <c r="G236"/>
  <c r="F236"/>
  <c r="E236"/>
  <c r="C236"/>
  <c r="H235"/>
  <c r="G235"/>
  <c r="F235"/>
  <c r="E235"/>
  <c r="C235"/>
  <c r="H234"/>
  <c r="G234"/>
  <c r="F234"/>
  <c r="E234"/>
  <c r="C234"/>
  <c r="H233"/>
  <c r="G233"/>
  <c r="F233"/>
  <c r="E233"/>
  <c r="C233"/>
  <c r="H232"/>
  <c r="G232"/>
  <c r="F232"/>
  <c r="E232"/>
  <c r="C232"/>
  <c r="H231"/>
  <c r="G231"/>
  <c r="F231"/>
  <c r="E231"/>
  <c r="C231"/>
  <c r="H230"/>
  <c r="G230"/>
  <c r="F230"/>
  <c r="E230"/>
  <c r="C230"/>
  <c r="H229"/>
  <c r="G229"/>
  <c r="F229"/>
  <c r="E229"/>
  <c r="C229"/>
  <c r="H228"/>
  <c r="G228"/>
  <c r="F228"/>
  <c r="E228"/>
  <c r="C228"/>
  <c r="H227"/>
  <c r="G227"/>
  <c r="F227"/>
  <c r="E227"/>
  <c r="C227"/>
  <c r="H226"/>
  <c r="G226"/>
  <c r="F226"/>
  <c r="E226"/>
  <c r="C226"/>
  <c r="H225"/>
  <c r="G225"/>
  <c r="F225"/>
  <c r="E225"/>
  <c r="C225"/>
  <c r="H224"/>
  <c r="G224"/>
  <c r="F224"/>
  <c r="E224"/>
  <c r="C224"/>
  <c r="H223"/>
  <c r="G223"/>
  <c r="F223"/>
  <c r="E223"/>
  <c r="C223"/>
  <c r="H222"/>
  <c r="G222"/>
  <c r="F222"/>
  <c r="E222"/>
  <c r="C222"/>
  <c r="H221"/>
  <c r="G221"/>
  <c r="F221"/>
  <c r="E221"/>
  <c r="C221"/>
  <c r="H220"/>
  <c r="G220"/>
  <c r="F220"/>
  <c r="E220"/>
  <c r="C220"/>
  <c r="H219"/>
  <c r="G219"/>
  <c r="F219"/>
  <c r="E219"/>
  <c r="C219"/>
  <c r="H218"/>
  <c r="G218"/>
  <c r="F218"/>
  <c r="E218"/>
  <c r="C218"/>
  <c r="H217"/>
  <c r="G217"/>
  <c r="F217"/>
  <c r="E217"/>
  <c r="C217"/>
  <c r="H216"/>
  <c r="G216"/>
  <c r="F216"/>
  <c r="E216"/>
  <c r="C216"/>
  <c r="H215"/>
  <c r="G215"/>
  <c r="F215"/>
  <c r="E215"/>
  <c r="C215"/>
  <c r="H214"/>
  <c r="G214"/>
  <c r="F214"/>
  <c r="E214"/>
  <c r="C214"/>
  <c r="H213"/>
  <c r="G213"/>
  <c r="F213"/>
  <c r="E213"/>
  <c r="C213"/>
  <c r="H212"/>
  <c r="G212"/>
  <c r="F212"/>
  <c r="E212"/>
  <c r="C212"/>
  <c r="H211"/>
  <c r="G211"/>
  <c r="F211"/>
  <c r="E211"/>
  <c r="C211"/>
  <c r="H210"/>
  <c r="G210"/>
  <c r="F210"/>
  <c r="E210"/>
  <c r="C210"/>
  <c r="H209"/>
  <c r="G209"/>
  <c r="F209"/>
  <c r="E209"/>
  <c r="C209"/>
  <c r="H208"/>
  <c r="G208"/>
  <c r="F208"/>
  <c r="E208"/>
  <c r="C208"/>
  <c r="H207"/>
  <c r="G207"/>
  <c r="F207"/>
  <c r="E207"/>
  <c r="C207"/>
  <c r="H206"/>
  <c r="G206"/>
  <c r="F206"/>
  <c r="E206"/>
  <c r="C206"/>
  <c r="H205"/>
  <c r="G205"/>
  <c r="F205"/>
  <c r="E205"/>
  <c r="C205"/>
  <c r="H204"/>
  <c r="G204"/>
  <c r="F204"/>
  <c r="E204"/>
  <c r="C204"/>
  <c r="H203"/>
  <c r="G203"/>
  <c r="F203"/>
  <c r="E203"/>
  <c r="C203"/>
  <c r="H202"/>
  <c r="G202"/>
  <c r="F202"/>
  <c r="E202"/>
  <c r="C202"/>
  <c r="H201"/>
  <c r="G201"/>
  <c r="F201"/>
  <c r="E201"/>
  <c r="C201"/>
  <c r="H200"/>
  <c r="G200"/>
  <c r="F200"/>
  <c r="E200"/>
  <c r="C200"/>
  <c r="H199"/>
  <c r="G199"/>
  <c r="F199"/>
  <c r="E199"/>
  <c r="C199"/>
  <c r="H198"/>
  <c r="G198"/>
  <c r="F198"/>
  <c r="E198"/>
  <c r="C198"/>
  <c r="H197"/>
  <c r="G197"/>
  <c r="F197"/>
  <c r="E197"/>
  <c r="C197"/>
  <c r="H196"/>
  <c r="G196"/>
  <c r="F196"/>
  <c r="E196"/>
  <c r="C196"/>
  <c r="H195"/>
  <c r="G195"/>
  <c r="F195"/>
  <c r="E195"/>
  <c r="C195"/>
  <c r="H194"/>
  <c r="G194"/>
  <c r="F194"/>
  <c r="E194"/>
  <c r="C194"/>
  <c r="H193"/>
  <c r="G193"/>
  <c r="F193"/>
  <c r="E193"/>
  <c r="C193"/>
  <c r="H192"/>
  <c r="G192"/>
  <c r="F192"/>
  <c r="E192"/>
  <c r="C192"/>
  <c r="H191"/>
  <c r="G191"/>
  <c r="F191"/>
  <c r="E191"/>
  <c r="C191"/>
  <c r="H190"/>
  <c r="G190"/>
  <c r="F190"/>
  <c r="E190"/>
  <c r="C190"/>
  <c r="H189"/>
  <c r="G189"/>
  <c r="F189"/>
  <c r="E189"/>
  <c r="C189"/>
  <c r="H188"/>
  <c r="G188"/>
  <c r="F188"/>
  <c r="E188"/>
  <c r="C188"/>
  <c r="H187"/>
  <c r="G187"/>
  <c r="F187"/>
  <c r="E187"/>
  <c r="C187"/>
  <c r="H186"/>
  <c r="G186"/>
  <c r="F186"/>
  <c r="E186"/>
  <c r="C186"/>
  <c r="H185"/>
  <c r="G185"/>
  <c r="F185"/>
  <c r="E185"/>
  <c r="C185"/>
  <c r="H184"/>
  <c r="G184"/>
  <c r="F184"/>
  <c r="E184"/>
  <c r="C184"/>
  <c r="H183"/>
  <c r="G183"/>
  <c r="F183"/>
  <c r="E183"/>
  <c r="C183"/>
  <c r="H182"/>
  <c r="G182"/>
  <c r="F182"/>
  <c r="E182"/>
  <c r="C182"/>
  <c r="H181"/>
  <c r="G181"/>
  <c r="F181"/>
  <c r="E181"/>
  <c r="C181"/>
  <c r="H180"/>
  <c r="G180"/>
  <c r="F180"/>
  <c r="E180"/>
  <c r="C180"/>
  <c r="H179"/>
  <c r="G179"/>
  <c r="F179"/>
  <c r="E179"/>
  <c r="C179"/>
  <c r="H178"/>
  <c r="G178"/>
  <c r="F178"/>
  <c r="E178"/>
  <c r="C178"/>
  <c r="H177"/>
  <c r="G177"/>
  <c r="F177"/>
  <c r="E177"/>
  <c r="C177"/>
  <c r="H176"/>
  <c r="G176"/>
  <c r="F176"/>
  <c r="E176"/>
  <c r="C176"/>
  <c r="H175"/>
  <c r="G175"/>
  <c r="F175"/>
  <c r="E175"/>
  <c r="C175"/>
  <c r="H174"/>
  <c r="G174"/>
  <c r="F174"/>
  <c r="E174"/>
  <c r="C174"/>
  <c r="H173"/>
  <c r="G173"/>
  <c r="F173"/>
  <c r="E173"/>
  <c r="C173"/>
  <c r="H172"/>
  <c r="G172"/>
  <c r="F172"/>
  <c r="E172"/>
  <c r="C172"/>
  <c r="H171"/>
  <c r="G171"/>
  <c r="F171"/>
  <c r="E171"/>
  <c r="C171"/>
  <c r="H170"/>
  <c r="G170"/>
  <c r="F170"/>
  <c r="E170"/>
  <c r="C170"/>
  <c r="H169"/>
  <c r="G169"/>
  <c r="F169"/>
  <c r="E169"/>
  <c r="C169"/>
  <c r="H168"/>
  <c r="G168"/>
  <c r="F168"/>
  <c r="E168"/>
  <c r="C168"/>
  <c r="H167"/>
  <c r="G167"/>
  <c r="F167"/>
  <c r="E167"/>
  <c r="C167"/>
  <c r="H166"/>
  <c r="G166"/>
  <c r="F166"/>
  <c r="E166"/>
  <c r="C166"/>
  <c r="H165"/>
  <c r="G165"/>
  <c r="F165"/>
  <c r="E165"/>
  <c r="C165"/>
  <c r="H164"/>
  <c r="G164"/>
  <c r="F164"/>
  <c r="E164"/>
  <c r="C164"/>
  <c r="H163"/>
  <c r="G163"/>
  <c r="F163"/>
  <c r="E163"/>
  <c r="C163"/>
  <c r="H162"/>
  <c r="G162"/>
  <c r="F162"/>
  <c r="E162"/>
  <c r="C162"/>
  <c r="H161"/>
  <c r="G161"/>
  <c r="F161"/>
  <c r="E161"/>
  <c r="C161"/>
  <c r="H160"/>
  <c r="G160"/>
  <c r="F160"/>
  <c r="E160"/>
  <c r="C160"/>
  <c r="H159"/>
  <c r="G159"/>
  <c r="F159"/>
  <c r="E159"/>
  <c r="C159"/>
  <c r="H158"/>
  <c r="G158"/>
  <c r="F158"/>
  <c r="E158"/>
  <c r="C158"/>
  <c r="H157"/>
  <c r="G157"/>
  <c r="F157"/>
  <c r="E157"/>
  <c r="C157"/>
  <c r="H156"/>
  <c r="G156"/>
  <c r="F156"/>
  <c r="E156"/>
  <c r="C156"/>
  <c r="H155"/>
  <c r="G155"/>
  <c r="F155"/>
  <c r="E155"/>
  <c r="C155"/>
  <c r="H154"/>
  <c r="G154"/>
  <c r="F154"/>
  <c r="E154"/>
  <c r="C154"/>
  <c r="H153"/>
  <c r="G153"/>
  <c r="F153"/>
  <c r="E153"/>
  <c r="C153"/>
  <c r="H152"/>
  <c r="G152"/>
  <c r="F152"/>
  <c r="E152"/>
  <c r="C152"/>
  <c r="H151"/>
  <c r="G151"/>
  <c r="F151"/>
  <c r="E151"/>
  <c r="C151"/>
  <c r="H150"/>
  <c r="G150"/>
  <c r="F150"/>
  <c r="E150"/>
  <c r="C150"/>
  <c r="H149"/>
  <c r="G149"/>
  <c r="F149"/>
  <c r="E149"/>
  <c r="C149"/>
  <c r="H148"/>
  <c r="G148"/>
  <c r="F148"/>
  <c r="E148"/>
  <c r="C148"/>
  <c r="H147"/>
  <c r="G147"/>
  <c r="F147"/>
  <c r="E147"/>
  <c r="C147"/>
  <c r="H146"/>
  <c r="G146"/>
  <c r="F146"/>
  <c r="E146"/>
  <c r="C146"/>
  <c r="H145"/>
  <c r="G145"/>
  <c r="F145"/>
  <c r="E145"/>
  <c r="C145"/>
  <c r="H144"/>
  <c r="G144"/>
  <c r="F144"/>
  <c r="E144"/>
  <c r="C144"/>
  <c r="H143"/>
  <c r="G143"/>
  <c r="F143"/>
  <c r="E143"/>
  <c r="C143"/>
  <c r="H142"/>
  <c r="G142"/>
  <c r="F142"/>
  <c r="E142"/>
  <c r="C142"/>
  <c r="H141"/>
  <c r="G141"/>
  <c r="F141"/>
  <c r="E141"/>
  <c r="C141"/>
  <c r="H140"/>
  <c r="G140"/>
  <c r="F140"/>
  <c r="E140"/>
  <c r="C140"/>
  <c r="H139"/>
  <c r="G139"/>
  <c r="F139"/>
  <c r="E139"/>
  <c r="C139"/>
  <c r="H138"/>
  <c r="G138"/>
  <c r="F138"/>
  <c r="E138"/>
  <c r="C138"/>
  <c r="H137"/>
  <c r="G137"/>
  <c r="F137"/>
  <c r="E137"/>
  <c r="C137"/>
  <c r="H136"/>
  <c r="G136"/>
  <c r="F136"/>
  <c r="E136"/>
  <c r="C136"/>
  <c r="H135"/>
  <c r="G135"/>
  <c r="F135"/>
  <c r="E135"/>
  <c r="C135"/>
  <c r="H134"/>
  <c r="G134"/>
  <c r="F134"/>
  <c r="E134"/>
  <c r="C134"/>
  <c r="H133"/>
  <c r="G133"/>
  <c r="F133"/>
  <c r="E133"/>
  <c r="C133"/>
  <c r="H132"/>
  <c r="G132"/>
  <c r="F132"/>
  <c r="E132"/>
  <c r="C132"/>
  <c r="H131"/>
  <c r="G131"/>
  <c r="F131"/>
  <c r="E131"/>
  <c r="C131"/>
  <c r="H130"/>
  <c r="G130"/>
  <c r="F130"/>
  <c r="E130"/>
  <c r="C130"/>
  <c r="H129"/>
  <c r="G129"/>
  <c r="F129"/>
  <c r="E129"/>
  <c r="C129"/>
  <c r="H128"/>
  <c r="G128"/>
  <c r="F128"/>
  <c r="E128"/>
  <c r="C128"/>
  <c r="H127"/>
  <c r="G127"/>
  <c r="F127"/>
  <c r="E127"/>
  <c r="C127"/>
  <c r="H126"/>
  <c r="G126"/>
  <c r="F126"/>
  <c r="E126"/>
  <c r="C126"/>
  <c r="H125"/>
  <c r="G125"/>
  <c r="F125"/>
  <c r="E125"/>
  <c r="C125"/>
  <c r="H124"/>
  <c r="G124"/>
  <c r="F124"/>
  <c r="E124"/>
  <c r="C124"/>
  <c r="H123"/>
  <c r="G123"/>
  <c r="F123"/>
  <c r="E123"/>
  <c r="C123"/>
  <c r="H122"/>
  <c r="G122"/>
  <c r="F122"/>
  <c r="E122"/>
  <c r="C122"/>
  <c r="H121"/>
  <c r="G121"/>
  <c r="F121"/>
  <c r="E121"/>
  <c r="C121"/>
  <c r="H120"/>
  <c r="G120"/>
  <c r="F120"/>
  <c r="E120"/>
  <c r="C120"/>
  <c r="H119"/>
  <c r="G119"/>
  <c r="F119"/>
  <c r="E119"/>
  <c r="C119"/>
  <c r="H118"/>
  <c r="G118"/>
  <c r="F118"/>
  <c r="E118"/>
  <c r="C118"/>
  <c r="H117"/>
  <c r="G117"/>
  <c r="F117"/>
  <c r="E117"/>
  <c r="C117"/>
  <c r="H116"/>
  <c r="G116"/>
  <c r="F116"/>
  <c r="E116"/>
  <c r="C116"/>
  <c r="H115"/>
  <c r="G115"/>
  <c r="F115"/>
  <c r="E115"/>
  <c r="C115"/>
  <c r="H114"/>
  <c r="G114"/>
  <c r="F114"/>
  <c r="E114"/>
  <c r="C114"/>
  <c r="H113"/>
  <c r="G113"/>
  <c r="F113"/>
  <c r="E113"/>
  <c r="C113"/>
  <c r="H112"/>
  <c r="G112"/>
  <c r="F112"/>
  <c r="E112"/>
  <c r="C112"/>
  <c r="H111"/>
  <c r="G111"/>
  <c r="F111"/>
  <c r="E111"/>
  <c r="C111"/>
  <c r="H110"/>
  <c r="G110"/>
  <c r="F110"/>
  <c r="E110"/>
  <c r="C110"/>
  <c r="H109"/>
  <c r="G109"/>
  <c r="F109"/>
  <c r="E109"/>
  <c r="C109"/>
  <c r="H108"/>
  <c r="G108"/>
  <c r="F108"/>
  <c r="E108"/>
  <c r="C108"/>
  <c r="H107"/>
  <c r="G107"/>
  <c r="F107"/>
  <c r="E107"/>
  <c r="C107"/>
  <c r="H106"/>
  <c r="G106"/>
  <c r="F106"/>
  <c r="E106"/>
  <c r="C106"/>
  <c r="H105"/>
  <c r="G105"/>
  <c r="F105"/>
  <c r="E105"/>
  <c r="C105"/>
  <c r="H104"/>
  <c r="G104"/>
  <c r="F104"/>
  <c r="E104"/>
  <c r="C104"/>
  <c r="H103"/>
  <c r="G103"/>
  <c r="F103"/>
  <c r="E103"/>
  <c r="C103"/>
  <c r="H102"/>
  <c r="G102"/>
  <c r="F102"/>
  <c r="E102"/>
  <c r="C102"/>
  <c r="H101"/>
  <c r="G101"/>
  <c r="F101"/>
  <c r="E101"/>
  <c r="C101"/>
  <c r="H100"/>
  <c r="G100"/>
  <c r="F100"/>
  <c r="E100"/>
  <c r="C100"/>
  <c r="H99"/>
  <c r="G99"/>
  <c r="F99"/>
  <c r="E99"/>
  <c r="C99"/>
  <c r="H98"/>
  <c r="G98"/>
  <c r="F98"/>
  <c r="E98"/>
  <c r="C98"/>
  <c r="H97"/>
  <c r="G97"/>
  <c r="F97"/>
  <c r="E97"/>
  <c r="C97"/>
  <c r="H96"/>
  <c r="G96"/>
  <c r="F96"/>
  <c r="E96"/>
  <c r="C96"/>
  <c r="H95"/>
  <c r="G95"/>
  <c r="F95"/>
  <c r="E95"/>
  <c r="C95"/>
  <c r="H94"/>
  <c r="G94"/>
  <c r="F94"/>
  <c r="E94"/>
  <c r="C94"/>
  <c r="H93"/>
  <c r="G93"/>
  <c r="F93"/>
  <c r="E93"/>
  <c r="C93"/>
  <c r="H92"/>
  <c r="G92"/>
  <c r="F92"/>
  <c r="E92"/>
  <c r="C92"/>
  <c r="H91"/>
  <c r="G91"/>
  <c r="F91"/>
  <c r="E91"/>
  <c r="C91"/>
  <c r="H90"/>
  <c r="G90"/>
  <c r="F90"/>
  <c r="E90"/>
  <c r="C90"/>
  <c r="H89"/>
  <c r="G89"/>
  <c r="F89"/>
  <c r="E89"/>
  <c r="C89"/>
  <c r="H88"/>
  <c r="G88"/>
  <c r="F88"/>
  <c r="E88"/>
  <c r="C88"/>
  <c r="H87"/>
  <c r="G87"/>
  <c r="F87"/>
  <c r="E87"/>
  <c r="C87"/>
  <c r="H86"/>
  <c r="G86"/>
  <c r="F86"/>
  <c r="E86"/>
  <c r="C86"/>
  <c r="H85"/>
  <c r="G85"/>
  <c r="F85"/>
  <c r="E85"/>
  <c r="C85"/>
  <c r="H84"/>
  <c r="G84"/>
  <c r="F84"/>
  <c r="E84"/>
  <c r="C84"/>
  <c r="H83"/>
  <c r="G83"/>
  <c r="F83"/>
  <c r="E83"/>
  <c r="C83"/>
  <c r="H82"/>
  <c r="G82"/>
  <c r="F82"/>
  <c r="E82"/>
  <c r="C82"/>
  <c r="H81"/>
  <c r="G81"/>
  <c r="F81"/>
  <c r="E81"/>
  <c r="C81"/>
  <c r="H80"/>
  <c r="G80"/>
  <c r="F80"/>
  <c r="E80"/>
  <c r="C80"/>
  <c r="H79"/>
  <c r="G79"/>
  <c r="F79"/>
  <c r="E79"/>
  <c r="C79"/>
  <c r="H78"/>
  <c r="G78"/>
  <c r="F78"/>
  <c r="E78"/>
  <c r="C78"/>
  <c r="H77"/>
  <c r="G77"/>
  <c r="F77"/>
  <c r="E77"/>
  <c r="C77"/>
  <c r="H76"/>
  <c r="G76"/>
  <c r="F76"/>
  <c r="E76"/>
  <c r="C76"/>
  <c r="H75"/>
  <c r="G75"/>
  <c r="F75"/>
  <c r="E75"/>
  <c r="C75"/>
  <c r="H74"/>
  <c r="G74"/>
  <c r="F74"/>
  <c r="E74"/>
  <c r="C74"/>
  <c r="H73"/>
  <c r="G73"/>
  <c r="F73"/>
  <c r="E73"/>
  <c r="C73"/>
  <c r="H72"/>
  <c r="G72"/>
  <c r="F72"/>
  <c r="E72"/>
  <c r="C72"/>
  <c r="H71"/>
  <c r="G71"/>
  <c r="F71"/>
  <c r="E71"/>
  <c r="C71"/>
  <c r="H70"/>
  <c r="G70"/>
  <c r="F70"/>
  <c r="E70"/>
  <c r="C70"/>
  <c r="H69"/>
  <c r="G69"/>
  <c r="F69"/>
  <c r="E69"/>
  <c r="C69"/>
  <c r="H68"/>
  <c r="G68"/>
  <c r="F68"/>
  <c r="E68"/>
  <c r="C68"/>
  <c r="H67"/>
  <c r="G67"/>
  <c r="F67"/>
  <c r="E67"/>
  <c r="C67"/>
  <c r="H66"/>
  <c r="G66"/>
  <c r="F66"/>
  <c r="E66"/>
  <c r="C66"/>
  <c r="H65"/>
  <c r="G65"/>
  <c r="F65"/>
  <c r="E65"/>
  <c r="C65"/>
  <c r="H64"/>
  <c r="G64"/>
  <c r="F64"/>
  <c r="E64"/>
  <c r="C64"/>
  <c r="H63"/>
  <c r="G63"/>
  <c r="F63"/>
  <c r="E63"/>
  <c r="C63"/>
  <c r="H62"/>
  <c r="G62"/>
  <c r="F62"/>
  <c r="E62"/>
  <c r="C62"/>
  <c r="H61"/>
  <c r="G61"/>
  <c r="F61"/>
  <c r="E61"/>
  <c r="C61"/>
  <c r="H60"/>
  <c r="G60"/>
  <c r="F60"/>
  <c r="E60"/>
  <c r="C60"/>
  <c r="H59"/>
  <c r="G59"/>
  <c r="F59"/>
  <c r="E59"/>
  <c r="C59"/>
  <c r="H58"/>
  <c r="G58"/>
  <c r="F58"/>
  <c r="E58"/>
  <c r="C58"/>
  <c r="H57"/>
  <c r="G57"/>
  <c r="F57"/>
  <c r="E57"/>
  <c r="C57"/>
  <c r="H56"/>
  <c r="G56"/>
  <c r="F56"/>
  <c r="E56"/>
  <c r="C56"/>
  <c r="H55"/>
  <c r="G55"/>
  <c r="F55"/>
  <c r="E55"/>
  <c r="C55"/>
  <c r="H54"/>
  <c r="G54"/>
  <c r="F54"/>
  <c r="E54"/>
  <c r="C54"/>
  <c r="H53"/>
  <c r="G53"/>
  <c r="F53"/>
  <c r="E53"/>
  <c r="C53"/>
  <c r="H52"/>
  <c r="G52"/>
  <c r="F52"/>
  <c r="E52"/>
  <c r="C52"/>
  <c r="H51"/>
  <c r="G51"/>
  <c r="F51"/>
  <c r="E51"/>
  <c r="C51"/>
  <c r="H50"/>
  <c r="G50"/>
  <c r="F50"/>
  <c r="E50"/>
  <c r="C50"/>
  <c r="H49"/>
  <c r="G49"/>
  <c r="F49"/>
  <c r="E49"/>
  <c r="C49"/>
  <c r="H48"/>
  <c r="G48"/>
  <c r="F48"/>
  <c r="E48"/>
  <c r="C48"/>
  <c r="H47"/>
  <c r="G47"/>
  <c r="F47"/>
  <c r="E47"/>
  <c r="C47"/>
  <c r="H46"/>
  <c r="G46"/>
  <c r="F46"/>
  <c r="E46"/>
  <c r="C46"/>
  <c r="H45"/>
  <c r="G45"/>
  <c r="F45"/>
  <c r="E45"/>
  <c r="C45"/>
  <c r="H44"/>
  <c r="G44"/>
  <c r="F44"/>
  <c r="E44"/>
  <c r="C44"/>
  <c r="H43"/>
  <c r="G43"/>
  <c r="F43"/>
  <c r="E43"/>
  <c r="C43"/>
  <c r="H42"/>
  <c r="G42"/>
  <c r="F42"/>
  <c r="E42"/>
  <c r="C42"/>
  <c r="H41"/>
  <c r="G41"/>
  <c r="F41"/>
  <c r="E41"/>
  <c r="C41"/>
  <c r="H40"/>
  <c r="G40"/>
  <c r="F40"/>
  <c r="E40"/>
  <c r="C40"/>
  <c r="H39"/>
  <c r="G39"/>
  <c r="F39"/>
  <c r="E39"/>
  <c r="C39"/>
  <c r="H38"/>
  <c r="G38"/>
  <c r="F38"/>
  <c r="E38"/>
  <c r="C38"/>
  <c r="H37"/>
  <c r="G37"/>
  <c r="F37"/>
  <c r="E37"/>
  <c r="C37"/>
  <c r="H36"/>
  <c r="G36"/>
  <c r="F36"/>
  <c r="E36"/>
  <c r="C36"/>
  <c r="H35"/>
  <c r="G35"/>
  <c r="F35"/>
  <c r="E35"/>
  <c r="C35"/>
  <c r="H34"/>
  <c r="G34"/>
  <c r="F34"/>
  <c r="E34"/>
  <c r="C34"/>
  <c r="H33"/>
  <c r="G33"/>
  <c r="F33"/>
  <c r="E33"/>
  <c r="C33"/>
  <c r="H32"/>
  <c r="G32"/>
  <c r="F32"/>
  <c r="E32"/>
  <c r="C32"/>
  <c r="H31"/>
  <c r="G31"/>
  <c r="F31"/>
  <c r="E31"/>
  <c r="C31"/>
  <c r="H30"/>
  <c r="G30"/>
  <c r="F30"/>
  <c r="E30"/>
  <c r="C30"/>
  <c r="H29"/>
  <c r="G29"/>
  <c r="F29"/>
  <c r="E29"/>
  <c r="C29"/>
  <c r="H28"/>
  <c r="G28"/>
  <c r="F28"/>
  <c r="E28"/>
  <c r="C28"/>
  <c r="H27"/>
  <c r="G27"/>
  <c r="F27"/>
  <c r="E27"/>
  <c r="C27"/>
  <c r="H26"/>
  <c r="G26"/>
  <c r="F26"/>
  <c r="E26"/>
  <c r="C26"/>
  <c r="H25"/>
  <c r="G25"/>
  <c r="F25"/>
  <c r="E25"/>
  <c r="C25"/>
  <c r="H24"/>
  <c r="G24"/>
  <c r="F24"/>
  <c r="E24"/>
  <c r="C24"/>
  <c r="H23"/>
  <c r="G23"/>
  <c r="F23"/>
  <c r="E23"/>
  <c r="C23"/>
  <c r="H22"/>
  <c r="G22"/>
  <c r="F22"/>
  <c r="E22"/>
  <c r="C22"/>
  <c r="H21"/>
  <c r="G21"/>
  <c r="F21"/>
  <c r="E21"/>
  <c r="C21"/>
  <c r="H20"/>
  <c r="G20"/>
  <c r="F20"/>
  <c r="E20"/>
  <c r="C20"/>
  <c r="H19"/>
  <c r="G19"/>
  <c r="F19"/>
  <c r="E19"/>
  <c r="C19"/>
  <c r="H18"/>
  <c r="G18"/>
  <c r="F18"/>
  <c r="E18"/>
  <c r="C18"/>
  <c r="H17"/>
  <c r="G17"/>
  <c r="F17"/>
  <c r="E17"/>
  <c r="C17"/>
  <c r="H16"/>
  <c r="G16"/>
  <c r="F16"/>
  <c r="E16"/>
  <c r="C16"/>
  <c r="H15"/>
  <c r="G15"/>
  <c r="F15"/>
  <c r="E15"/>
  <c r="C15"/>
  <c r="H14"/>
  <c r="G14"/>
  <c r="F14"/>
  <c r="E14"/>
  <c r="C14"/>
  <c r="H13"/>
  <c r="G13"/>
  <c r="F13"/>
  <c r="E13"/>
  <c r="C13"/>
  <c r="H12"/>
  <c r="G12"/>
  <c r="F12"/>
  <c r="E12"/>
  <c r="C12"/>
  <c r="H11"/>
  <c r="G11"/>
  <c r="F11"/>
  <c r="E11"/>
  <c r="C11"/>
  <c r="H10"/>
  <c r="G10"/>
  <c r="F10"/>
  <c r="E10"/>
  <c r="C10"/>
  <c r="H9"/>
  <c r="G9"/>
  <c r="F9"/>
  <c r="E9"/>
  <c r="C9"/>
  <c r="H8"/>
  <c r="G8"/>
  <c r="F8"/>
  <c r="E8"/>
  <c r="C8"/>
  <c r="H7"/>
  <c r="G7"/>
  <c r="F7"/>
  <c r="E7"/>
  <c r="C7"/>
  <c r="H6"/>
  <c r="G6"/>
  <c r="F6"/>
  <c r="E6"/>
  <c r="C6"/>
  <c r="H5"/>
  <c r="G5"/>
  <c r="F5"/>
  <c r="E5"/>
  <c r="C5"/>
  <c r="H4"/>
  <c r="G4"/>
  <c r="F4"/>
  <c r="E4"/>
  <c r="C4"/>
  <c r="H3"/>
  <c r="G3"/>
  <c r="F3"/>
  <c r="E3"/>
  <c r="C3"/>
  <c r="A41" i="2"/>
  <c r="A40"/>
  <c r="A39"/>
  <c r="A38"/>
  <c r="A37"/>
  <c r="A36"/>
  <c r="A35"/>
  <c r="A34"/>
  <c r="A33"/>
  <c r="A32"/>
  <c r="A31"/>
  <c r="A30"/>
  <c r="A29"/>
  <c r="A28"/>
  <c r="A27"/>
  <c r="A26"/>
  <c r="A25"/>
  <c r="A24"/>
  <c r="A23"/>
  <c r="A22"/>
  <c r="A21"/>
  <c r="A20"/>
  <c r="A19"/>
  <c r="A18"/>
  <c r="A17"/>
  <c r="A16"/>
  <c r="A15"/>
  <c r="A14"/>
  <c r="A13"/>
  <c r="A12"/>
  <c r="A11"/>
  <c r="A10"/>
  <c r="A9"/>
  <c r="A8"/>
  <c r="A7"/>
  <c r="A6"/>
  <c r="A5"/>
  <c r="A4"/>
  <c r="A3"/>
  <c r="A2"/>
  <c r="B336" i="6"/>
  <c r="A336"/>
  <c r="B335"/>
  <c r="A335"/>
  <c r="B334"/>
  <c r="A334"/>
  <c r="B333"/>
  <c r="A333"/>
  <c r="B332"/>
  <c r="A332"/>
  <c r="B331"/>
  <c r="A331"/>
  <c r="B330"/>
  <c r="A330"/>
  <c r="B329"/>
  <c r="A329"/>
  <c r="B328"/>
  <c r="A328"/>
  <c r="B327"/>
  <c r="A327"/>
  <c r="B326"/>
  <c r="A326"/>
  <c r="B325"/>
  <c r="A325"/>
  <c r="B324"/>
  <c r="A324"/>
  <c r="B323"/>
  <c r="A323"/>
  <c r="B322"/>
  <c r="A322"/>
  <c r="B321"/>
  <c r="A321"/>
  <c r="B320"/>
  <c r="A320"/>
  <c r="N319"/>
  <c r="B319"/>
  <c r="A319"/>
  <c r="B318"/>
  <c r="A318"/>
  <c r="B317"/>
  <c r="A317"/>
  <c r="B316"/>
  <c r="A316"/>
  <c r="N315"/>
  <c r="B315"/>
  <c r="A315"/>
  <c r="B314"/>
  <c r="A314"/>
  <c r="B313"/>
  <c r="A313"/>
  <c r="B312"/>
  <c r="A312"/>
  <c r="N311"/>
  <c r="B311"/>
  <c r="A311"/>
  <c r="B310"/>
  <c r="A310"/>
  <c r="B309"/>
  <c r="A309"/>
  <c r="B308"/>
  <c r="A308"/>
  <c r="B307"/>
  <c r="A307"/>
  <c r="B306"/>
  <c r="A306"/>
  <c r="B305"/>
  <c r="A305"/>
  <c r="B304"/>
  <c r="A304"/>
  <c r="B303"/>
  <c r="A303"/>
  <c r="B302"/>
  <c r="A302"/>
  <c r="B301"/>
  <c r="A301"/>
  <c r="B300"/>
  <c r="A300"/>
  <c r="B299"/>
  <c r="A299"/>
  <c r="B298"/>
  <c r="A298"/>
  <c r="B297"/>
  <c r="A297"/>
  <c r="B296"/>
  <c r="A296"/>
  <c r="B295"/>
  <c r="A295"/>
  <c r="B294"/>
  <c r="A294"/>
  <c r="B293"/>
  <c r="A293"/>
  <c r="N292"/>
  <c r="B292"/>
  <c r="A292"/>
  <c r="B291"/>
  <c r="A291"/>
  <c r="B290"/>
  <c r="A290"/>
  <c r="B289"/>
  <c r="A289"/>
  <c r="B288"/>
  <c r="A288"/>
  <c r="B287"/>
  <c r="A287"/>
  <c r="B286"/>
  <c r="A286"/>
  <c r="B285"/>
  <c r="A285"/>
  <c r="B284"/>
  <c r="A284"/>
  <c r="B283"/>
  <c r="A283"/>
  <c r="B282"/>
  <c r="A282"/>
  <c r="B281"/>
  <c r="A281"/>
  <c r="B280"/>
  <c r="A280"/>
  <c r="B279"/>
  <c r="A279"/>
  <c r="B278"/>
  <c r="A278"/>
  <c r="B277"/>
  <c r="A277"/>
  <c r="N276"/>
  <c r="B276"/>
  <c r="A276"/>
  <c r="B275"/>
  <c r="A275"/>
  <c r="B274"/>
  <c r="A274"/>
  <c r="B273"/>
  <c r="A273"/>
  <c r="B272"/>
  <c r="A272"/>
  <c r="B271"/>
  <c r="A271"/>
  <c r="B270"/>
  <c r="A270"/>
  <c r="B269"/>
  <c r="A269"/>
  <c r="B268"/>
  <c r="A268"/>
  <c r="B267"/>
  <c r="A267"/>
  <c r="B266"/>
  <c r="A266"/>
  <c r="B265"/>
  <c r="A265"/>
  <c r="B264"/>
  <c r="A264"/>
  <c r="B263"/>
  <c r="A263"/>
  <c r="B262"/>
  <c r="A262"/>
  <c r="B261"/>
  <c r="A261"/>
  <c r="B260"/>
  <c r="A260"/>
  <c r="B259"/>
  <c r="A259"/>
  <c r="N258"/>
  <c r="B258"/>
  <c r="A258"/>
  <c r="B257"/>
  <c r="A257"/>
  <c r="N256"/>
  <c r="B256"/>
  <c r="A256"/>
  <c r="B255"/>
  <c r="A255"/>
  <c r="B254"/>
  <c r="A254"/>
  <c r="N253"/>
  <c r="B253"/>
  <c r="A253"/>
  <c r="B252"/>
  <c r="A252"/>
  <c r="B251"/>
  <c r="A251"/>
  <c r="N250"/>
  <c r="B250"/>
  <c r="A250"/>
  <c r="B249"/>
  <c r="A249"/>
  <c r="B248"/>
  <c r="A248"/>
  <c r="B247"/>
  <c r="A247"/>
  <c r="B246"/>
  <c r="A246"/>
  <c r="N245"/>
  <c r="B245"/>
  <c r="A245"/>
  <c r="B244"/>
  <c r="A244"/>
  <c r="N243"/>
  <c r="B243"/>
  <c r="A243"/>
  <c r="B242"/>
  <c r="A242"/>
  <c r="N241"/>
  <c r="B241"/>
  <c r="A241"/>
  <c r="B240"/>
  <c r="A240"/>
  <c r="N239"/>
  <c r="B239"/>
  <c r="A239"/>
  <c r="B238"/>
  <c r="A238"/>
  <c r="N237"/>
  <c r="B237"/>
  <c r="A237"/>
  <c r="B236"/>
  <c r="A236"/>
  <c r="B235"/>
  <c r="A235"/>
  <c r="B234"/>
  <c r="A234"/>
  <c r="B233"/>
  <c r="A233"/>
  <c r="B232"/>
  <c r="A232"/>
  <c r="B231"/>
  <c r="A231"/>
  <c r="B230"/>
  <c r="A230"/>
  <c r="N229"/>
  <c r="B229"/>
  <c r="A229"/>
  <c r="B228"/>
  <c r="A228"/>
  <c r="B227"/>
  <c r="A227"/>
  <c r="B226"/>
  <c r="A226"/>
  <c r="B225"/>
  <c r="A225"/>
  <c r="B224"/>
  <c r="A224"/>
  <c r="B223"/>
  <c r="A223"/>
  <c r="B222"/>
  <c r="A222"/>
  <c r="B221"/>
  <c r="A221"/>
  <c r="B220"/>
  <c r="A220"/>
  <c r="B219"/>
  <c r="A219"/>
  <c r="N218"/>
  <c r="B218"/>
  <c r="A218"/>
  <c r="B217"/>
  <c r="A217"/>
  <c r="B216"/>
  <c r="A216"/>
  <c r="B215"/>
  <c r="A215"/>
  <c r="B214"/>
  <c r="A214"/>
  <c r="B213"/>
  <c r="A213"/>
  <c r="N212"/>
  <c r="B212"/>
  <c r="A212"/>
  <c r="B211"/>
  <c r="A211"/>
  <c r="N210"/>
  <c r="B210"/>
  <c r="A210"/>
  <c r="B209"/>
  <c r="A209"/>
  <c r="N208"/>
  <c r="B208"/>
  <c r="A208"/>
  <c r="B207"/>
  <c r="A207"/>
  <c r="B206"/>
  <c r="A206"/>
  <c r="B205"/>
  <c r="A205"/>
  <c r="B204"/>
  <c r="A204"/>
  <c r="B203"/>
  <c r="A203"/>
  <c r="N202"/>
  <c r="B202"/>
  <c r="A202"/>
  <c r="B201"/>
  <c r="A201"/>
  <c r="B200"/>
  <c r="A200"/>
  <c r="B199"/>
  <c r="A199"/>
  <c r="B198"/>
  <c r="A198"/>
  <c r="N197"/>
  <c r="B197"/>
  <c r="A197"/>
  <c r="B196"/>
  <c r="A196"/>
  <c r="N195"/>
  <c r="B195"/>
  <c r="A195"/>
  <c r="B194"/>
  <c r="A194"/>
  <c r="N193"/>
  <c r="B193"/>
  <c r="A193"/>
  <c r="B192"/>
  <c r="A192"/>
  <c r="N191"/>
  <c r="B191"/>
  <c r="A191"/>
  <c r="B190"/>
  <c r="A190"/>
  <c r="N189"/>
  <c r="B189"/>
  <c r="A189"/>
  <c r="B188"/>
  <c r="A188"/>
  <c r="B187"/>
  <c r="A187"/>
  <c r="N186"/>
  <c r="B186"/>
  <c r="A186"/>
  <c r="B185"/>
  <c r="A185"/>
  <c r="B184"/>
  <c r="A184"/>
  <c r="N183"/>
  <c r="B183"/>
  <c r="A183"/>
  <c r="B182"/>
  <c r="A182"/>
  <c r="N181"/>
  <c r="B181"/>
  <c r="A181"/>
  <c r="B180"/>
  <c r="A180"/>
  <c r="B179"/>
  <c r="A179"/>
  <c r="N178"/>
  <c r="B178"/>
  <c r="A178"/>
  <c r="B177"/>
  <c r="A177"/>
  <c r="B176"/>
  <c r="A176"/>
  <c r="N175"/>
  <c r="B175"/>
  <c r="A175"/>
  <c r="B174"/>
  <c r="A174"/>
  <c r="B173"/>
  <c r="A173"/>
  <c r="B172"/>
  <c r="A172"/>
  <c r="B171"/>
  <c r="A171"/>
  <c r="N170"/>
  <c r="B170"/>
  <c r="A170"/>
  <c r="B169"/>
  <c r="A169"/>
  <c r="B168"/>
  <c r="A168"/>
  <c r="B167"/>
  <c r="A167"/>
  <c r="B166"/>
  <c r="A166"/>
  <c r="N165"/>
  <c r="B165"/>
  <c r="A165"/>
  <c r="B164"/>
  <c r="A164"/>
  <c r="N163"/>
  <c r="B163"/>
  <c r="A163"/>
  <c r="B162"/>
  <c r="A162"/>
  <c r="N161"/>
  <c r="B161"/>
  <c r="A161"/>
  <c r="B160"/>
  <c r="A160"/>
  <c r="B159"/>
  <c r="A159"/>
  <c r="B158"/>
  <c r="A158"/>
  <c r="N157"/>
  <c r="B157"/>
  <c r="A157"/>
  <c r="B156"/>
  <c r="A156"/>
  <c r="B155"/>
  <c r="A155"/>
  <c r="N154"/>
  <c r="B154"/>
  <c r="A154"/>
  <c r="B153"/>
  <c r="A153"/>
  <c r="B152"/>
  <c r="A152"/>
  <c r="N151"/>
  <c r="B151"/>
  <c r="A151"/>
  <c r="B150"/>
  <c r="A150"/>
  <c r="B149"/>
  <c r="A149"/>
  <c r="B148"/>
  <c r="A148"/>
  <c r="B147"/>
  <c r="A147"/>
  <c r="B146"/>
  <c r="A146"/>
  <c r="B145"/>
  <c r="A145"/>
  <c r="N144"/>
  <c r="B144"/>
  <c r="A144"/>
  <c r="B143"/>
  <c r="A143"/>
  <c r="N142"/>
  <c r="B142"/>
  <c r="A142"/>
  <c r="B141"/>
  <c r="A141"/>
  <c r="B140"/>
  <c r="A140"/>
  <c r="B139"/>
  <c r="A139"/>
  <c r="B138"/>
  <c r="A138"/>
  <c r="B137"/>
  <c r="A137"/>
  <c r="N136"/>
  <c r="B136"/>
  <c r="A136"/>
  <c r="B135"/>
  <c r="A135"/>
  <c r="B134"/>
  <c r="A134"/>
  <c r="N133"/>
  <c r="B133"/>
  <c r="A133"/>
  <c r="B132"/>
  <c r="A132"/>
  <c r="B131"/>
  <c r="A131"/>
  <c r="N130"/>
  <c r="B130"/>
  <c r="A130"/>
  <c r="B129"/>
  <c r="A129"/>
  <c r="B128"/>
  <c r="A128"/>
  <c r="N127"/>
  <c r="B127"/>
  <c r="A127"/>
  <c r="B126"/>
  <c r="A126"/>
  <c r="N125"/>
  <c r="B125"/>
  <c r="A125"/>
  <c r="B124"/>
  <c r="A124"/>
  <c r="B123"/>
  <c r="A123"/>
  <c r="B122"/>
  <c r="A122"/>
  <c r="B121"/>
  <c r="A121"/>
  <c r="B120"/>
  <c r="A120"/>
  <c r="N119"/>
  <c r="B119"/>
  <c r="A119"/>
  <c r="B118"/>
  <c r="A118"/>
  <c r="B117"/>
  <c r="A117"/>
  <c r="N116"/>
  <c r="B116"/>
  <c r="A116"/>
  <c r="B115"/>
  <c r="A115"/>
  <c r="N114"/>
  <c r="B114"/>
  <c r="A114"/>
  <c r="B113"/>
  <c r="A113"/>
  <c r="N112"/>
  <c r="B112"/>
  <c r="A112"/>
  <c r="B111"/>
  <c r="A111"/>
  <c r="N110"/>
  <c r="B110"/>
  <c r="A110"/>
  <c r="B109"/>
  <c r="A109"/>
  <c r="B108"/>
  <c r="A108"/>
  <c r="B107"/>
  <c r="A107"/>
  <c r="N106"/>
  <c r="B106"/>
  <c r="A106"/>
  <c r="B105"/>
  <c r="A105"/>
  <c r="B104"/>
  <c r="A104"/>
  <c r="N103"/>
  <c r="B103"/>
  <c r="A103"/>
  <c r="B102"/>
  <c r="A102"/>
  <c r="N101"/>
  <c r="B101"/>
  <c r="A101"/>
  <c r="B100"/>
  <c r="A100"/>
  <c r="N99"/>
  <c r="B99"/>
  <c r="A99"/>
  <c r="B98"/>
  <c r="A98"/>
  <c r="B97"/>
  <c r="A97"/>
  <c r="N96"/>
  <c r="B96"/>
  <c r="A96"/>
  <c r="B95"/>
  <c r="A95"/>
  <c r="N94"/>
  <c r="B94"/>
  <c r="A94"/>
  <c r="B93"/>
  <c r="A93"/>
  <c r="N92"/>
  <c r="B92"/>
  <c r="A92"/>
  <c r="B91"/>
  <c r="A91"/>
  <c r="N90"/>
  <c r="B90"/>
  <c r="A90"/>
  <c r="B89"/>
  <c r="A89"/>
  <c r="N88"/>
  <c r="B88"/>
  <c r="A88"/>
  <c r="B87"/>
  <c r="A87"/>
  <c r="N86"/>
  <c r="B86"/>
  <c r="A86"/>
  <c r="B85"/>
  <c r="A85"/>
  <c r="N84"/>
  <c r="B84"/>
  <c r="A84"/>
  <c r="B83"/>
  <c r="A83"/>
  <c r="N82"/>
  <c r="B82"/>
  <c r="A82"/>
  <c r="B81"/>
  <c r="A81"/>
  <c r="N80"/>
  <c r="B80"/>
  <c r="A80"/>
  <c r="B79"/>
  <c r="A79"/>
  <c r="N78"/>
  <c r="B78"/>
  <c r="A78"/>
  <c r="B77"/>
  <c r="A77"/>
  <c r="N76"/>
  <c r="B76"/>
  <c r="A76"/>
  <c r="B75"/>
  <c r="A75"/>
  <c r="B74"/>
  <c r="A74"/>
  <c r="N73"/>
  <c r="B73"/>
  <c r="A73"/>
  <c r="N72"/>
  <c r="B72"/>
  <c r="A72"/>
  <c r="B71"/>
  <c r="A71"/>
  <c r="N70"/>
  <c r="B70"/>
  <c r="A70"/>
  <c r="B69"/>
  <c r="A69"/>
  <c r="B68"/>
  <c r="A68"/>
  <c r="N67"/>
  <c r="B67"/>
  <c r="A67"/>
  <c r="B66"/>
  <c r="A66"/>
  <c r="B65"/>
  <c r="A65"/>
  <c r="N64"/>
  <c r="B64"/>
  <c r="A64"/>
  <c r="B63"/>
  <c r="A63"/>
  <c r="N62"/>
  <c r="B62"/>
  <c r="A62"/>
  <c r="B61"/>
  <c r="A61"/>
  <c r="N60"/>
  <c r="B60"/>
  <c r="A60"/>
  <c r="B59"/>
  <c r="A59"/>
  <c r="N58"/>
  <c r="B58"/>
  <c r="A58"/>
  <c r="B57"/>
  <c r="A57"/>
  <c r="N56"/>
  <c r="B56"/>
  <c r="A56"/>
  <c r="B55"/>
  <c r="A55"/>
  <c r="B54"/>
  <c r="A54"/>
  <c r="B53"/>
  <c r="A53"/>
  <c r="B52"/>
  <c r="A52"/>
  <c r="N51"/>
  <c r="B51"/>
  <c r="A51"/>
  <c r="B50"/>
  <c r="A50"/>
  <c r="N49"/>
  <c r="B49"/>
  <c r="A49"/>
  <c r="B48"/>
  <c r="A48"/>
  <c r="B47"/>
  <c r="A47"/>
  <c r="B46"/>
  <c r="A46"/>
  <c r="N45"/>
  <c r="B45"/>
  <c r="A45"/>
  <c r="B44"/>
  <c r="A44"/>
  <c r="N43"/>
  <c r="B43"/>
  <c r="A43"/>
  <c r="B42"/>
  <c r="A42"/>
  <c r="B41"/>
  <c r="A41"/>
  <c r="N40"/>
  <c r="B40"/>
  <c r="A40"/>
  <c r="B39"/>
  <c r="A39"/>
  <c r="B38"/>
  <c r="A38"/>
  <c r="B37"/>
  <c r="A37"/>
  <c r="B36"/>
  <c r="A36"/>
  <c r="N35"/>
  <c r="B35"/>
  <c r="A35"/>
  <c r="B34"/>
  <c r="A34"/>
  <c r="B33"/>
  <c r="A33"/>
  <c r="B32"/>
  <c r="A32"/>
  <c r="B31"/>
  <c r="A31"/>
  <c r="N30"/>
  <c r="B30"/>
  <c r="A30"/>
  <c r="B29"/>
  <c r="A29"/>
  <c r="B28"/>
  <c r="A28"/>
  <c r="N27"/>
  <c r="B27"/>
  <c r="A27"/>
  <c r="B26"/>
  <c r="A26"/>
  <c r="B25"/>
  <c r="A25"/>
  <c r="B24"/>
  <c r="A24"/>
  <c r="N23"/>
  <c r="B23"/>
  <c r="A23"/>
  <c r="N22"/>
  <c r="B22"/>
  <c r="A22"/>
  <c r="B21"/>
  <c r="A21"/>
  <c r="B20"/>
  <c r="A20"/>
  <c r="N19"/>
  <c r="B19"/>
  <c r="A19"/>
  <c r="B18"/>
  <c r="A18"/>
  <c r="B17"/>
  <c r="A17"/>
  <c r="B16"/>
  <c r="A16"/>
  <c r="A15"/>
  <c r="N14"/>
  <c r="B14"/>
  <c r="A14"/>
  <c r="B13"/>
  <c r="A13"/>
  <c r="B12"/>
  <c r="A12"/>
  <c r="B11"/>
  <c r="A11"/>
  <c r="B10"/>
  <c r="A10"/>
  <c r="B9"/>
  <c r="A9"/>
  <c r="B8"/>
  <c r="A8"/>
  <c r="N7"/>
  <c r="B7"/>
  <c r="A7"/>
  <c r="B6"/>
  <c r="A6"/>
  <c r="N5"/>
  <c r="B5"/>
  <c r="A5"/>
  <c r="B4"/>
  <c r="A4"/>
  <c r="B3"/>
  <c r="A3"/>
  <c r="N2"/>
  <c r="B2"/>
  <c r="A2"/>
  <c r="C353" i="4"/>
  <c r="B340"/>
  <c r="A340"/>
  <c r="B339"/>
  <c r="A339"/>
  <c r="B338"/>
  <c r="A338"/>
  <c r="B337"/>
  <c r="A337"/>
  <c r="B336"/>
  <c r="A336"/>
  <c r="B335"/>
  <c r="A335"/>
  <c r="B334"/>
  <c r="A334"/>
  <c r="B333"/>
  <c r="A333"/>
  <c r="B332"/>
  <c r="A332"/>
  <c r="B331"/>
  <c r="A331"/>
  <c r="B330"/>
  <c r="A330"/>
  <c r="B329"/>
  <c r="A329"/>
  <c r="B328"/>
  <c r="A328"/>
  <c r="B327"/>
  <c r="A327"/>
  <c r="B326"/>
  <c r="A326"/>
  <c r="B325"/>
  <c r="A325"/>
  <c r="B324"/>
  <c r="A324"/>
  <c r="N323"/>
  <c r="B323"/>
  <c r="A323"/>
  <c r="B322"/>
  <c r="A322"/>
  <c r="B321"/>
  <c r="A321"/>
  <c r="B320"/>
  <c r="A320"/>
  <c r="N319"/>
  <c r="B319"/>
  <c r="A319"/>
  <c r="B318"/>
  <c r="A318"/>
  <c r="B317"/>
  <c r="A317"/>
  <c r="B316"/>
  <c r="A316"/>
  <c r="N315"/>
  <c r="B315"/>
  <c r="A315"/>
  <c r="B314"/>
  <c r="A314"/>
  <c r="B313"/>
  <c r="A313"/>
  <c r="B312"/>
  <c r="A312"/>
  <c r="B311"/>
  <c r="A311"/>
  <c r="B310"/>
  <c r="A310"/>
  <c r="B309"/>
  <c r="A309"/>
  <c r="B308"/>
  <c r="A308"/>
  <c r="B307"/>
  <c r="A307"/>
  <c r="B306"/>
  <c r="A306"/>
  <c r="B305"/>
  <c r="A305"/>
  <c r="B304"/>
  <c r="A304"/>
  <c r="B303"/>
  <c r="A303"/>
  <c r="B302"/>
  <c r="A302"/>
  <c r="B301"/>
  <c r="A301"/>
  <c r="B300"/>
  <c r="A300"/>
  <c r="B299"/>
  <c r="A299"/>
  <c r="B298"/>
  <c r="A298"/>
  <c r="B297"/>
  <c r="A297"/>
  <c r="N296"/>
  <c r="B296"/>
  <c r="A296"/>
  <c r="B295"/>
  <c r="A295"/>
  <c r="B294"/>
  <c r="A294"/>
  <c r="B293"/>
  <c r="A293"/>
  <c r="B292"/>
  <c r="A292"/>
  <c r="B291"/>
  <c r="A291"/>
  <c r="B290"/>
  <c r="A290"/>
  <c r="B289"/>
  <c r="A289"/>
  <c r="B288"/>
  <c r="A288"/>
  <c r="B287"/>
  <c r="A287"/>
  <c r="B286"/>
  <c r="A286"/>
  <c r="B285"/>
  <c r="A285"/>
  <c r="B284"/>
  <c r="A284"/>
  <c r="B283"/>
  <c r="A283"/>
  <c r="B282"/>
  <c r="A282"/>
  <c r="B281"/>
  <c r="A281"/>
  <c r="N280"/>
  <c r="B280"/>
  <c r="A280"/>
  <c r="B279"/>
  <c r="A279"/>
  <c r="B278"/>
  <c r="A278"/>
  <c r="B277"/>
  <c r="A277"/>
  <c r="B276"/>
  <c r="A276"/>
  <c r="B275"/>
  <c r="A275"/>
  <c r="B274"/>
  <c r="A274"/>
  <c r="B273"/>
  <c r="A273"/>
  <c r="B272"/>
  <c r="A272"/>
  <c r="B271"/>
  <c r="A271"/>
  <c r="B270"/>
  <c r="A270"/>
  <c r="B269"/>
  <c r="A269"/>
  <c r="B268"/>
  <c r="A268"/>
  <c r="B267"/>
  <c r="A267"/>
  <c r="B266"/>
  <c r="A266"/>
  <c r="B265"/>
  <c r="A265"/>
  <c r="B264"/>
  <c r="A264"/>
  <c r="B263"/>
  <c r="A263"/>
  <c r="N262"/>
  <c r="B262"/>
  <c r="A262"/>
  <c r="B261"/>
  <c r="A261"/>
  <c r="N260"/>
  <c r="B260"/>
  <c r="A260"/>
  <c r="B259"/>
  <c r="A259"/>
  <c r="B258"/>
  <c r="A258"/>
  <c r="N257"/>
  <c r="B257"/>
  <c r="A257"/>
  <c r="B256"/>
  <c r="A256"/>
  <c r="B255"/>
  <c r="A255"/>
  <c r="N254"/>
  <c r="B254"/>
  <c r="A254"/>
  <c r="B253"/>
  <c r="A253"/>
  <c r="B252"/>
  <c r="A252"/>
  <c r="B251"/>
  <c r="A251"/>
  <c r="B250"/>
  <c r="A250"/>
  <c r="N249"/>
  <c r="B249"/>
  <c r="A249"/>
  <c r="B248"/>
  <c r="A248"/>
  <c r="N247"/>
  <c r="B247"/>
  <c r="A247"/>
  <c r="B246"/>
  <c r="A246"/>
  <c r="N245"/>
  <c r="B245"/>
  <c r="A245"/>
  <c r="B244"/>
  <c r="A244"/>
  <c r="N243"/>
  <c r="B243"/>
  <c r="A243"/>
  <c r="B242"/>
  <c r="A242"/>
  <c r="N241"/>
  <c r="B241"/>
  <c r="A241"/>
  <c r="B240"/>
  <c r="A240"/>
  <c r="B239"/>
  <c r="A239"/>
  <c r="B238"/>
  <c r="A238"/>
  <c r="B237"/>
  <c r="A237"/>
  <c r="B236"/>
  <c r="A236"/>
  <c r="B235"/>
  <c r="A235"/>
  <c r="B234"/>
  <c r="A234"/>
  <c r="N233"/>
  <c r="B233"/>
  <c r="A233"/>
  <c r="B232"/>
  <c r="A232"/>
  <c r="B231"/>
  <c r="A231"/>
  <c r="B230"/>
  <c r="A230"/>
  <c r="B229"/>
  <c r="A229"/>
  <c r="B228"/>
  <c r="A228"/>
  <c r="B227"/>
  <c r="A227"/>
  <c r="B226"/>
  <c r="A226"/>
  <c r="B225"/>
  <c r="A225"/>
  <c r="B224"/>
  <c r="A224"/>
  <c r="B223"/>
  <c r="A223"/>
  <c r="B222"/>
  <c r="A222"/>
  <c r="N221"/>
  <c r="B221"/>
  <c r="A221"/>
  <c r="B220"/>
  <c r="A220"/>
  <c r="B219"/>
  <c r="A219"/>
  <c r="B218"/>
  <c r="A218"/>
  <c r="B217"/>
  <c r="A217"/>
  <c r="B216"/>
  <c r="A216"/>
  <c r="N215"/>
  <c r="B215"/>
  <c r="A215"/>
  <c r="B214"/>
  <c r="A214"/>
  <c r="N213"/>
  <c r="B213"/>
  <c r="A213"/>
  <c r="B212"/>
  <c r="A212"/>
  <c r="N211"/>
  <c r="B211"/>
  <c r="A211"/>
  <c r="B210"/>
  <c r="A210"/>
  <c r="B209"/>
  <c r="A209"/>
  <c r="B208"/>
  <c r="A208"/>
  <c r="B207"/>
  <c r="A207"/>
  <c r="B206"/>
  <c r="A206"/>
  <c r="N205"/>
  <c r="B205"/>
  <c r="A205"/>
  <c r="B204"/>
  <c r="A204"/>
  <c r="B203"/>
  <c r="A203"/>
  <c r="B202"/>
  <c r="A202"/>
  <c r="B201"/>
  <c r="A201"/>
  <c r="N200"/>
  <c r="B200"/>
  <c r="A200"/>
  <c r="B199"/>
  <c r="A199"/>
  <c r="N198"/>
  <c r="B198"/>
  <c r="A198"/>
  <c r="B197"/>
  <c r="A197"/>
  <c r="B196"/>
  <c r="A196"/>
  <c r="B195"/>
  <c r="A195"/>
  <c r="N194"/>
  <c r="B194"/>
  <c r="A194"/>
  <c r="B193"/>
  <c r="A193"/>
  <c r="N192"/>
  <c r="B192"/>
  <c r="A192"/>
  <c r="B191"/>
  <c r="A191"/>
  <c r="B190"/>
  <c r="A190"/>
  <c r="N189"/>
  <c r="B189"/>
  <c r="A189"/>
  <c r="B188"/>
  <c r="A188"/>
  <c r="B187"/>
  <c r="A187"/>
  <c r="N186"/>
  <c r="B186"/>
  <c r="A186"/>
  <c r="B185"/>
  <c r="A185"/>
  <c r="N184"/>
  <c r="B184"/>
  <c r="A184"/>
  <c r="B183"/>
  <c r="A183"/>
  <c r="B182"/>
  <c r="A182"/>
  <c r="N181"/>
  <c r="B181"/>
  <c r="A181"/>
  <c r="B180"/>
  <c r="A180"/>
  <c r="B179"/>
  <c r="A179"/>
  <c r="N178"/>
  <c r="B178"/>
  <c r="A178"/>
  <c r="B177"/>
  <c r="A177"/>
  <c r="B176"/>
  <c r="A176"/>
  <c r="B175"/>
  <c r="A175"/>
  <c r="B174"/>
  <c r="A174"/>
  <c r="N173"/>
  <c r="B173"/>
  <c r="A173"/>
  <c r="B172"/>
  <c r="A172"/>
  <c r="B171"/>
  <c r="A171"/>
  <c r="B170"/>
  <c r="A170"/>
  <c r="B169"/>
  <c r="A169"/>
  <c r="N168"/>
  <c r="B168"/>
  <c r="A168"/>
  <c r="B167"/>
  <c r="A167"/>
  <c r="N166"/>
  <c r="B166"/>
  <c r="A166"/>
  <c r="B165"/>
  <c r="A165"/>
  <c r="N164"/>
  <c r="B164"/>
  <c r="A164"/>
  <c r="B163"/>
  <c r="A163"/>
  <c r="B162"/>
  <c r="A162"/>
  <c r="B161"/>
  <c r="A161"/>
  <c r="N160"/>
  <c r="B160"/>
  <c r="A160"/>
  <c r="B159"/>
  <c r="A159"/>
  <c r="B158"/>
  <c r="A158"/>
  <c r="N157"/>
  <c r="B157"/>
  <c r="A157"/>
  <c r="B156"/>
  <c r="A156"/>
  <c r="B155"/>
  <c r="A155"/>
  <c r="N154"/>
  <c r="B154"/>
  <c r="A154"/>
  <c r="B153"/>
  <c r="A153"/>
  <c r="B152"/>
  <c r="A152"/>
  <c r="B151"/>
  <c r="A151"/>
  <c r="B150"/>
  <c r="A150"/>
  <c r="B149"/>
  <c r="A149"/>
  <c r="B148"/>
  <c r="A148"/>
  <c r="N147"/>
  <c r="B147"/>
  <c r="A147"/>
  <c r="B146"/>
  <c r="A146"/>
  <c r="N145"/>
  <c r="B145"/>
  <c r="A145"/>
  <c r="B144"/>
  <c r="A144"/>
  <c r="B143"/>
  <c r="A143"/>
  <c r="B142"/>
  <c r="A142"/>
  <c r="B141"/>
  <c r="A141"/>
  <c r="B140"/>
  <c r="A140"/>
  <c r="N139"/>
  <c r="B139"/>
  <c r="A139"/>
  <c r="B138"/>
  <c r="A138"/>
  <c r="B137"/>
  <c r="A137"/>
  <c r="N136"/>
  <c r="B136"/>
  <c r="A136"/>
  <c r="B135"/>
  <c r="A135"/>
  <c r="B134"/>
  <c r="A134"/>
  <c r="N133"/>
  <c r="B133"/>
  <c r="A133"/>
  <c r="B132"/>
  <c r="A132"/>
  <c r="B131"/>
  <c r="A131"/>
  <c r="N130"/>
  <c r="B130"/>
  <c r="A130"/>
  <c r="B129"/>
  <c r="A129"/>
  <c r="N128"/>
  <c r="B128"/>
  <c r="A128"/>
  <c r="B127"/>
  <c r="A127"/>
  <c r="B126"/>
  <c r="A126"/>
  <c r="B125"/>
  <c r="A125"/>
  <c r="B124"/>
  <c r="A124"/>
  <c r="B123"/>
  <c r="A123"/>
  <c r="N122"/>
  <c r="B122"/>
  <c r="A122"/>
  <c r="B121"/>
  <c r="A121"/>
  <c r="B120"/>
  <c r="A120"/>
  <c r="N119"/>
  <c r="B119"/>
  <c r="A119"/>
  <c r="B118"/>
  <c r="A118"/>
  <c r="N117"/>
  <c r="B117"/>
  <c r="A117"/>
  <c r="B116"/>
  <c r="A116"/>
  <c r="N115"/>
  <c r="B115"/>
  <c r="A115"/>
  <c r="B114"/>
  <c r="A114"/>
  <c r="N113"/>
  <c r="B113"/>
  <c r="A113"/>
  <c r="B112"/>
  <c r="A112"/>
  <c r="B111"/>
  <c r="A111"/>
  <c r="B110"/>
  <c r="A110"/>
  <c r="N109"/>
  <c r="B109"/>
  <c r="A109"/>
  <c r="B108"/>
  <c r="A108"/>
  <c r="B107"/>
  <c r="A107"/>
  <c r="N106"/>
  <c r="B106"/>
  <c r="A106"/>
  <c r="B105"/>
  <c r="A105"/>
  <c r="N104"/>
  <c r="B104"/>
  <c r="A104"/>
  <c r="N103"/>
  <c r="B103"/>
  <c r="A103"/>
  <c r="B102"/>
  <c r="A102"/>
  <c r="N101"/>
  <c r="B101"/>
  <c r="A101"/>
  <c r="N100"/>
  <c r="B100"/>
  <c r="A100"/>
  <c r="B99"/>
  <c r="A99"/>
  <c r="B98"/>
  <c r="A98"/>
  <c r="N97"/>
  <c r="B97"/>
  <c r="A97"/>
  <c r="B96"/>
  <c r="A96"/>
  <c r="N95"/>
  <c r="B95"/>
  <c r="A95"/>
  <c r="B94"/>
  <c r="A94"/>
  <c r="N93"/>
  <c r="B93"/>
  <c r="A93"/>
  <c r="B92"/>
  <c r="A92"/>
  <c r="N91"/>
  <c r="B91"/>
  <c r="A91"/>
  <c r="B90"/>
  <c r="A90"/>
  <c r="N89"/>
  <c r="B89"/>
  <c r="A89"/>
  <c r="B88"/>
  <c r="A88"/>
  <c r="N87"/>
  <c r="B87"/>
  <c r="A87"/>
  <c r="B86"/>
  <c r="A86"/>
  <c r="N85"/>
  <c r="B85"/>
  <c r="A85"/>
  <c r="B84"/>
  <c r="A84"/>
  <c r="N83"/>
  <c r="B83"/>
  <c r="A83"/>
  <c r="B82"/>
  <c r="A82"/>
  <c r="N81"/>
  <c r="B81"/>
  <c r="A81"/>
  <c r="B80"/>
  <c r="A80"/>
  <c r="N79"/>
  <c r="B79"/>
  <c r="A79"/>
  <c r="B78"/>
  <c r="A78"/>
  <c r="N77"/>
  <c r="B77"/>
  <c r="A77"/>
  <c r="B76"/>
  <c r="A76"/>
  <c r="B75"/>
  <c r="A75"/>
  <c r="N74"/>
  <c r="B74"/>
  <c r="A74"/>
  <c r="N73"/>
  <c r="B73"/>
  <c r="A73"/>
  <c r="B72"/>
  <c r="A72"/>
  <c r="N71"/>
  <c r="B71"/>
  <c r="A71"/>
  <c r="B70"/>
  <c r="A70"/>
  <c r="B69"/>
  <c r="A69"/>
  <c r="N68"/>
  <c r="B68"/>
  <c r="A68"/>
  <c r="B67"/>
  <c r="A67"/>
  <c r="B66"/>
  <c r="A66"/>
  <c r="N65"/>
  <c r="B65"/>
  <c r="A65"/>
  <c r="B64"/>
  <c r="A64"/>
  <c r="N63"/>
  <c r="B63"/>
  <c r="A63"/>
  <c r="B62"/>
  <c r="A62"/>
  <c r="N61"/>
  <c r="B61"/>
  <c r="A61"/>
  <c r="B60"/>
  <c r="A60"/>
  <c r="N59"/>
  <c r="B59"/>
  <c r="A59"/>
  <c r="B58"/>
  <c r="A58"/>
  <c r="N57"/>
  <c r="B57"/>
  <c r="A57"/>
  <c r="B56"/>
  <c r="A56"/>
  <c r="B55"/>
  <c r="A55"/>
  <c r="B54"/>
  <c r="A54"/>
  <c r="B53"/>
  <c r="A53"/>
  <c r="N52"/>
  <c r="B52"/>
  <c r="A52"/>
  <c r="B51"/>
  <c r="A51"/>
  <c r="N50"/>
  <c r="B50"/>
  <c r="A50"/>
  <c r="B49"/>
  <c r="A49"/>
  <c r="B48"/>
  <c r="A48"/>
  <c r="B47"/>
  <c r="A47"/>
  <c r="N46"/>
  <c r="B46"/>
  <c r="A46"/>
  <c r="B45"/>
  <c r="A45"/>
  <c r="N44"/>
  <c r="B44"/>
  <c r="A44"/>
  <c r="B43"/>
  <c r="A43"/>
  <c r="B42"/>
  <c r="A42"/>
  <c r="N41"/>
  <c r="B41"/>
  <c r="A41"/>
  <c r="B40"/>
  <c r="A40"/>
  <c r="B39"/>
  <c r="A39"/>
  <c r="B38"/>
  <c r="A38"/>
  <c r="B37"/>
  <c r="A37"/>
  <c r="N36"/>
  <c r="B36"/>
  <c r="A36"/>
  <c r="B35"/>
  <c r="A35"/>
  <c r="B34"/>
  <c r="A34"/>
  <c r="B33"/>
  <c r="A33"/>
  <c r="B32"/>
  <c r="A32"/>
  <c r="N31"/>
  <c r="B31"/>
  <c r="A31"/>
  <c r="B30"/>
  <c r="A30"/>
  <c r="B29"/>
  <c r="A29"/>
  <c r="N28"/>
  <c r="B28"/>
  <c r="A28"/>
  <c r="B27"/>
  <c r="A27"/>
  <c r="B26"/>
  <c r="A26"/>
  <c r="B25"/>
  <c r="A25"/>
  <c r="N24"/>
  <c r="B24"/>
  <c r="A24"/>
  <c r="N23"/>
  <c r="B23"/>
  <c r="A23"/>
  <c r="B22"/>
  <c r="A22"/>
  <c r="B21"/>
  <c r="A21"/>
  <c r="B20"/>
  <c r="A20"/>
  <c r="N19"/>
  <c r="B19"/>
  <c r="A19"/>
  <c r="B18"/>
  <c r="A18"/>
  <c r="B17"/>
  <c r="A17"/>
  <c r="B16"/>
  <c r="A16"/>
  <c r="A15"/>
  <c r="N14"/>
  <c r="B14"/>
  <c r="A14"/>
  <c r="B13"/>
  <c r="A13"/>
  <c r="B12"/>
  <c r="A12"/>
  <c r="B11"/>
  <c r="A11"/>
  <c r="B10"/>
  <c r="A10"/>
  <c r="B9"/>
  <c r="A9"/>
  <c r="B8"/>
  <c r="A8"/>
  <c r="N7"/>
  <c r="B7"/>
  <c r="A7"/>
  <c r="B6"/>
  <c r="A6"/>
  <c r="N5"/>
  <c r="B5"/>
  <c r="A5"/>
  <c r="B4"/>
  <c r="A4"/>
  <c r="B3"/>
  <c r="A3"/>
  <c r="N2"/>
  <c r="B2"/>
  <c r="A2"/>
  <c r="J139" i="8"/>
  <c r="J137"/>
  <c r="J135"/>
  <c r="J132"/>
  <c r="J128"/>
  <c r="J127"/>
  <c r="J124"/>
  <c r="J119"/>
  <c r="J117"/>
  <c r="J115"/>
  <c r="J112"/>
  <c r="J108"/>
  <c r="J101"/>
  <c r="J95"/>
  <c r="J93"/>
  <c r="J86"/>
  <c r="J83"/>
  <c r="J81"/>
  <c r="J79"/>
  <c r="J75"/>
  <c r="J72"/>
  <c r="R70"/>
  <c r="J67"/>
  <c r="J64"/>
  <c r="J62"/>
  <c r="J58"/>
  <c r="J55"/>
  <c r="J53"/>
  <c r="J51"/>
  <c r="J48"/>
  <c r="J44"/>
  <c r="J40"/>
  <c r="J38"/>
  <c r="J35"/>
  <c r="J31"/>
  <c r="J28"/>
  <c r="J25"/>
  <c r="J20"/>
  <c r="J17"/>
  <c r="J15"/>
  <c r="J13"/>
  <c r="J3"/>
</calcChain>
</file>

<file path=xl/sharedStrings.xml><?xml version="1.0" encoding="utf-8"?>
<sst xmlns="http://schemas.openxmlformats.org/spreadsheetml/2006/main" count="8810" uniqueCount="2113">
  <si>
    <t>Y</t>
    <phoneticPr fontId="31" type="noConversion"/>
  </si>
  <si>
    <t>This is the position of the Concept in the whole list of Concepts. The reason for this is that Questions can be ordered using this.  I'm not sure if everyone will want questions ordered in this way but it is a good place to start.</t>
  </si>
  <si>
    <t>Question_Text</t>
  </si>
  <si>
    <t>The text to be dislayed to the user</t>
  </si>
  <si>
    <t>Conditions_For_Display</t>
  </si>
  <si>
    <t>Conditions that must be met for the question to display</t>
  </si>
  <si>
    <t>Input_Type</t>
  </si>
  <si>
    <t>Data type</t>
  </si>
  <si>
    <t>Option_List</t>
  </si>
  <si>
    <t>Options for OneOption or ManyOption</t>
  </si>
  <si>
    <t>Text_Length</t>
  </si>
  <si>
    <t>Length of text to allow users to store.</t>
  </si>
  <si>
    <t>Ask_Details</t>
  </si>
  <si>
    <t>If this box is checked (or says 'Y'), then ask for further information if the criteria in Ask_Details_Criteria are TRUE</t>
  </si>
  <si>
    <t>Ask_Details_Criteria</t>
  </si>
  <si>
    <t>The answer to the question must be this to ask for further information.</t>
  </si>
  <si>
    <t>Option_List_Order</t>
  </si>
  <si>
    <t>The order to display options in the list</t>
  </si>
  <si>
    <t>Option_List_Presented_Term</t>
  </si>
  <si>
    <t xml:space="preserve">The terms to use </t>
  </si>
  <si>
    <t>Option_List_Stored_Term</t>
  </si>
  <si>
    <t>Examination</t>
  </si>
  <si>
    <t>Airway examination</t>
  </si>
  <si>
    <t>Investigations</t>
  </si>
  <si>
    <t>Ordered</t>
  </si>
  <si>
    <t>Investigations ordered</t>
  </si>
  <si>
    <t>Results</t>
  </si>
  <si>
    <t>Investigation results</t>
  </si>
  <si>
    <t>Consultations</t>
  </si>
  <si>
    <t>Requested</t>
  </si>
  <si>
    <t>Completed</t>
  </si>
  <si>
    <t>Judgement and Plan</t>
  </si>
  <si>
    <t>Pre-op.net</t>
  </si>
  <si>
    <t>MPOG_Concept_Code</t>
  </si>
  <si>
    <t>MPOG_Concept_Name</t>
  </si>
  <si>
    <t>SNOMED Code</t>
  </si>
  <si>
    <t>Patient_Surname</t>
  </si>
  <si>
    <t>Surname</t>
  </si>
  <si>
    <t>Demographic details,Patient,,</t>
  </si>
  <si>
    <t>Patient_First_Name</t>
  </si>
  <si>
    <t>Forename</t>
  </si>
  <si>
    <t>Patient_Middle_Name</t>
  </si>
  <si>
    <t>Middle name(s)</t>
  </si>
  <si>
    <t>Patient_DOB</t>
  </si>
  <si>
    <t>DOB</t>
  </si>
  <si>
    <t>Patient_Age</t>
  </si>
  <si>
    <t>Age</t>
  </si>
  <si>
    <t>Physical Exam - Age</t>
  </si>
  <si>
    <t>Patient_Gender</t>
  </si>
  <si>
    <t>Gender</t>
  </si>
  <si>
    <t>Patient_Home_Phone</t>
  </si>
  <si>
    <t>Home Phone</t>
  </si>
  <si>
    <t>Patient_Mobile_Phone</t>
  </si>
  <si>
    <t>Mobile Phone</t>
  </si>
  <si>
    <t>Patient_Work_Phone</t>
  </si>
  <si>
    <t>Work Phone</t>
  </si>
  <si>
    <t>Patient_Email</t>
  </si>
  <si>
    <t>Email</t>
  </si>
  <si>
    <t>Patient_Postal_Address</t>
  </si>
  <si>
    <t>Postal address</t>
  </si>
  <si>
    <t>Patient_Contact_Other</t>
  </si>
  <si>
    <t>Other Contact Info</t>
  </si>
  <si>
    <t>Have you been exposed to any of these diseases in the last month (Select)?</t>
    <phoneticPr fontId="31" type="noConversion"/>
  </si>
  <si>
    <t>Definition</t>
  </si>
  <si>
    <t>Category_Name_CSV</t>
  </si>
  <si>
    <t>Concepts are put into categories for display on the Preoperative Summary.  There are 4 levels in the hierarchy of Categories.  This column shows the names of each of the four categories separated by commas.</t>
  </si>
  <si>
    <t>Category_Level_1_Name</t>
  </si>
  <si>
    <t>Name of the first level, and continues to 2, 3, 4</t>
  </si>
  <si>
    <t>Category_Level_1_Order</t>
  </si>
  <si>
    <t>Order that the category should be displayed in the hierarchy</t>
  </si>
  <si>
    <t>Category_Name_Summary_Display</t>
  </si>
  <si>
    <t>When Categories are listed for display on the Preoperative Summary, this is the name that should be used rather than the fully qualified 4 level name.</t>
  </si>
  <si>
    <t>Concept_Name</t>
  </si>
  <si>
    <t>The internal database name for the Concept</t>
  </si>
  <si>
    <t>Concept_Display_Name</t>
  </si>
  <si>
    <t>The name to be used for the Concept on the Preoperative summary</t>
  </si>
  <si>
    <t>Concept_Order_In_Category</t>
  </si>
  <si>
    <t>Surgical diagnosis</t>
  </si>
  <si>
    <t>General - Surgical Diagnosis</t>
  </si>
  <si>
    <t>Referring_Surgeon</t>
  </si>
  <si>
    <t>Referring Surgeon</t>
  </si>
  <si>
    <t>Referring_Speciality</t>
  </si>
  <si>
    <t>Referring Speciality</t>
  </si>
  <si>
    <t>General - Surgery Service</t>
  </si>
  <si>
    <t>Risk_of_Excessive_Blood_Loss</t>
  </si>
  <si>
    <t>Risk of excessive blood loss</t>
  </si>
  <si>
    <t>Height_patient_report_cm</t>
  </si>
  <si>
    <t>Height(cm) patient report</t>
  </si>
  <si>
    <t>Patient History,General,,</t>
  </si>
  <si>
    <t>Weight_patient_report_kg</t>
  </si>
  <si>
    <t>Weight(kg) patient report</t>
  </si>
  <si>
    <t>Difficulty_in_communication</t>
  </si>
  <si>
    <t>Difficulty in communicaton</t>
  </si>
  <si>
    <t>Alcohol_Current</t>
  </si>
  <si>
    <t>Alcohol current</t>
  </si>
  <si>
    <t>History - Social History - Alcohol</t>
  </si>
  <si>
    <t>Alcohol_Units_per_Week</t>
  </si>
  <si>
    <t>Alcohol units per week</t>
  </si>
  <si>
    <t>Tobacco_Ever</t>
  </si>
  <si>
    <t>Tobacco ever</t>
  </si>
  <si>
    <t>History - Social History - Tobacco</t>
  </si>
  <si>
    <t>Tobacco_Current</t>
  </si>
  <si>
    <t>Current smoker</t>
  </si>
  <si>
    <t>History - Social History - Tobacco Details Current vs Past</t>
  </si>
  <si>
    <t>Tobacco_Cigarettes_per_Day</t>
  </si>
  <si>
    <t>Cigarettes / day</t>
  </si>
  <si>
    <t>Tobacco_Date_Stopped</t>
  </si>
  <si>
    <t>The order that Concepts should be displayed on the Preoperative Summary (in their category).  This is the next step down the heirarchy from Categories to Concepts.</t>
  </si>
  <si>
    <t>Overall_Concept_position</t>
  </si>
  <si>
    <t>Category_Level_2_Name</t>
  </si>
  <si>
    <t>Category_Level_2_Order</t>
  </si>
  <si>
    <t>Category_Level_3_Name</t>
  </si>
  <si>
    <t>Category_Level_3_Order</t>
  </si>
  <si>
    <t>Category_Level_4_Name</t>
  </si>
  <si>
    <t>Functional status</t>
  </si>
  <si>
    <t>Past procedure</t>
  </si>
  <si>
    <t>Surgical history</t>
  </si>
  <si>
    <t>Pediatric</t>
  </si>
  <si>
    <t>Medication</t>
  </si>
  <si>
    <t>Allergy</t>
  </si>
  <si>
    <t>Allergies</t>
  </si>
  <si>
    <t>Side effects</t>
  </si>
  <si>
    <t>Cardiovascular</t>
  </si>
  <si>
    <t>Respiratory</t>
  </si>
  <si>
    <t>Neurological</t>
  </si>
  <si>
    <t>Gastrointestinal</t>
  </si>
  <si>
    <t>Liver</t>
  </si>
  <si>
    <t>Endocrine</t>
  </si>
  <si>
    <t>Renal</t>
  </si>
  <si>
    <t>Genitourinary</t>
  </si>
  <si>
    <t>Obstetric</t>
  </si>
  <si>
    <t>Musculoskeletal</t>
  </si>
  <si>
    <t>Rheumatological</t>
  </si>
  <si>
    <t>Hematological</t>
  </si>
  <si>
    <t>Infectious</t>
  </si>
  <si>
    <t>Infectous</t>
  </si>
  <si>
    <t>Pain</t>
  </si>
  <si>
    <t>Other</t>
  </si>
  <si>
    <t>Physical Examination</t>
  </si>
  <si>
    <t>Airway</t>
  </si>
  <si>
    <t>History</t>
  </si>
  <si>
    <t>Airway history</t>
  </si>
  <si>
    <t>Exercise_tolerance_less_than_4_METS_cause</t>
  </si>
  <si>
    <t>Cause for ex. Tolerance &lt; 4 METS</t>
  </si>
  <si>
    <t>Surgery_Previous</t>
  </si>
  <si>
    <t>Previous surgery</t>
  </si>
  <si>
    <t>Patient History,Past procedure,,</t>
  </si>
  <si>
    <t>Surgery_Previous_List</t>
  </si>
  <si>
    <t>Previous surgery list</t>
  </si>
  <si>
    <t>Anesthetic_Complications_Previous</t>
  </si>
  <si>
    <t>Previous anesthetic complications</t>
  </si>
  <si>
    <t>General - Previous Anesthetic Problem</t>
  </si>
  <si>
    <t>Anesthetic_Complications_Family_History</t>
  </si>
  <si>
    <t>Family history of anesthesia complications</t>
  </si>
  <si>
    <t>General - Family History of Anesthetic Problems</t>
  </si>
  <si>
    <t>PONV_Previous</t>
  </si>
  <si>
    <t>Previous PONV</t>
  </si>
  <si>
    <t>Cognitive_Impairment</t>
  </si>
  <si>
    <t>Developmental delay or cognitive impairment</t>
  </si>
  <si>
    <t>Patient History,Pediatric,,</t>
  </si>
  <si>
    <t>Congenital_Or_Hereditary_Disease</t>
  </si>
  <si>
    <t>Congenital or hereditary disease</t>
  </si>
  <si>
    <t>Pediatrics - Congenital Syndrome</t>
  </si>
  <si>
    <t>Bronchial_Hyperreactivity</t>
  </si>
  <si>
    <t>Bronchial hyperreactivity</t>
  </si>
  <si>
    <t>Immunisations_Up_To_Date</t>
  </si>
  <si>
    <t>Immunisations up to date</t>
  </si>
  <si>
    <t>Patient_Preferred_Contact</t>
  </si>
  <si>
    <t>Preferred Contact</t>
  </si>
  <si>
    <t>Medicare_Card_Number</t>
  </si>
  <si>
    <t>Medicare number</t>
  </si>
  <si>
    <t>Medicare_Card_Number_Identifier</t>
  </si>
  <si>
    <t>Medicare patient number</t>
  </si>
  <si>
    <t>Individual_Healthcare_Identifier</t>
  </si>
  <si>
    <t>IHI</t>
  </si>
  <si>
    <t>Social_Security_Number</t>
  </si>
  <si>
    <t>Social security number</t>
  </si>
  <si>
    <t>Name</t>
  </si>
  <si>
    <t>Demographic details,Parent,,</t>
  </si>
  <si>
    <t>Parent_Contact_equals_Patient_Contact</t>
  </si>
  <si>
    <t>Parent/Guardian contact same</t>
  </si>
  <si>
    <t>Parent_Home_Phone</t>
  </si>
  <si>
    <t>Carer Name</t>
  </si>
  <si>
    <t>Carer_Home_Phone</t>
  </si>
  <si>
    <t>Carer_Mobile_Phone</t>
  </si>
  <si>
    <t>Carer_Work_Phone</t>
  </si>
  <si>
    <t>Carer_Email</t>
  </si>
  <si>
    <t>Carer_Address</t>
  </si>
  <si>
    <t>Carer Address</t>
  </si>
  <si>
    <t>Carer_Preferred_Contact</t>
  </si>
  <si>
    <t>Assessment_Date_Start</t>
  </si>
  <si>
    <t>Date assessment started</t>
  </si>
  <si>
    <t>Patient History,Planned procedure,,</t>
  </si>
  <si>
    <t>General - Preoperative evaluation date/time</t>
  </si>
  <si>
    <t>Surgical_Procedure_Planned</t>
  </si>
  <si>
    <t>Procedure planned</t>
  </si>
  <si>
    <t>General - Proposed Operation</t>
  </si>
  <si>
    <t>Procedure_Date</t>
  </si>
  <si>
    <t>Procedure date</t>
  </si>
  <si>
    <t>General - Surgery Date</t>
  </si>
  <si>
    <t>Surgical_Diagnosis</t>
  </si>
  <si>
    <t>General - Medications Detail - Dose (unit of measure)</t>
  </si>
  <si>
    <t>Drug_Frequency</t>
  </si>
  <si>
    <t>Drug frequency</t>
  </si>
  <si>
    <t>General - Medications Detail - Frequency</t>
  </si>
  <si>
    <t>Drug_Route</t>
  </si>
  <si>
    <t>Drug route of administration</t>
  </si>
  <si>
    <t>General - Medications Detail - Route of Administration</t>
  </si>
  <si>
    <t>Drug_PRN</t>
  </si>
  <si>
    <t>Drug PRN</t>
  </si>
  <si>
    <t>General - Medications Detail - Scheduled vs PRN</t>
  </si>
  <si>
    <t>Drug_last_taken</t>
  </si>
  <si>
    <t>Drug last taken</t>
  </si>
  <si>
    <t>General - Medications Detail - Last taken date/time</t>
  </si>
  <si>
    <t>Medication_anticoagulant</t>
  </si>
  <si>
    <t>Anticoagulants</t>
  </si>
  <si>
    <t>General - Medications - Anticoagulation</t>
  </si>
  <si>
    <t>Medication_anticoagulant_indication</t>
  </si>
  <si>
    <t>Anticoagulant indication</t>
  </si>
  <si>
    <t>General - Medications - Anticoagulation Indication</t>
  </si>
  <si>
    <t>Medication_beta_blockers</t>
  </si>
  <si>
    <t>Beta-blockers</t>
  </si>
  <si>
    <t>General - Medications - Beta Blocker</t>
  </si>
  <si>
    <t>Medication_Steroids_Long_Term</t>
  </si>
  <si>
    <t>Long-term Steroids</t>
  </si>
  <si>
    <t>General - Medications - Chronic Steroid Use</t>
  </si>
  <si>
    <t>Tobacco Date stopped</t>
  </si>
  <si>
    <t>Tobacco_Pack_Years</t>
  </si>
  <si>
    <t>Tobacco pack years</t>
  </si>
  <si>
    <t>History - Social History - Tobacco Details Pack Years</t>
  </si>
  <si>
    <t>Illicit_Drugs</t>
  </si>
  <si>
    <t>Illicit drugs</t>
  </si>
  <si>
    <t>History - Social History - Illicit Drug Use</t>
  </si>
  <si>
    <t>The term to be put in the database from an Option List</t>
  </si>
  <si>
    <t>History of motion sickness</t>
  </si>
  <si>
    <t>Misc - Motion Sickness</t>
  </si>
  <si>
    <t>Car_sickness</t>
  </si>
  <si>
    <t>Car sickness</t>
  </si>
  <si>
    <t>Misc - Nausea Car</t>
  </si>
  <si>
    <t>Malignancy_ever</t>
  </si>
  <si>
    <t>Category_Level_4_Order</t>
  </si>
  <si>
    <t>Demographic details</t>
  </si>
  <si>
    <t>Patient</t>
  </si>
  <si>
    <t>Demographics</t>
  </si>
  <si>
    <t>Parent</t>
  </si>
  <si>
    <t>Guardian</t>
  </si>
  <si>
    <t>Carer</t>
  </si>
  <si>
    <t>Patient History</t>
  </si>
  <si>
    <t>Planned procedure</t>
  </si>
  <si>
    <t>Procedure</t>
  </si>
  <si>
    <t>General</t>
  </si>
  <si>
    <t>Misc - Solid Organ Malignancy Metastasis</t>
  </si>
  <si>
    <t>Malignancy_Chemotherapy_Ever</t>
  </si>
  <si>
    <t>Chemotherapy (ever)</t>
  </si>
  <si>
    <t>History - History of chemotherapy</t>
  </si>
  <si>
    <t>Blood_product_limitation</t>
  </si>
  <si>
    <t>Limitation to blood products</t>
  </si>
  <si>
    <t>Social_history_general</t>
  </si>
  <si>
    <t>Social History General</t>
  </si>
  <si>
    <t>History - Social History - General</t>
  </si>
  <si>
    <t>Exercise_tolerance</t>
  </si>
  <si>
    <t>Exercise tolerance</t>
  </si>
  <si>
    <t>Patient History,Functional status,,</t>
  </si>
  <si>
    <t>Cardiovascular - Exercise Tolerance</t>
  </si>
  <si>
    <t>Exercise_tolerance_METS</t>
  </si>
  <si>
    <t>Exercise tolerance (METS)</t>
  </si>
  <si>
    <t>NHYA_dyspnea_grade</t>
  </si>
  <si>
    <t>NHYA grade</t>
  </si>
  <si>
    <t>Cardiomyopathy</t>
  </si>
  <si>
    <t>Heart_failure_diagnosis_date</t>
  </si>
  <si>
    <t>Heart failure diagnosis date</t>
  </si>
  <si>
    <t>Heart_failure_acute</t>
  </si>
  <si>
    <t>Acute heart failure</t>
  </si>
  <si>
    <t>Heart_failure_decompensated</t>
  </si>
  <si>
    <t>Decompensated heart failure</t>
  </si>
  <si>
    <t>Heart_failure_right_heart</t>
  </si>
  <si>
    <t>Right heart failure</t>
  </si>
  <si>
    <t>Cardiovascular - Right Heart Failure</t>
  </si>
  <si>
    <t>History_of_arrhythmia</t>
  </si>
  <si>
    <t>Arrhythmia</t>
  </si>
  <si>
    <t>Cardiovascular - Arrhythmia</t>
  </si>
  <si>
    <t>Atrial_fibrillation</t>
  </si>
  <si>
    <t>Atrial fibrillation</t>
  </si>
  <si>
    <t>Atrial_fibrillation_pattern</t>
  </si>
  <si>
    <t>AF pattern</t>
  </si>
  <si>
    <t>Previous_PCI</t>
  </si>
  <si>
    <t>Previous PCI</t>
  </si>
  <si>
    <t>PCI_with_stent</t>
  </si>
  <si>
    <t>PCI stent</t>
  </si>
  <si>
    <t>PCI_date</t>
  </si>
  <si>
    <t>PCI date</t>
  </si>
  <si>
    <t>Drug_eluting_stent</t>
  </si>
  <si>
    <t>Drug eluting stent</t>
  </si>
  <si>
    <t>Valvular_heart_disease</t>
  </si>
  <si>
    <t>Valvular heart disease</t>
  </si>
  <si>
    <t>Cardiovascular - Valvular Disease</t>
  </si>
  <si>
    <t>Valvular_heart_disease_type</t>
  </si>
  <si>
    <t>Valve disease</t>
  </si>
  <si>
    <t>Valvular_heart_disease_severity</t>
  </si>
  <si>
    <t>Severity</t>
  </si>
  <si>
    <t>Premature_Delivery</t>
  </si>
  <si>
    <t>Premature delivery</t>
  </si>
  <si>
    <t>Birthweight</t>
  </si>
  <si>
    <t>Pediatrics - Birthweight</t>
  </si>
  <si>
    <t>Gestation_at_Birth</t>
  </si>
  <si>
    <t>Gestational age at birth</t>
  </si>
  <si>
    <t>Recent_URTI</t>
  </si>
  <si>
    <t>URTI within 6 weeks</t>
  </si>
  <si>
    <t>Infectious_Disease_Exposure_Recent</t>
  </si>
  <si>
    <t>Parent_Guardian_Name</t>
  </si>
  <si>
    <t>Parent/Guardian name</t>
  </si>
  <si>
    <t>Infectious_Disease_Recent</t>
  </si>
  <si>
    <t>Infectious disease in last month</t>
  </si>
  <si>
    <t>Bronchopulmonary_Dysplasia</t>
  </si>
  <si>
    <t>Bronchopulmonary dysplasia</t>
  </si>
  <si>
    <t>Parent_Mobile_Phone</t>
  </si>
  <si>
    <t>Parent_Work_Phone</t>
  </si>
  <si>
    <t>Parent_Email</t>
  </si>
  <si>
    <t>Parent_Address</t>
  </si>
  <si>
    <t>Parent Address</t>
  </si>
  <si>
    <t>Parent_Preferred_Contact</t>
  </si>
  <si>
    <t>Demographic details,Carer,,</t>
  </si>
  <si>
    <t>Carer_Name</t>
  </si>
  <si>
    <t>Pediatrics - CP Spasticity</t>
  </si>
  <si>
    <t>Intracranial_Haemorrhage</t>
  </si>
  <si>
    <t>Intracranial hemorrhage</t>
  </si>
  <si>
    <t>Pediatric_Other</t>
  </si>
  <si>
    <t>Other pediatric</t>
  </si>
  <si>
    <t>Pediatrics - Other</t>
  </si>
  <si>
    <t>Patient History,Medication,,</t>
  </si>
  <si>
    <t>Medication_List_Current</t>
  </si>
  <si>
    <t>Current medication</t>
  </si>
  <si>
    <t>General - Medications - Current</t>
  </si>
  <si>
    <t>Drug_Name</t>
  </si>
  <si>
    <t>Drug name</t>
  </si>
  <si>
    <t>General - Medications Detail - Name</t>
  </si>
  <si>
    <t>Drug_Dose</t>
  </si>
  <si>
    <t>Drug dose</t>
  </si>
  <si>
    <t>General - Medications Detail - Dose (numerical)</t>
  </si>
  <si>
    <t>Drug_Dose_Units</t>
  </si>
  <si>
    <t>Drug dose unit of measure</t>
  </si>
  <si>
    <t>Previous_cardiac_surgery</t>
  </si>
  <si>
    <t>Cardiac surgery</t>
  </si>
  <si>
    <t>Previous_cardiac_surgery_type</t>
  </si>
  <si>
    <t>Cardiac surgery type</t>
  </si>
  <si>
    <t>Cardiovascular_disease_other</t>
  </si>
  <si>
    <t>Other cardiovascular disease</t>
  </si>
  <si>
    <t>Cardiovascular_symptoms_other</t>
  </si>
  <si>
    <t>Other cardiovascular symptoms</t>
  </si>
  <si>
    <t>Cardiovascular - Symptoms</t>
  </si>
  <si>
    <t>Pulmonary_disease</t>
  </si>
  <si>
    <t>Pulmonary disease</t>
  </si>
  <si>
    <t>Patient History,Respiratory,,</t>
  </si>
  <si>
    <t>COPD</t>
  </si>
  <si>
    <t>Respiratory - COPD General</t>
  </si>
  <si>
    <t>COPD_severity</t>
  </si>
  <si>
    <t>COPD (severity)</t>
  </si>
  <si>
    <t>Asthma</t>
  </si>
  <si>
    <t>Respiratory - Asthma General</t>
  </si>
  <si>
    <t>Asthma_severity</t>
  </si>
  <si>
    <t>Asthma (severity)</t>
  </si>
  <si>
    <t>Asthma_ER_attendance</t>
  </si>
  <si>
    <t>Asthma ER attendance</t>
  </si>
  <si>
    <t>Respiratory - Asthma ER Visits</t>
  </si>
  <si>
    <t>Asthma_hospitalisation</t>
  </si>
  <si>
    <t>Asthma hospitalisations</t>
  </si>
  <si>
    <t>Respiratory - Asthma Hospitalizations</t>
  </si>
  <si>
    <t>Asthma_class</t>
  </si>
  <si>
    <t>Asthma Class</t>
  </si>
  <si>
    <t>Respiratory - Asthma Class</t>
  </si>
  <si>
    <t>Asthma_treatment</t>
  </si>
  <si>
    <t>Asthma treatment</t>
  </si>
  <si>
    <t>Respiratory - Asthma Medications</t>
  </si>
  <si>
    <t>Medication_herbal_alternative</t>
  </si>
  <si>
    <t>Herbal / Alternative</t>
  </si>
  <si>
    <t>General - Medications - Herbal / Alternative</t>
  </si>
  <si>
    <t>Patient History,Allergy,,</t>
  </si>
  <si>
    <t>General - Allergies</t>
  </si>
  <si>
    <t>Allergy_cause_reaction</t>
  </si>
  <si>
    <t>Allergy to (and reaction)</t>
  </si>
  <si>
    <t>Allergy_reaction</t>
  </si>
  <si>
    <t>Motion_Sickess</t>
  </si>
  <si>
    <t>Latex allergy</t>
  </si>
  <si>
    <t>General - Allergies Latex</t>
  </si>
  <si>
    <t>Drug_side_effects</t>
  </si>
  <si>
    <t>Patient History,Side effects,,</t>
  </si>
  <si>
    <t>History_of_Cardiovascular_Disease</t>
  </si>
  <si>
    <t>Malignancy past or current</t>
  </si>
  <si>
    <t>Misc - Malignancy (Solid or Hematologic)</t>
  </si>
  <si>
    <t>Malignancy_current</t>
  </si>
  <si>
    <t>Malignancy current</t>
  </si>
  <si>
    <t>Malignancy_metastatic</t>
  </si>
  <si>
    <t>Metastatic malignancy</t>
  </si>
  <si>
    <t>Cardiovascular - Coronary Artery Disease</t>
  </si>
  <si>
    <t>Angina</t>
  </si>
  <si>
    <t>Angina_Class</t>
  </si>
  <si>
    <t>Angina class</t>
  </si>
  <si>
    <t>MI_ever</t>
  </si>
  <si>
    <t>MI</t>
  </si>
  <si>
    <t>Cardiovascular - Myocardial Infarction</t>
  </si>
  <si>
    <t>ACS</t>
  </si>
  <si>
    <t>Myocardial_infarction_number</t>
  </si>
  <si>
    <t>Number of previous MI</t>
  </si>
  <si>
    <t>ACS_date</t>
  </si>
  <si>
    <t>Acute coronary syndome (date)</t>
  </si>
  <si>
    <t>Myocardial_infarction_date_most_recent</t>
  </si>
  <si>
    <t>Date of most recent ACS/MI</t>
  </si>
  <si>
    <t>ACS_details</t>
  </si>
  <si>
    <t>ACS details</t>
  </si>
  <si>
    <t>Heart_failure</t>
  </si>
  <si>
    <t>Heart failure</t>
  </si>
  <si>
    <t>Cardiovascular - Congestive Heart Failure</t>
  </si>
  <si>
    <t>Pulmonary_other</t>
  </si>
  <si>
    <t>Other pulmonary disease</t>
  </si>
  <si>
    <t>Respiratory - Other</t>
  </si>
  <si>
    <t>Cerebrovascular_Disease</t>
  </si>
  <si>
    <t>Cerebrovascular disease</t>
  </si>
  <si>
    <t>Patient History,Neurological,,</t>
  </si>
  <si>
    <t>Neuro - Cerebrovascular Diseaes</t>
  </si>
  <si>
    <t>Cerebrovascular_Accident</t>
  </si>
  <si>
    <t>Stroke</t>
  </si>
  <si>
    <t>Neuro - Cerebrovascular Accident</t>
  </si>
  <si>
    <t>Seizure_Disorder</t>
  </si>
  <si>
    <t>Seizure disorder</t>
  </si>
  <si>
    <t>Neuro - Seizures</t>
  </si>
  <si>
    <t>Parkinsons_Disease</t>
  </si>
  <si>
    <t>Parkinson's Disease</t>
  </si>
  <si>
    <t>Dementia</t>
  </si>
  <si>
    <t>Neuro - Dementia</t>
  </si>
  <si>
    <t>Psychiatric_Disorder</t>
  </si>
  <si>
    <t>Psychiatric disorders</t>
  </si>
  <si>
    <t>Neuro - Psychiatric Diease</t>
  </si>
  <si>
    <t>Spinal_Cord_Injury</t>
  </si>
  <si>
    <t>Spinal cord injury</t>
  </si>
  <si>
    <t>Neuro - Spine and Spinal Cord Disease</t>
  </si>
  <si>
    <t>Spinal_Cord_Injury_Level</t>
  </si>
  <si>
    <t>Spinal cord injury level</t>
  </si>
  <si>
    <t>Autonomic_Dysreflexia</t>
  </si>
  <si>
    <t>Autonomic dysreflexia</t>
  </si>
  <si>
    <t>Intracranial_Aneurysm</t>
  </si>
  <si>
    <t>Intracranial aneurysm</t>
  </si>
  <si>
    <t>Neuro - Cerebral Aneurysm</t>
  </si>
  <si>
    <t>Neuromuscular_Disease</t>
  </si>
  <si>
    <t>Neuromuscular disease</t>
  </si>
  <si>
    <t>Endocarditis_previous</t>
  </si>
  <si>
    <t>Endocarditis previous</t>
  </si>
  <si>
    <t>Endocarditis_current</t>
  </si>
  <si>
    <t>Endocarditis current</t>
  </si>
  <si>
    <t>Cardiovascular - Endocarditis</t>
  </si>
  <si>
    <t>Pacemaker_or_ICD</t>
  </si>
  <si>
    <t>Pacemaker / ICD</t>
  </si>
  <si>
    <t>Cardiovascular - ICD / Pacer</t>
  </si>
  <si>
    <t>ICD</t>
  </si>
  <si>
    <t>Exposure to infectious disease in last month</t>
  </si>
  <si>
    <t>Pacemaker_or_ICD_details</t>
  </si>
  <si>
    <t>Pacemaker / ICD details</t>
  </si>
  <si>
    <t>Peripheral_vascular_disease</t>
  </si>
  <si>
    <t>Peripheral vascular disease</t>
  </si>
  <si>
    <t>Cardiovascular - PVOD</t>
  </si>
  <si>
    <t>Pediatric_Cardiac_Disease_Possible</t>
  </si>
  <si>
    <t>Possible cardiac disease</t>
  </si>
  <si>
    <t>Cyanosis</t>
  </si>
  <si>
    <t>Pediatric_Neuromuscular</t>
  </si>
  <si>
    <t>Neuromuscular disorders</t>
  </si>
  <si>
    <t>Cerebral_palsy</t>
  </si>
  <si>
    <t>Cerebral palsy</t>
  </si>
  <si>
    <t>Cardiovascular - Congenital Heart Disease</t>
  </si>
  <si>
    <t>Congenital_heart_disease_type</t>
  </si>
  <si>
    <t>Congenital heart disease type</t>
  </si>
  <si>
    <t>Pulmonary_hypertension</t>
  </si>
  <si>
    <t>Pulmonary hypertension</t>
  </si>
  <si>
    <t>Cardiovascular - Pulmonary Hypertension</t>
  </si>
  <si>
    <t>Pulmonary_embolism</t>
  </si>
  <si>
    <t>Pulmonary embolism</t>
  </si>
  <si>
    <t>Cardiovascular - Pulmonary Embolus</t>
  </si>
  <si>
    <t>Thoracic_aortic_disease</t>
  </si>
  <si>
    <t>Thoracic aortic disease</t>
  </si>
  <si>
    <t>Cardiovascular - Thoracic Aorta Disease</t>
  </si>
  <si>
    <t>Aortic_disease</t>
  </si>
  <si>
    <t>Aortic disease</t>
  </si>
  <si>
    <t>Inotropes_current</t>
  </si>
  <si>
    <t>Current inotropes</t>
  </si>
  <si>
    <t>Diabetic_neuropathy</t>
  </si>
  <si>
    <t>Diabetic neuropathy</t>
  </si>
  <si>
    <t>Thyroid_disease</t>
  </si>
  <si>
    <t>Thyroid disease</t>
  </si>
  <si>
    <t>Hyperthyroidism</t>
  </si>
  <si>
    <t>Hypothyroidism</t>
  </si>
  <si>
    <t>Endocrine_disease_other</t>
  </si>
  <si>
    <t>Other endocrine disease</t>
  </si>
  <si>
    <t>Renal_Disease</t>
  </si>
  <si>
    <t>Renal disease</t>
  </si>
  <si>
    <t>Patient History,Renal,,</t>
  </si>
  <si>
    <t>Renal_Failure</t>
  </si>
  <si>
    <t>Renal failure</t>
  </si>
  <si>
    <t>Renal / Urologic - Renal Failure</t>
  </si>
  <si>
    <t>Dialysis</t>
  </si>
  <si>
    <t>Dialysis_type</t>
  </si>
  <si>
    <t>Dialysis type</t>
  </si>
  <si>
    <t>Fluid_Restriction</t>
  </si>
  <si>
    <t>Fluid restriction</t>
  </si>
  <si>
    <t>Renal_Other</t>
  </si>
  <si>
    <t>Other renal</t>
  </si>
  <si>
    <t>Renal / Urologic - Other</t>
  </si>
  <si>
    <t>Breastfeeding_Current</t>
  </si>
  <si>
    <t>Breastfeeding</t>
  </si>
  <si>
    <t>Patient History,Obstetric,,</t>
  </si>
  <si>
    <t>Pregnancy_Current</t>
  </si>
  <si>
    <t>Currently Pregnant</t>
  </si>
  <si>
    <t>Obstetrics / Gyn - Pregnant</t>
  </si>
  <si>
    <t>Last_Normal_Menstrual_Period_Date</t>
  </si>
  <si>
    <t>LMP</t>
  </si>
  <si>
    <t>Obstetrics / Gyn - Last Normal Menstrual Period Date</t>
  </si>
  <si>
    <t>Gestation</t>
  </si>
  <si>
    <t>Gestation (weeks)</t>
  </si>
  <si>
    <t>Expected_Delivery_Date</t>
  </si>
  <si>
    <t>Expected delivery date</t>
  </si>
  <si>
    <t>Asthma_Symptom_Frequency</t>
  </si>
  <si>
    <t>Asthma symptom frequency</t>
  </si>
  <si>
    <t>Respiratory - Asthma Symptom Frequency</t>
  </si>
  <si>
    <t>Obstructive_sleep_apnoea</t>
  </si>
  <si>
    <t>Obstructive sleep apnoea</t>
  </si>
  <si>
    <t>Respiratory - Sleep Apnea</t>
  </si>
  <si>
    <t>CPAP</t>
  </si>
  <si>
    <t>Hemothorax</t>
  </si>
  <si>
    <t>Allergy reaction</t>
  </si>
  <si>
    <t>General - Allergies Detail - Reaction</t>
  </si>
  <si>
    <t>Latex_allergy</t>
  </si>
  <si>
    <t>Pneumothorax</t>
  </si>
  <si>
    <t>Respiratory - Pneumothorax</t>
  </si>
  <si>
    <t>Pulmonary_contusion</t>
  </si>
  <si>
    <t>Pulmonary contusion</t>
  </si>
  <si>
    <t>Respiratory - Pulmonary Contusion</t>
  </si>
  <si>
    <t>History of cardiovascular disease</t>
  </si>
  <si>
    <t>Patient History,Cardiovascular,,</t>
  </si>
  <si>
    <t>Hypertension</t>
  </si>
  <si>
    <t>Cardiovascular - Hypertension</t>
  </si>
  <si>
    <t>Ischemic_heart_disease</t>
  </si>
  <si>
    <t>IHD</t>
  </si>
  <si>
    <t>Respiratory - Upper Resp Infection</t>
  </si>
  <si>
    <t>Lower_respiratory_infection</t>
  </si>
  <si>
    <t>Lower respiratory infection</t>
  </si>
  <si>
    <t>Respiratory - Bronchitis / Pneumonia</t>
  </si>
  <si>
    <t>Mechanical_Ventilation</t>
  </si>
  <si>
    <t>Mechanical ventilation</t>
  </si>
  <si>
    <t>Respiratory - Mechanical Ventilation General</t>
  </si>
  <si>
    <t>Oxygen_therapy</t>
  </si>
  <si>
    <t>Oxygen at present</t>
  </si>
  <si>
    <t>Physical Exam - Oxygen Supplementation</t>
  </si>
  <si>
    <t>Home_Oxygen</t>
  </si>
  <si>
    <t>Home oxygen</t>
  </si>
  <si>
    <t>Respiratory_symptoms</t>
  </si>
  <si>
    <t>Respiratory symptoms</t>
  </si>
  <si>
    <t>Respiratory - Symptoms</t>
  </si>
  <si>
    <t>Bleeding_Diathesis</t>
  </si>
  <si>
    <t>Bleeding diathesis</t>
  </si>
  <si>
    <t>Patient History,Hematological,,</t>
  </si>
  <si>
    <t>Hematologic - Bleeding Disorder</t>
  </si>
  <si>
    <t>Active_bleeding</t>
  </si>
  <si>
    <t>Active bleeding</t>
  </si>
  <si>
    <t>Hematologic - Active Bleeding</t>
  </si>
  <si>
    <t>Anticoagulation_current</t>
  </si>
  <si>
    <t>Current anticoagulation</t>
  </si>
  <si>
    <t>Hematologic - Anticoagulation</t>
  </si>
  <si>
    <t>Previous_transfusion</t>
  </si>
  <si>
    <t>Previous transfusion</t>
  </si>
  <si>
    <t>Hematologic - Previous Transfusion History</t>
  </si>
  <si>
    <t>Hematological_malignancy</t>
  </si>
  <si>
    <t>Haematological malignancy</t>
  </si>
  <si>
    <t>Hematologic - Malignancy</t>
  </si>
  <si>
    <t>Hematological_disorder_other</t>
  </si>
  <si>
    <t>Other hematological disorder</t>
  </si>
  <si>
    <t>Hematologic - Other</t>
  </si>
  <si>
    <t>Sepsis</t>
  </si>
  <si>
    <t>Patient History,Infectious,,</t>
  </si>
  <si>
    <t>ID - Sepsis</t>
  </si>
  <si>
    <t>HIV_AIDS</t>
  </si>
  <si>
    <t>HIV / AIDS</t>
  </si>
  <si>
    <t>ID - HIV / AIDS</t>
  </si>
  <si>
    <t>Drug_resistant_organism</t>
  </si>
  <si>
    <t>Drug resistant organism</t>
  </si>
  <si>
    <t>ID - Antibiotic Resistance</t>
  </si>
  <si>
    <t>Isolation_precautions</t>
  </si>
  <si>
    <t>Isolation precautions</t>
  </si>
  <si>
    <t>ID - Isolation Precautions</t>
  </si>
  <si>
    <t>Peripheral_Neuropathy</t>
  </si>
  <si>
    <t>Peripheral Neuropathy</t>
  </si>
  <si>
    <t>Neuro - Peripheral Nerve Disease</t>
  </si>
  <si>
    <t>CNS_Tumour</t>
  </si>
  <si>
    <t>CNS tumour</t>
  </si>
  <si>
    <t>Neuro - CNS Tumor</t>
  </si>
  <si>
    <t>Raised_ICP</t>
  </si>
  <si>
    <t>Raised ICP</t>
  </si>
  <si>
    <t>GCS_E</t>
  </si>
  <si>
    <t>GCS E</t>
  </si>
  <si>
    <t>GCS_V</t>
  </si>
  <si>
    <t>GCS V</t>
  </si>
  <si>
    <t>Implanted defibrillator</t>
  </si>
  <si>
    <t>Pacemaker_or_ICD_type</t>
  </si>
  <si>
    <t>Pacemaker / ICD type</t>
  </si>
  <si>
    <t>Neurological_Other</t>
  </si>
  <si>
    <t>Other neurological</t>
  </si>
  <si>
    <t>Neuro - Other</t>
  </si>
  <si>
    <t>GERD</t>
  </si>
  <si>
    <t>Gastroesophageal reflux</t>
  </si>
  <si>
    <t>Patient History,Gastrointestinal,,</t>
  </si>
  <si>
    <t>GI - GERD</t>
  </si>
  <si>
    <t>Deep_venous_thrombosis</t>
  </si>
  <si>
    <t>DVT</t>
  </si>
  <si>
    <t>Hematologic - Deep venous thrombosis</t>
  </si>
  <si>
    <t>Congenital_heart_disease</t>
  </si>
  <si>
    <t>Congenital heart disease</t>
  </si>
  <si>
    <t>GI - Liver Disease</t>
  </si>
  <si>
    <t>Hepatitis_ever</t>
  </si>
  <si>
    <t>Hepatitis</t>
  </si>
  <si>
    <t>Cirrhosis</t>
  </si>
  <si>
    <t>Child_Pugh</t>
  </si>
  <si>
    <t>Child Pugh grade</t>
  </si>
  <si>
    <t>MELD_score</t>
  </si>
  <si>
    <t>MELD score</t>
  </si>
  <si>
    <t>GI - Liver MELD Score</t>
  </si>
  <si>
    <t>Liver_disease_other</t>
  </si>
  <si>
    <t>Other liver</t>
  </si>
  <si>
    <t>Diabetes</t>
  </si>
  <si>
    <t>Patient History,Endocrine,,</t>
  </si>
  <si>
    <t>Endocrine - Diabetes</t>
  </si>
  <si>
    <t>Diabetes_type</t>
  </si>
  <si>
    <t>Diabetes type</t>
  </si>
  <si>
    <t>Diabetes_treatment</t>
  </si>
  <si>
    <t>Diabetes treatment</t>
  </si>
  <si>
    <t>Diabetic_nephropathy</t>
  </si>
  <si>
    <t>Diabetic nephropathy</t>
  </si>
  <si>
    <t>Physical Exam - Height (cm)</t>
  </si>
  <si>
    <t>Weight_measured</t>
  </si>
  <si>
    <t>Weight(kg)</t>
  </si>
  <si>
    <t>Physical Exam - Weight (kg)</t>
  </si>
  <si>
    <t>BMI</t>
  </si>
  <si>
    <t>Physical Exam - Body Mass Index</t>
  </si>
  <si>
    <t>BSA</t>
  </si>
  <si>
    <t>Physical Exam - Body Surface Area</t>
  </si>
  <si>
    <t>Heart_rate</t>
  </si>
  <si>
    <t>HR</t>
  </si>
  <si>
    <t>Physical Exam - Pulse Rate</t>
  </si>
  <si>
    <t>BP_Systolic</t>
  </si>
  <si>
    <t>BP systolic</t>
  </si>
  <si>
    <t>Physical Exam - BP Sys</t>
  </si>
  <si>
    <t>BP_Diastolic</t>
  </si>
  <si>
    <t>BP diastolic</t>
  </si>
  <si>
    <t>Physical Exam - BP Dias</t>
  </si>
  <si>
    <t>BP_Mean</t>
  </si>
  <si>
    <t>Mean BP</t>
  </si>
  <si>
    <t>BP_Systolic_/_Diastolic</t>
  </si>
  <si>
    <t>BP</t>
  </si>
  <si>
    <t>Physical Exam - BP Sys/Dias Combined</t>
  </si>
  <si>
    <t>Inspired_O2</t>
  </si>
  <si>
    <t>FiO2</t>
  </si>
  <si>
    <t>Oxygen_Saturation</t>
  </si>
  <si>
    <t>SpO2</t>
  </si>
  <si>
    <t>Physical Exam - SaO2</t>
  </si>
  <si>
    <t>Respiratory_Rate</t>
  </si>
  <si>
    <t>RR</t>
  </si>
  <si>
    <t>Physical Exam - Resp Rate</t>
  </si>
  <si>
    <t>Temperature</t>
  </si>
  <si>
    <t>Physical Exam - Temperature</t>
  </si>
  <si>
    <t>Poor_nutrition</t>
  </si>
  <si>
    <t>Poor nutrition</t>
  </si>
  <si>
    <t>Ideal_body_weight</t>
  </si>
  <si>
    <t>Ideal body weight</t>
  </si>
  <si>
    <t>Physical Exam - Ideal Body Weight</t>
  </si>
  <si>
    <t>Skin_examination</t>
  </si>
  <si>
    <t>Skin</t>
  </si>
  <si>
    <t>Obstetrics / Gyn - Expected Delivery</t>
  </si>
  <si>
    <t>Gravida</t>
  </si>
  <si>
    <t>Obstetrics / Gyn - Gravida</t>
  </si>
  <si>
    <t>Parity</t>
  </si>
  <si>
    <t>Obstetrics / Gyn - Parity</t>
  </si>
  <si>
    <t>Pregnancy_History</t>
  </si>
  <si>
    <t>Pregnancy history</t>
  </si>
  <si>
    <t>Obstetrics / Gyn - Pregnancy History</t>
  </si>
  <si>
    <t>Respiratory - Hemothorax</t>
  </si>
  <si>
    <t>Pleural_effusion</t>
  </si>
  <si>
    <t>Pleural effusion</t>
  </si>
  <si>
    <t>Respiratory - Pleural Effusion</t>
  </si>
  <si>
    <t>Previous_Delivery_Methods</t>
  </si>
  <si>
    <t>Previous delivery methods</t>
  </si>
  <si>
    <t>Pregnancy_Comments</t>
  </si>
  <si>
    <t>Pregnancy comments</t>
  </si>
  <si>
    <t>Obstetrics / gyn - freetext comment</t>
  </si>
  <si>
    <t>Gynecological_Benign</t>
  </si>
  <si>
    <t>Restrictive_lung_disease</t>
  </si>
  <si>
    <t>Restrictive lung disease</t>
  </si>
  <si>
    <t>Respiratory - Restrictive Lung Disease</t>
  </si>
  <si>
    <t>Upper_respiratory_infection</t>
  </si>
  <si>
    <t>Upper respiratory infection</t>
  </si>
  <si>
    <t>Patient History,Musculoskeletal,,</t>
  </si>
  <si>
    <t>Musculoskeletal - Osteoarthritis</t>
  </si>
  <si>
    <t>Arthritis_unspecified</t>
  </si>
  <si>
    <t>Arthritis - unspecified</t>
  </si>
  <si>
    <t>Musculoskeletal - Arthritis (Unspecified)</t>
  </si>
  <si>
    <t>Musculoskeletal_Other</t>
  </si>
  <si>
    <t xml:space="preserve">Other Musculoskeletal </t>
  </si>
  <si>
    <t>Musculoskeletal - Other</t>
  </si>
  <si>
    <t>Rheumatoid_arthritis</t>
  </si>
  <si>
    <t>Rheumatoid arthritis</t>
  </si>
  <si>
    <t>Patient History,Rheumatological,,</t>
  </si>
  <si>
    <t>Rheumatologic - Rheumatoid Arthritis</t>
  </si>
  <si>
    <t>Rheumatological_other</t>
  </si>
  <si>
    <t>Other rheumatological</t>
  </si>
  <si>
    <t>Mallampati (neck extension)</t>
  </si>
  <si>
    <t>Airway - Mallampati Score -- Full Neck Extension</t>
  </si>
  <si>
    <t>Mallampati_neck_neutral</t>
  </si>
  <si>
    <t>Mallampati (neck neutral)</t>
  </si>
  <si>
    <t>Airway - Mallampati Score -- Neutral Neck Position</t>
  </si>
  <si>
    <t>Wilson_Neck_extension</t>
  </si>
  <si>
    <t>Neck extension</t>
  </si>
  <si>
    <t>Wilson_Score_Mouth_opening_Jaw_protrusion</t>
  </si>
  <si>
    <t>Mouth opening / Jaw protrusion (for Wilson Score)</t>
  </si>
  <si>
    <t>Mouth_opening</t>
  </si>
  <si>
    <t>Mouth opening</t>
  </si>
  <si>
    <t>Airway - Mouth Opening</t>
  </si>
  <si>
    <t>Short_thyromental_distance</t>
  </si>
  <si>
    <t>Short thyromental distance</t>
  </si>
  <si>
    <t>Thyromental_distance</t>
  </si>
  <si>
    <t>Thyromental distance</t>
  </si>
  <si>
    <t>Jaw_protrusion</t>
  </si>
  <si>
    <t>Jaw Protrusion</t>
  </si>
  <si>
    <t>Airway - Jaw Protrusion</t>
  </si>
  <si>
    <t>Dentition</t>
  </si>
  <si>
    <t>Airway - Dentition</t>
  </si>
  <si>
    <t>Receding_mandible</t>
  </si>
  <si>
    <t>Receding mandible</t>
  </si>
  <si>
    <t>Neck_circumference_cm</t>
  </si>
  <si>
    <t>Neck circumference (cm)</t>
  </si>
  <si>
    <t>Airway - Neck circumference (cm)</t>
  </si>
  <si>
    <t>Neck_circumference_inches</t>
  </si>
  <si>
    <t>Neck circumference (inch)</t>
  </si>
  <si>
    <t>Infectious_other</t>
  </si>
  <si>
    <t>Other Infectious</t>
  </si>
  <si>
    <t>ID - Other</t>
  </si>
  <si>
    <t>Current_Pain_Score</t>
  </si>
  <si>
    <t>Current preoperative pain score</t>
  </si>
  <si>
    <t>Patient History,Pain,,</t>
  </si>
  <si>
    <t>Pain - Current Preoperative Pain Score (Visual Analog Scale)</t>
  </si>
  <si>
    <t>GCS_M</t>
  </si>
  <si>
    <t>GCS M</t>
  </si>
  <si>
    <t>Neurological_Symptoms</t>
  </si>
  <si>
    <t>Neurological symptoms</t>
  </si>
  <si>
    <t>Neuro - Symptoms</t>
  </si>
  <si>
    <t>Pain - Preoperative Pain Score with movement (Visual Analog Scale)</t>
  </si>
  <si>
    <t>Chronic_Pain</t>
  </si>
  <si>
    <t>Chronic pain</t>
  </si>
  <si>
    <t>Pain - Chronic Pain</t>
  </si>
  <si>
    <t>Surgery_for_Chronic_Pain</t>
  </si>
  <si>
    <t>Pancreatitis</t>
  </si>
  <si>
    <t>GI - Pancreatitis</t>
  </si>
  <si>
    <t>Gastrointestinal_other</t>
  </si>
  <si>
    <t>Gastrointestinal other</t>
  </si>
  <si>
    <t>GI - Other</t>
  </si>
  <si>
    <t>Liver_disease</t>
  </si>
  <si>
    <t>Liver disease</t>
  </si>
  <si>
    <t>Patient History,Liver,,</t>
  </si>
  <si>
    <t>Current opioid use</t>
  </si>
  <si>
    <t>Pain - Opioid Medications</t>
  </si>
  <si>
    <t>Current_24_hour_opioid_use</t>
  </si>
  <si>
    <t>24 hour opioid use</t>
  </si>
  <si>
    <t>Pain - Opioid 24 Hour Dose</t>
  </si>
  <si>
    <t>Current_24_hour_opioid_use_morphine_equivalent</t>
  </si>
  <si>
    <t>24 hour opioid use - morphine equivalent</t>
  </si>
  <si>
    <t>Pain - Opioid 24 Hour Morphine Eq</t>
  </si>
  <si>
    <t>Organ_Transplant</t>
  </si>
  <si>
    <t>Organ transplant</t>
  </si>
  <si>
    <t>Patient History,Other,,</t>
  </si>
  <si>
    <t>Internal_Disease_Other</t>
  </si>
  <si>
    <t>Other internal disease</t>
  </si>
  <si>
    <t>Height_measured</t>
  </si>
  <si>
    <t>Height(cm)</t>
  </si>
  <si>
    <t>Physical Examination,General,,</t>
  </si>
  <si>
    <t>INR</t>
  </si>
  <si>
    <t>Investigations_Lab_Results_PT</t>
  </si>
  <si>
    <t>PT</t>
  </si>
  <si>
    <t>Investigations_Lab_Results_aPTT</t>
  </si>
  <si>
    <t>aPTT</t>
  </si>
  <si>
    <t>Investigations_Lab_Results_Sodium</t>
  </si>
  <si>
    <t>Na</t>
  </si>
  <si>
    <t>Investigations_Lab_Results_Potassium</t>
  </si>
  <si>
    <t>K</t>
  </si>
  <si>
    <t>Investigations_Lab_Results_HCO3</t>
  </si>
  <si>
    <t>HCO3</t>
  </si>
  <si>
    <t>Investigations_Lab_Results_Urea</t>
  </si>
  <si>
    <t>Urea</t>
  </si>
  <si>
    <t>Investigations_Lab_Results_Creatinine</t>
  </si>
  <si>
    <t>Creatinine</t>
  </si>
  <si>
    <t>Investigations_Lab_Results_Creatinine_Units</t>
  </si>
  <si>
    <t>Investigations_Lab_Results_Albumin</t>
  </si>
  <si>
    <t>Albumin</t>
  </si>
  <si>
    <t>Investigations_Lab_Results_HbA1C</t>
  </si>
  <si>
    <t>HbA1C</t>
  </si>
  <si>
    <t>Investigations_ECG_Performed</t>
  </si>
  <si>
    <t>ECG</t>
  </si>
  <si>
    <t>Investigations_ECG_Date</t>
  </si>
  <si>
    <t>ECG Date</t>
  </si>
  <si>
    <t>Studies - EKG date</t>
  </si>
  <si>
    <t>Investigations_ECG_Result</t>
  </si>
  <si>
    <t>ECG Results</t>
  </si>
  <si>
    <t>Studies - EKG Interpretation</t>
  </si>
  <si>
    <t>Investigations_PFT_Performed</t>
  </si>
  <si>
    <t>Pulmonary function tests performed</t>
  </si>
  <si>
    <t>Investigations_PFT_Results</t>
  </si>
  <si>
    <t>Pulmonary function test results</t>
  </si>
  <si>
    <t>Physical Exam - Integument</t>
  </si>
  <si>
    <t>Extremity_examination</t>
  </si>
  <si>
    <t>Extremities</t>
  </si>
  <si>
    <t>Physical Exam - Extremities</t>
  </si>
  <si>
    <t>Existing_vascular_access</t>
  </si>
  <si>
    <t>Existing vascular access</t>
  </si>
  <si>
    <t>Physical Exam - Existing Vascular Access</t>
  </si>
  <si>
    <t>Pregnancy_Problems</t>
  </si>
  <si>
    <t>Pregnancy problems</t>
  </si>
  <si>
    <t>Obstetrics / Gyn - Pregnancy Issues</t>
  </si>
  <si>
    <t>Heart auscultation</t>
  </si>
  <si>
    <t>Physical Examination,Cardiovascular,,</t>
  </si>
  <si>
    <t>Physical Exam - Cardiac Auscultation and Exam</t>
  </si>
  <si>
    <t>Lung_auscultation</t>
  </si>
  <si>
    <t>Lung auscultation</t>
  </si>
  <si>
    <t>Benign gynecological</t>
  </si>
  <si>
    <t>Obstetrics / Gyn - Benign Gynecology</t>
  </si>
  <si>
    <t>Gynecological_Other</t>
  </si>
  <si>
    <t>Other gynecological</t>
  </si>
  <si>
    <t>Obstetrics - Gyn - Other</t>
  </si>
  <si>
    <t>Osteoarthritis</t>
  </si>
  <si>
    <t>Glasgow_Coma_Score_is_15</t>
  </si>
  <si>
    <t>GCS 15</t>
  </si>
  <si>
    <t>Glasgow_Coma_Score</t>
  </si>
  <si>
    <t>GCS</t>
  </si>
  <si>
    <t>History_of_difficult_intubation</t>
  </si>
  <si>
    <t>History of difficult intubation</t>
  </si>
  <si>
    <t>Airway,History,,</t>
  </si>
  <si>
    <t>Snorer</t>
  </si>
  <si>
    <t>Airway - Snoring</t>
  </si>
  <si>
    <t>Cervical_spine_disorder</t>
  </si>
  <si>
    <t>Cervical spine problem</t>
  </si>
  <si>
    <t>Airway - Cervical spine</t>
  </si>
  <si>
    <t>Mallampati_unspecified</t>
  </si>
  <si>
    <t>Mallampati</t>
  </si>
  <si>
    <t>Airway,Examination,,</t>
  </si>
  <si>
    <t>Airway - Mallampati Score -- Unspecified Exam Position</t>
  </si>
  <si>
    <t>Mallampati_neck_extension</t>
  </si>
  <si>
    <t>Investigations_Lab_Results_Other</t>
  </si>
  <si>
    <t>Other Lab Results</t>
  </si>
  <si>
    <t>Consultations_requested</t>
  </si>
  <si>
    <t>Consultation requested</t>
  </si>
  <si>
    <t>Consultations,Requested,,</t>
  </si>
  <si>
    <t>Consultations_completed</t>
  </si>
  <si>
    <t>Consultation completed</t>
  </si>
  <si>
    <t>Consultations,Completed,,</t>
  </si>
  <si>
    <t>ASA</t>
  </si>
  <si>
    <t>Judgement and Plan,,,</t>
  </si>
  <si>
    <t>Assessment and Plan - ASA Physical Status</t>
  </si>
  <si>
    <t>Emergency</t>
  </si>
  <si>
    <t>Assessment and Plan - Emergency Procedure</t>
  </si>
  <si>
    <t>Lee_Revised_Cardiac_Risk_index</t>
  </si>
  <si>
    <t>Lee Revised CRI</t>
  </si>
  <si>
    <t>Airway_plan</t>
  </si>
  <si>
    <t>Airway plan</t>
  </si>
  <si>
    <t>Assessment and Plan - Airway plan</t>
  </si>
  <si>
    <t>Anesthesia_technique_planned</t>
  </si>
  <si>
    <t>Anaesthesia technique planned</t>
  </si>
  <si>
    <t>Assessment and Plan - Anesthesia Technique</t>
  </si>
  <si>
    <t>Induction_technique_planned</t>
  </si>
  <si>
    <t>Induction planned</t>
  </si>
  <si>
    <t>Assessment and Plan - Induction Type</t>
  </si>
  <si>
    <t>Risks_discussed</t>
  </si>
  <si>
    <t>Risks discussed</t>
  </si>
  <si>
    <t>Risks_specific</t>
  </si>
  <si>
    <t>Particular risks</t>
  </si>
  <si>
    <t>Airway - Neck circumference (in)</t>
  </si>
  <si>
    <t>Upper_airway_obstruction</t>
  </si>
  <si>
    <t>Upper airway obstuction</t>
  </si>
  <si>
    <t>Upper_airway _infection</t>
  </si>
  <si>
    <t>Upper airway infection</t>
  </si>
  <si>
    <t>Hyomental_distance</t>
  </si>
  <si>
    <t>Hyomental distance</t>
  </si>
  <si>
    <t>Airway - Hyoid to Mentum</t>
  </si>
  <si>
    <t>Current_Pain_Score_Movement</t>
  </si>
  <si>
    <t>Current preoperative pain score (with movement)</t>
  </si>
  <si>
    <t>High_arched_palate</t>
  </si>
  <si>
    <t>High arched palate</t>
  </si>
  <si>
    <t>Protruding_incisors</t>
  </si>
  <si>
    <t>Protruding incisors</t>
  </si>
  <si>
    <t>Craniofacial_abnormality</t>
  </si>
  <si>
    <t>Craniofacial abnormality</t>
  </si>
  <si>
    <t>Airway_comment_other</t>
  </si>
  <si>
    <t>Other airway comments</t>
  </si>
  <si>
    <t>Surgery for chronic pain</t>
  </si>
  <si>
    <t>Pain - Surgery is for chronic pain</t>
  </si>
  <si>
    <t>Pain_Location</t>
  </si>
  <si>
    <t>Pain Location</t>
  </si>
  <si>
    <t>Pain - Pain Location</t>
  </si>
  <si>
    <t>Current_Opioid_Use</t>
  </si>
  <si>
    <t>Investigations,Ordered,,</t>
  </si>
  <si>
    <t>Assessment and Plan - Labs requested</t>
  </si>
  <si>
    <t>Investigations_Lab_Results</t>
  </si>
  <si>
    <t>Blood results available</t>
  </si>
  <si>
    <t>Investigations,Results,,</t>
  </si>
  <si>
    <t>Investigations_Lab_Results_One_Year</t>
  </si>
  <si>
    <t>Blood test in last year</t>
  </si>
  <si>
    <t>Investigations_Lab_Results_Date</t>
  </si>
  <si>
    <t>Lab results date</t>
  </si>
  <si>
    <t>Investigations_Lab_Results_Hb</t>
  </si>
  <si>
    <t>Hb</t>
  </si>
  <si>
    <t>Investigations_Lab_Results_Plt</t>
  </si>
  <si>
    <t>Platelets</t>
  </si>
  <si>
    <t>Investigations_Lab_Results_INR</t>
  </si>
  <si>
    <t>Assessment and Plan - Special Anesthesia Techiques planned</t>
  </si>
  <si>
    <t>General - Past Hospitalizations</t>
  </si>
  <si>
    <t>General -Past Surgery History</t>
  </si>
  <si>
    <t>General - Previous Intraop Record Information</t>
  </si>
  <si>
    <t>General - Family History (non-anesthetic)</t>
  </si>
  <si>
    <t>General - General appearance</t>
  </si>
  <si>
    <t>Physical exam - abdominal</t>
  </si>
  <si>
    <t>Renal / Urologic - Tumor</t>
  </si>
  <si>
    <t>Assessment and Plan - NPO since</t>
  </si>
  <si>
    <t>Assessment and Plan - Emergent Status</t>
  </si>
  <si>
    <t>Respiratory - Mechanical Ventilation - FiO2</t>
  </si>
  <si>
    <t>Respiratory - Mechanical Ventilation - Mode</t>
  </si>
  <si>
    <t>Respiratory - Mechanical Ventilation - PEEP</t>
  </si>
  <si>
    <t>Respiratory - Mechanical Ventilation - Pressure Limit</t>
  </si>
  <si>
    <t>Respiratory - Mechanical Ventilation - Rate Set</t>
  </si>
  <si>
    <t>Respiratory - Mechanical Ventilation - Tidal volume</t>
  </si>
  <si>
    <t>Assessment and Plan - Aspiration Risk</t>
  </si>
  <si>
    <t>Assessment and Plan - Attending Presence</t>
  </si>
  <si>
    <t>Studies - PFT Interpretation</t>
  </si>
  <si>
    <t>Investigations_PFT_Date</t>
  </si>
  <si>
    <t>PFT date</t>
  </si>
  <si>
    <t>Studies - PFT date</t>
  </si>
  <si>
    <t>Investigations_CXR_Performed</t>
  </si>
  <si>
    <t>CXR performed</t>
  </si>
  <si>
    <t>Investigations_CXR_Date_Performed</t>
  </si>
  <si>
    <t>CXR date</t>
  </si>
  <si>
    <t>Studies - CXR date</t>
  </si>
  <si>
    <t>Physical_examination_comments</t>
  </si>
  <si>
    <t>Other comments</t>
  </si>
  <si>
    <t>Physical Exam - Other Comments</t>
  </si>
  <si>
    <t>Heart_auscultation</t>
  </si>
  <si>
    <t>Investigations_Echo_Performed</t>
  </si>
  <si>
    <t>Echo performed</t>
  </si>
  <si>
    <t>Investigations_Echo_Date_Performed</t>
  </si>
  <si>
    <t>Echo date</t>
  </si>
  <si>
    <t>Studies - ECHO date</t>
  </si>
  <si>
    <t>Investigations_Echo_Results</t>
  </si>
  <si>
    <t>Echo results</t>
  </si>
  <si>
    <t>Studies - ECHO Interpretation</t>
  </si>
  <si>
    <t>Physical Examination,Respiratory,,</t>
  </si>
  <si>
    <t>Physical Exam - Lung Fields</t>
  </si>
  <si>
    <t>Ramsey_agitation_sedation_score</t>
  </si>
  <si>
    <t>RASS</t>
  </si>
  <si>
    <t>Physical Examination,Neurological,,</t>
  </si>
  <si>
    <t>Studies - Stress Test Date</t>
  </si>
  <si>
    <t>Investigations_Stress_Test_Results</t>
  </si>
  <si>
    <t>Cardiac stress test results</t>
  </si>
  <si>
    <t>Studies - Stress Test Interpretation</t>
  </si>
  <si>
    <t>Investigations_Coronary_Angio_Performed</t>
  </si>
  <si>
    <t>Coronary angiogram performed</t>
  </si>
  <si>
    <t>Coronary angiogram date</t>
  </si>
  <si>
    <t>Studies - Cath date</t>
  </si>
  <si>
    <t>Coronary angriogram result</t>
  </si>
  <si>
    <t>Studies - Cath Interpretation</t>
  </si>
  <si>
    <t>Investigations_Imaging_Other</t>
  </si>
  <si>
    <t>Other imaging performed</t>
  </si>
  <si>
    <t>Studies - Stress Test Inducible Ischemia Interpretation</t>
  </si>
  <si>
    <t>Assessment and Plan - Attending Signature</t>
  </si>
  <si>
    <t>General - Beta Blocker Continued</t>
  </si>
  <si>
    <t>Assessment and Plan - Case Cancelled</t>
  </si>
  <si>
    <t>Assessment and Plan - DNR Status in OR</t>
  </si>
  <si>
    <t>Assessment and Plan - Billing Established Patient</t>
  </si>
  <si>
    <t>Assessment and Plan - Evaluation Complete</t>
  </si>
  <si>
    <t>Assessment and Plan - Difficult Vascular Access anticipated</t>
  </si>
  <si>
    <t>Cardiovascular - Functional Capacity</t>
  </si>
  <si>
    <t>ID - Isolation Code</t>
  </si>
  <si>
    <t>Physical exam - Level of Consciousness</t>
  </si>
  <si>
    <t>Assessment and Plan - NPO Status</t>
  </si>
  <si>
    <t>General - Gestational Age</t>
  </si>
  <si>
    <t>Obstetrics / Gyn - Reason for Consult</t>
  </si>
  <si>
    <t>General - Surgery Admit Type</t>
  </si>
  <si>
    <t>General - PONV Risk Factors</t>
  </si>
  <si>
    <t>General - PONV Risk Total Score</t>
  </si>
  <si>
    <t>Assessment and Plan - Preop Consult</t>
  </si>
  <si>
    <t>Assessment and Plan - Preop Meds Needed</t>
  </si>
  <si>
    <t>Assessment and Plan - Anesthetic Consideration</t>
  </si>
  <si>
    <t>Consent_given</t>
  </si>
  <si>
    <t>Consent</t>
  </si>
  <si>
    <t>Assessment and Plan - Anesthesia Consent</t>
  </si>
  <si>
    <t>Indication_for_endocarditis_prophylaxis</t>
  </si>
  <si>
    <t>Indication for endocarditis prophylaxis</t>
  </si>
  <si>
    <t>Final_comments</t>
  </si>
  <si>
    <t>Final comments</t>
  </si>
  <si>
    <t>Existing_airway</t>
  </si>
  <si>
    <t>Existing airway</t>
  </si>
  <si>
    <t>Airway - Existing Airway</t>
  </si>
  <si>
    <t>Beard</t>
  </si>
  <si>
    <t>Airway - Beard</t>
  </si>
  <si>
    <t>Assessment and Plan - Work Up Status</t>
  </si>
  <si>
    <t>Consent_to_Pre-op.net_research</t>
  </si>
  <si>
    <t>Pre-op.net,,,</t>
  </si>
  <si>
    <t>Unmapped Preop Concept</t>
  </si>
  <si>
    <t>Airway - Freetext Comments</t>
  </si>
  <si>
    <t>General - Birth History</t>
  </si>
  <si>
    <t>Cardiovascular - Family Hx CAD</t>
  </si>
  <si>
    <t>Airway - Other</t>
  </si>
  <si>
    <t>Airway_Summary</t>
  </si>
  <si>
    <t>Airway summary</t>
  </si>
  <si>
    <t>Airway - Overall exam</t>
  </si>
  <si>
    <t>Investigations_Ordered_Required</t>
  </si>
  <si>
    <t>Other investigations required</t>
  </si>
  <si>
    <t>Endocrine - Parathyroid Dysfunction</t>
  </si>
  <si>
    <t>Endocrine - Thyroid Dysfunction</t>
  </si>
  <si>
    <t>GI - Symptoms</t>
  </si>
  <si>
    <t>Renal / Urologic - Signs and Symptoms</t>
  </si>
  <si>
    <t>Renal / Urologic - Electrolyte Abnormality</t>
  </si>
  <si>
    <t>Airway - Neck anatomy</t>
  </si>
  <si>
    <t>General - History of Present Illness</t>
  </si>
  <si>
    <t>Testing - Laboratory values</t>
  </si>
  <si>
    <t>General - Medications - New Meds</t>
  </si>
  <si>
    <t>General - Medications - Infusions</t>
  </si>
  <si>
    <t>Cardiovascular - Visceral Arterial Disease</t>
  </si>
  <si>
    <t>Question used in clinic or bedside assessment by professional</t>
  </si>
  <si>
    <t>System field</t>
  </si>
  <si>
    <t>New_Patient_Form</t>
  </si>
  <si>
    <t>Family name</t>
  </si>
  <si>
    <t>All</t>
  </si>
  <si>
    <t>Free_text</t>
  </si>
  <si>
    <t>Y</t>
  </si>
  <si>
    <t>First name</t>
  </si>
  <si>
    <t>Date of birth</t>
  </si>
  <si>
    <t>Date</t>
  </si>
  <si>
    <t>Past</t>
  </si>
  <si>
    <t>OneOption</t>
  </si>
  <si>
    <t>Gender_clinician</t>
  </si>
  <si>
    <t>Gender_patient</t>
  </si>
  <si>
    <t>Home telephone</t>
  </si>
  <si>
    <t>Mobile telephone</t>
  </si>
  <si>
    <t>Work telephone</t>
  </si>
  <si>
    <t>E-mail address</t>
  </si>
  <si>
    <t>Text_box</t>
  </si>
  <si>
    <t>Preferred contact method</t>
  </si>
  <si>
    <t>Preferred_contact</t>
  </si>
  <si>
    <t>If we need to contact you, what is your preferred contact?</t>
  </si>
  <si>
    <t>What is your Medicare card number?</t>
  </si>
  <si>
    <t>Medicare card number</t>
  </si>
  <si>
    <t>Medicare card patient identifier</t>
  </si>
  <si>
    <t>Integer</t>
  </si>
  <si>
    <t>Patient number on the medicare card</t>
  </si>
  <si>
    <t>In the list of people on the card, what is your number?</t>
  </si>
  <si>
    <t>Individual healthcare identifier (if available)</t>
  </si>
  <si>
    <t>Parent / guardian name</t>
  </si>
  <si>
    <t>Patient_Age &lt; 18</t>
  </si>
  <si>
    <t>Assessment and Plan - Blood Products</t>
  </si>
  <si>
    <t>Assessment and Plan - Chart Reviewed</t>
  </si>
  <si>
    <t>Assessment and Plan - Billing Anesthesia Base CPT Code</t>
  </si>
  <si>
    <t>Assessment and Plan - Billing Comments</t>
  </si>
  <si>
    <t>Assessment and Plan - Billing Anesthesia E&amp;M Code</t>
  </si>
  <si>
    <t>Assessment and Plan - Billing Status</t>
  </si>
  <si>
    <t>Investigations_CXR_Results</t>
  </si>
  <si>
    <t>CXR results</t>
  </si>
  <si>
    <t>Studies - CXR Interpretation</t>
  </si>
  <si>
    <t>Assessment and Plan - Outstanding Issues</t>
  </si>
  <si>
    <t>Assessment and Plan - Postop Pain Management</t>
  </si>
  <si>
    <t>Assessment and Plan - Required Paperwork</t>
  </si>
  <si>
    <t>Misc - Visual Disturbance</t>
  </si>
  <si>
    <t>General - Anesthesia Awareness</t>
  </si>
  <si>
    <t>Investigations_Stress_Test_Performed</t>
  </si>
  <si>
    <t>Cardiac stress test performed</t>
  </si>
  <si>
    <t>Investigations_Stress_Test_Date_Performed</t>
  </si>
  <si>
    <t>Cardiac stress test date</t>
  </si>
  <si>
    <t>General - Past Medical History Free Text Comments</t>
  </si>
  <si>
    <t>Assessment and Plan - ASA Physical Status (do not use)</t>
  </si>
  <si>
    <t>Testing - Completed Tests</t>
  </si>
  <si>
    <t>Physical Exam - Height (in)</t>
  </si>
  <si>
    <t>Physical Exam - Ideal Body Weight (%)</t>
  </si>
  <si>
    <t>Physical Exam - Neurologic</t>
  </si>
  <si>
    <t>Physical Exam - Weight (lb)</t>
  </si>
  <si>
    <t>Misc - ENT symptoms</t>
  </si>
  <si>
    <t>General - Blood Pressure Meds Continued</t>
  </si>
  <si>
    <t>Studies - LV Ejection Fraction Interpretation</t>
  </si>
  <si>
    <t>Cardiac stress test inducible ischemia</t>
  </si>
  <si>
    <t>Difficulty in communication</t>
  </si>
  <si>
    <t>Yes</t>
  </si>
  <si>
    <t>Alcohol consumption</t>
  </si>
  <si>
    <t>Do you drink alcohol?</t>
  </si>
  <si>
    <t>Standard units per week</t>
  </si>
  <si>
    <t>Alcohol_Current = Yes</t>
  </si>
  <si>
    <t>How many standard drinks would you have a week?</t>
  </si>
  <si>
    <t>Ever smoked</t>
  </si>
  <si>
    <t>Have you ever been a smoker?</t>
  </si>
  <si>
    <t>Smoker, current</t>
  </si>
  <si>
    <t>Tobacco_Ever = Yes</t>
  </si>
  <si>
    <t>Do you smoke now?</t>
  </si>
  <si>
    <t>Cigarettes / day average (current)</t>
  </si>
  <si>
    <t>Tobacco_Current = Yes</t>
  </si>
  <si>
    <t>On average, how many cigarettes do you smoke each day?</t>
  </si>
  <si>
    <t>Date stopped smoking</t>
  </si>
  <si>
    <t>Tobacco_Ever = Yes and  Tobacco_Current = No</t>
  </si>
  <si>
    <t>Approximately, when did you stop?</t>
  </si>
  <si>
    <t>Pack years</t>
  </si>
  <si>
    <t>Use of drugs</t>
  </si>
  <si>
    <t>Do you take any recreational drugs?</t>
  </si>
  <si>
    <t>Malignancy (ever)</t>
  </si>
  <si>
    <t>Malignancy (active)</t>
  </si>
  <si>
    <t>Do you have cancer or is this a possibility?</t>
  </si>
  <si>
    <t>Objection or limitation to receiving blood products</t>
  </si>
  <si>
    <t>Rheumatologic - Other</t>
  </si>
  <si>
    <t>Rheumatologic - Lupus</t>
  </si>
  <si>
    <t>Studies - Labs Interpretation</t>
  </si>
  <si>
    <t>Studies - Other date</t>
  </si>
  <si>
    <t>Studies - Other Interpretation</t>
  </si>
  <si>
    <t>General - Past Medical History (not categorized)</t>
  </si>
  <si>
    <t>General - Sensory Limitations</t>
  </si>
  <si>
    <t>Assessment and Plan - Comments</t>
  </si>
  <si>
    <t>Preop_Summary_Status</t>
  </si>
  <si>
    <t>Preop Summary Status</t>
  </si>
  <si>
    <t>Assessment and Plan - Surgical Procedure Assessment (SPA) Score</t>
  </si>
  <si>
    <t>Assessment and Plan - Model for End Stage Liver Disease (MELD) Score</t>
  </si>
  <si>
    <t>Recommended Antibiotic Dose</t>
  </si>
  <si>
    <t>General - Ophthalmologic History</t>
  </si>
  <si>
    <t>Cardiovascular - Other</t>
  </si>
  <si>
    <t>Cardiovascular - Pacemaker only</t>
  </si>
  <si>
    <t>Cardiovascular - Venous Disease</t>
  </si>
  <si>
    <t>Endocrine - Adrenal Dysfunction</t>
  </si>
  <si>
    <t>Endocrine - Other</t>
  </si>
  <si>
    <t>General - Medications Detail - First Databank Code</t>
  </si>
  <si>
    <t>General - Medications Detail - Medispan Code</t>
  </si>
  <si>
    <t>General - Medications Detail - RxNorm Concept Unique Identifier</t>
  </si>
  <si>
    <t>General - Allergies Detail - Severity of Reaction</t>
  </si>
  <si>
    <t>General - Medications - Home</t>
  </si>
  <si>
    <t>Concept_Display_Name (Cross check)</t>
  </si>
  <si>
    <t>QuestionID</t>
  </si>
  <si>
    <t>Required_field</t>
  </si>
  <si>
    <t>Validation_criteria</t>
  </si>
  <si>
    <t>Question used in patient assessment</t>
  </si>
  <si>
    <t>Question used in telephone assessment by professional</t>
  </si>
  <si>
    <t>Vaccination schedule up to date?</t>
  </si>
  <si>
    <t>No</t>
  </si>
  <si>
    <t>Have all scheduled vaccinations been given?</t>
  </si>
  <si>
    <t>Patient_Age &lt; 5</t>
  </si>
  <si>
    <t>Was the patient born prematurely?</t>
  </si>
  <si>
    <t>Weeks of pregnancy at birth</t>
  </si>
  <si>
    <t>Premature_Delivery=Yes</t>
  </si>
  <si>
    <t>Have you had a cold, flu or upper respiratory infection in the last 6 weeks?</t>
  </si>
  <si>
    <t>Exposure to childhood diseases during last month</t>
  </si>
  <si>
    <t>Childhood_infectious_disease</t>
  </si>
  <si>
    <t>Has the patient been exposed to any of these disease in the last month (Select)?</t>
  </si>
  <si>
    <t>Childhood diseases during last month</t>
  </si>
  <si>
    <t>Has the patient had any of these disease in the last month (Select)?</t>
  </si>
  <si>
    <t>Is there any possibility or concern that the patient has cardiac disease?</t>
  </si>
  <si>
    <t>Patient_Age&lt;14</t>
  </si>
  <si>
    <t>Cerebral bleeding</t>
  </si>
  <si>
    <t>Patient_Age &lt; 1</t>
  </si>
  <si>
    <t>Do you take any medicines including inhalers, patches or creams?</t>
  </si>
  <si>
    <t>Are the contact details for the parent or guardian different to the patient's contact details?</t>
  </si>
  <si>
    <t>Y_N_U_Patient</t>
  </si>
  <si>
    <t>Parent / guardian home telephone</t>
  </si>
  <si>
    <t>Parent_Contact_equals_Patient_Contact=No</t>
  </si>
  <si>
    <t>Assessment and Plan - Billing ICD9</t>
  </si>
  <si>
    <t>Assessment and Plan - Planned Monitors</t>
  </si>
  <si>
    <t>Parent / guardian address</t>
  </si>
  <si>
    <t>Parent / guardian's preferred contact method</t>
  </si>
  <si>
    <t>Does the patient have a carer?</t>
  </si>
  <si>
    <t>Carer name</t>
  </si>
  <si>
    <t>Carer=Yes</t>
  </si>
  <si>
    <t>Carer home telephone</t>
  </si>
  <si>
    <t>Carer mobile telephone</t>
  </si>
  <si>
    <t>Carer work telephone</t>
  </si>
  <si>
    <t>Physical Exam - Multiple Body Systems</t>
  </si>
  <si>
    <t>Physical Exam - Multiple Vital Signs</t>
  </si>
  <si>
    <t>Assessment and Plan - Miscellaneous Compliance Documentation</t>
  </si>
  <si>
    <t>General - Environmental Allergies</t>
  </si>
  <si>
    <t>What problem are you having this procedure for?</t>
  </si>
  <si>
    <t>Surgeon</t>
  </si>
  <si>
    <t>Who is your surgeon or doctor performing procedure?</t>
  </si>
  <si>
    <t>Referring specialty</t>
  </si>
  <si>
    <t>Surgical_specialities</t>
  </si>
  <si>
    <t>Risk of blood loss greater than usual?</t>
  </si>
  <si>
    <t>Y_N_U_Clinician</t>
  </si>
  <si>
    <t>Height (cm) patient reported</t>
  </si>
  <si>
    <t>Number</t>
  </si>
  <si>
    <t>How tall are you (in centimeters)?</t>
  </si>
  <si>
    <t>How much do you weigh (in kilograms)?</t>
  </si>
  <si>
    <t>Right Heart failure</t>
  </si>
  <si>
    <t>Have you ever had an irregular pulse or arrhythmia?</t>
  </si>
  <si>
    <t>History_of_arrhythmia = Yes</t>
  </si>
  <si>
    <t>Have you ever had atrial fibrillation?</t>
  </si>
  <si>
    <t>AF classification</t>
  </si>
  <si>
    <t>Atrial_fibrillation = Yes</t>
  </si>
  <si>
    <t>AF_pattern</t>
  </si>
  <si>
    <t>Percutaneous coronary intervention  (PCI) (past)</t>
  </si>
  <si>
    <t>Previous_PCI = Yes</t>
  </si>
  <si>
    <t>PCI_with_stent=Yes</t>
  </si>
  <si>
    <t>Have you ever had heart valve problems?</t>
  </si>
  <si>
    <t>Valvular heart disease type</t>
  </si>
  <si>
    <t>Valvular_disease_type</t>
  </si>
  <si>
    <t>Any answer</t>
  </si>
  <si>
    <t>Endocarditis past</t>
  </si>
  <si>
    <t>Have you ever had endocarditis or heart valve infection?</t>
  </si>
  <si>
    <t>Endocarditis present</t>
  </si>
  <si>
    <t>Do you have a pacemaker or defibrillator?</t>
  </si>
  <si>
    <t>Pacemaker type</t>
  </si>
  <si>
    <t>Pacemaker_or_ICD = Yes</t>
  </si>
  <si>
    <t>Pacemaker_ICD_type</t>
  </si>
  <si>
    <t>Pacemaker details</t>
  </si>
  <si>
    <t>Peripheral vascular disorders</t>
  </si>
  <si>
    <t>Do you have any arterial disease in your legs?</t>
  </si>
  <si>
    <t>If a blood transfusion was required, is there any reason you couldn't have blood?</t>
  </si>
  <si>
    <t>What's the most exercise you can do? Choose the option from the list that best describes how much activity you can do?</t>
  </si>
  <si>
    <t>General - Beta Blocker Contraindications</t>
  </si>
  <si>
    <t>Assessment and Plan - Discharge Planning</t>
  </si>
  <si>
    <t>Exercise_tolerance_METS &lt;4</t>
  </si>
  <si>
    <t>ManyOptions</t>
  </si>
  <si>
    <t>Poor_exercise_tolerance_reasons_clinicians</t>
  </si>
  <si>
    <t>What stops you from doing more exercise</t>
  </si>
  <si>
    <t>Poor_exercise_tolerance_reasons_patient</t>
  </si>
  <si>
    <t>Past operation</t>
  </si>
  <si>
    <t>Have you had surgery before?</t>
  </si>
  <si>
    <t>Past operation list</t>
  </si>
  <si>
    <t>Surgery_Previous = Yes</t>
  </si>
  <si>
    <t>CPT Code</t>
  </si>
  <si>
    <t>ICD-9 Code</t>
  </si>
  <si>
    <t>ICD-10 Code</t>
  </si>
  <si>
    <t>Glasgow Coma Scale (GCS)</t>
  </si>
  <si>
    <t>General - Dental History</t>
  </si>
  <si>
    <t>General - Dermatologic History</t>
  </si>
  <si>
    <t>General - Medications Detail - Taken since date</t>
  </si>
  <si>
    <t>Post operative nausea and vomiting (PONV)</t>
  </si>
  <si>
    <t>Have you had nausea or vomiting after anesthesia?</t>
  </si>
  <si>
    <t>Cognitive impairment</t>
  </si>
  <si>
    <t>Patient_Age &lt; 14</t>
  </si>
  <si>
    <t>Does the patient have any developmental delay?</t>
  </si>
  <si>
    <t>Congenital or hereditary disorders</t>
  </si>
  <si>
    <t>Does the child have any hereditary disease or disease from birth?</t>
  </si>
  <si>
    <t>Bronchial hyperactivity</t>
  </si>
  <si>
    <t>Is there any history of wheeze or asthma?</t>
  </si>
  <si>
    <t>GCS Eye Opening</t>
  </si>
  <si>
    <t>Glasgow_Coma_Score_is_15=No</t>
  </si>
  <si>
    <t>Glasgow_Coma_Score_is_15 = No</t>
  </si>
  <si>
    <t>Other neurological disorders</t>
  </si>
  <si>
    <t>Do you have any heartburn, reflux or hiatus hernia?</t>
  </si>
  <si>
    <t>Do you have any liver disease?</t>
  </si>
  <si>
    <t>Hepatitis (any)</t>
  </si>
  <si>
    <t>Have you had hepatitis?</t>
  </si>
  <si>
    <t>Have you ever been diagnosed with cirrhosis?</t>
  </si>
  <si>
    <t>Cirrhosis = Yes</t>
  </si>
  <si>
    <t>Child_Pugh_Grade</t>
  </si>
  <si>
    <t>equals A or B or C</t>
  </si>
  <si>
    <t>Other liver disease</t>
  </si>
  <si>
    <t>Do you have diabetes?</t>
  </si>
  <si>
    <t>Diabetes=Yes</t>
  </si>
  <si>
    <t>Have you been diagnosed with thyroid problems?</t>
  </si>
  <si>
    <t>Other endocrine diseases</t>
  </si>
  <si>
    <t>Do you have any kidney disease or kidney failure?</t>
  </si>
  <si>
    <t>Renal dialysis</t>
  </si>
  <si>
    <t>Renal_Failure=Yes</t>
  </si>
  <si>
    <t>Dialysis=Yes</t>
  </si>
  <si>
    <t>Fluid restriction volume (ml)</t>
  </si>
  <si>
    <t>Renal_Failure = Yes</t>
  </si>
  <si>
    <t>Other renal disease</t>
  </si>
  <si>
    <t>Currently breastfeeding</t>
  </si>
  <si>
    <t>Medication, specify</t>
  </si>
  <si>
    <t>Medication = Yes</t>
  </si>
  <si>
    <t>List the medicine, dose and frequency</t>
  </si>
  <si>
    <t>Do you have any allergies including medicines, latex rubber, tapes or food?</t>
  </si>
  <si>
    <t>Allergy cause and reaction</t>
  </si>
  <si>
    <t>Allergies = Yes</t>
  </si>
  <si>
    <t>Parent / guardian mobile telephone</t>
  </si>
  <si>
    <t>Parent / guardian work telephone</t>
  </si>
  <si>
    <t>Parent / guardian E-mail address</t>
  </si>
  <si>
    <t>What was the reaction?</t>
  </si>
  <si>
    <t>Allergies=Yes</t>
  </si>
  <si>
    <t>Allergy reaction patient</t>
  </si>
  <si>
    <t>Medication side effects</t>
  </si>
  <si>
    <t>Are there medicines you can't take because of side effects?</t>
  </si>
  <si>
    <t>History of cardiac or vascular disease</t>
  </si>
  <si>
    <t>Diagnosed hypertension</t>
  </si>
  <si>
    <t>Carer E-mail address</t>
  </si>
  <si>
    <t>Carer address</t>
  </si>
  <si>
    <t>Carer's preferred contact method</t>
  </si>
  <si>
    <t>Date of assessment</t>
  </si>
  <si>
    <t>Datestamp</t>
  </si>
  <si>
    <t>What operation or procedure are you having?</t>
  </si>
  <si>
    <t>Future</t>
  </si>
  <si>
    <t>Surgical diagnosis / indication</t>
  </si>
  <si>
    <t>Have you ever had a heart attack?</t>
  </si>
  <si>
    <t>MI or Acute Coronary Syndrome (ever)</t>
  </si>
  <si>
    <t>Number of myocardial infarctions</t>
  </si>
  <si>
    <t>MI_ever = Yes</t>
  </si>
  <si>
    <t>How many heart attacks have you had?</t>
  </si>
  <si>
    <t>ACS date occurred</t>
  </si>
  <si>
    <t>ACS = Yes</t>
  </si>
  <si>
    <t>Date of most recent MI</t>
  </si>
  <si>
    <t>When was you last heart attack?  Approximate date is OK.</t>
  </si>
  <si>
    <t>ACS type</t>
  </si>
  <si>
    <t>ACS_Type</t>
  </si>
  <si>
    <t>Have you ever been diagnosed with heart failure?</t>
  </si>
  <si>
    <t>NYHA dyspnea severity</t>
  </si>
  <si>
    <t>Heart_failure = Yes</t>
  </si>
  <si>
    <t>NYHA_Class</t>
  </si>
  <si>
    <t>Inspired oxygen percentage</t>
  </si>
  <si>
    <t>Oxygen saturations</t>
  </si>
  <si>
    <t>Poor nutritional status</t>
  </si>
  <si>
    <t>Normal_or_not</t>
  </si>
  <si>
    <t>Abnormal</t>
  </si>
  <si>
    <t>Lung ausculation</t>
  </si>
  <si>
    <t>Richmond Agitation Sedation Scale (RASS)</t>
  </si>
  <si>
    <t>GCS = 15</t>
  </si>
  <si>
    <t>GCS (Caclulated)</t>
  </si>
  <si>
    <t>calculated GCS_E + GCS_V + GCS_M</t>
  </si>
  <si>
    <t>Has an anesthetist ever told you that that it is difficult to put a tube in your windpipe or that you have a difficult airway?</t>
  </si>
  <si>
    <t>Neck extension for Wilson score</t>
  </si>
  <si>
    <t>Jaw movement for Wilson Score</t>
  </si>
  <si>
    <t>Wilson_Jaw_movement</t>
  </si>
  <si>
    <t>Mouth_Opening</t>
  </si>
  <si>
    <t>Mouth opening decreased?</t>
  </si>
  <si>
    <t>Decreased thyromental distance (&lt; 6cm or short)</t>
  </si>
  <si>
    <t>Dental examination</t>
  </si>
  <si>
    <t>Dental_status</t>
  </si>
  <si>
    <t>!= Normal</t>
  </si>
  <si>
    <t>Receding mandible (Wilson score)</t>
  </si>
  <si>
    <t>Wilson_receding_mandible</t>
  </si>
  <si>
    <t>Upper airway obstruction</t>
  </si>
  <si>
    <t>Have you ever had a DVT or clot in the leg veins?</t>
  </si>
  <si>
    <t>Congenital Heart disease</t>
  </si>
  <si>
    <t>Were you born with any heart disease?</t>
  </si>
  <si>
    <t>Congenital_heart_disease = Yes</t>
  </si>
  <si>
    <t>Inotropes</t>
  </si>
  <si>
    <t>Cardiac surgery past</t>
  </si>
  <si>
    <t>Functional_Scale_Based_on_AHA_Cardiac_Assessment</t>
  </si>
  <si>
    <t>Reason for exercise tolerance &lt; 4 METS</t>
  </si>
  <si>
    <t>Previous_cardiac_surgery=Yes</t>
  </si>
  <si>
    <t>Past_cardiac_surgery_type</t>
  </si>
  <si>
    <t>Do you have emphysema or chronic bronchitis?</t>
  </si>
  <si>
    <t>COPD = Yes</t>
  </si>
  <si>
    <t>GOLD_stages</t>
  </si>
  <si>
    <t>Do you have asthma?</t>
  </si>
  <si>
    <t>asthma = Yes</t>
  </si>
  <si>
    <t>Obstructive sleep apnea</t>
  </si>
  <si>
    <t>Do you have sleep apnea?</t>
  </si>
  <si>
    <t>CPAP use</t>
  </si>
  <si>
    <t>What operations have you had?</t>
  </si>
  <si>
    <t>Past anaesthetic complications</t>
  </si>
  <si>
    <t>Have you had any problems with anesthetics?</t>
  </si>
  <si>
    <t>Have any of your relatives had problems with anesthetics?</t>
  </si>
  <si>
    <t>Have you ever had seizures or epilepsy?</t>
  </si>
  <si>
    <t>Parkinson's disease</t>
  </si>
  <si>
    <t>Do you have Parkinson's disease?</t>
  </si>
  <si>
    <t>Have you had depression, anxiety, phobias, schizophrenia or any other emotional or psychiatric problems?</t>
  </si>
  <si>
    <t>Have you had any spinal cord injuries?</t>
  </si>
  <si>
    <t>Spinal_Cord_Injury = Yes</t>
  </si>
  <si>
    <t>Spinal_cord_injury_level</t>
  </si>
  <si>
    <t>Neuromuscular diseases</t>
  </si>
  <si>
    <t>Neuromuscular disorder</t>
  </si>
  <si>
    <t>Does the child have any muscle or movement problems?</t>
  </si>
  <si>
    <t xml:space="preserve">We can contribute data towards research into caring for people having surgery.  Anonymised data (data with all identifying features removed) is contributed from our database.  No information that can be traced back to the patient is shared.  Do we have your permission to use your anonymised data in research?  If you say no, your medical care will not be affected at all. </t>
  </si>
  <si>
    <t>Snomed code</t>
  </si>
  <si>
    <t>Value (non-snomed)</t>
  </si>
  <si>
    <t>Description</t>
  </si>
  <si>
    <t>Unstable Angina</t>
  </si>
  <si>
    <t>Non-STEMI</t>
  </si>
  <si>
    <t>STEMI</t>
  </si>
  <si>
    <t>Acute_heart_failure</t>
  </si>
  <si>
    <t>Severe heart failure</t>
  </si>
  <si>
    <t>Cardiogenic shock</t>
  </si>
  <si>
    <t>First episode</t>
  </si>
  <si>
    <t>Paroxysmal</t>
  </si>
  <si>
    <t>Persistent</t>
  </si>
  <si>
    <t>Permanent</t>
  </si>
  <si>
    <t>Previous/Past</t>
  </si>
  <si>
    <t>Allergy_reaction_clinician</t>
  </si>
  <si>
    <t>Rash</t>
  </si>
  <si>
    <t>Hypotension</t>
  </si>
  <si>
    <t>Bronchospasm</t>
  </si>
  <si>
    <t>Allergy_reaction_patient</t>
  </si>
  <si>
    <t>Patient_Gender = Female and Patient_age &gt; 14 and Patient_age &lt; 45</t>
  </si>
  <si>
    <t>Are you breastfeeding?</t>
  </si>
  <si>
    <t>Currently pregnancy</t>
  </si>
  <si>
    <t>Patient_Gender = Female</t>
  </si>
  <si>
    <t>Pregnant</t>
  </si>
  <si>
    <t>Are you, or could you be, pregnant?</t>
  </si>
  <si>
    <t>First day of last menstrual period</t>
  </si>
  <si>
    <t>What are you allergic to?  What happens when you have it?</t>
  </si>
  <si>
    <t>Pregnancy_Current = Unknown or Pregnancy_Current =  Possible</t>
  </si>
  <si>
    <t>When was the first day of your most recent period?</t>
  </si>
  <si>
    <t>Pregnancy_Current=Yes</t>
  </si>
  <si>
    <t>How many weeks pregnant are you?</t>
  </si>
  <si>
    <t>Pregnancy due date</t>
  </si>
  <si>
    <t>Pregnancy_Current = Yes</t>
  </si>
  <si>
    <t>What is the due date?</t>
  </si>
  <si>
    <t>Do you have high blood pressure or are you on treatment for blood pressure?</t>
  </si>
  <si>
    <t>Ischemic heart disease</t>
  </si>
  <si>
    <t>Stable angina pectoris</t>
  </si>
  <si>
    <t>Do you have angina?</t>
  </si>
  <si>
    <t>Angina=Yes</t>
  </si>
  <si>
    <t>Angina_severity</t>
  </si>
  <si>
    <t>Have you ever been diagnosed with a bleeding disorder?</t>
  </si>
  <si>
    <t>Other hematologic disorders</t>
  </si>
  <si>
    <t>Have you ever had an organ transplant?</t>
  </si>
  <si>
    <t>Other internal diseases</t>
  </si>
  <si>
    <t>Do you have any other medical problems not already listed?</t>
  </si>
  <si>
    <t>Height (cm)</t>
  </si>
  <si>
    <t>BMI (calculated)</t>
  </si>
  <si>
    <t>Calculated</t>
  </si>
  <si>
    <t>Weight_measured / (Height_measured/100)^2</t>
  </si>
  <si>
    <t>Body surface area (calculated)</t>
  </si>
  <si>
    <t>SQRT  ( (Height_measured * Weight_measured) / 3600 )</t>
  </si>
  <si>
    <t>Pulse Rate</t>
  </si>
  <si>
    <t>integer</t>
  </si>
  <si>
    <t>Systolic BP</t>
  </si>
  <si>
    <t>Diastolic BP</t>
  </si>
  <si>
    <t>&lt; 4 METS</t>
  </si>
  <si>
    <t>Below 4</t>
  </si>
  <si>
    <t>4-7 METS</t>
  </si>
  <si>
    <t>4 to 7</t>
  </si>
  <si>
    <t>7-10 METS</t>
  </si>
  <si>
    <t>7 to 10</t>
  </si>
  <si>
    <t>&gt; 10 METS</t>
  </si>
  <si>
    <t>Over 10</t>
  </si>
  <si>
    <t>Does not open eyes</t>
  </si>
  <si>
    <t>Opens eyes in response to painful stimuli</t>
  </si>
  <si>
    <t>Opens eyes in response to voice</t>
  </si>
  <si>
    <t>Opens eyes spontaneously</t>
  </si>
  <si>
    <t>Makes no movements</t>
  </si>
  <si>
    <t>Extension to painful stimuli</t>
  </si>
  <si>
    <t>Abnormal flexion to painful stimuli</t>
  </si>
  <si>
    <t>Withdrawal from painful stimuli</t>
  </si>
  <si>
    <t>Localizes painful stimuli</t>
  </si>
  <si>
    <t>Obeys commands</t>
  </si>
  <si>
    <t>Intubated</t>
  </si>
  <si>
    <t>T</t>
  </si>
  <si>
    <t>No sounds</t>
  </si>
  <si>
    <t>Incomprehensible sounds</t>
  </si>
  <si>
    <t>Inappropriate words</t>
  </si>
  <si>
    <t>Confused, disoriented</t>
  </si>
  <si>
    <t>Oriented, converses normally</t>
  </si>
  <si>
    <t>Female</t>
  </si>
  <si>
    <t>Male</t>
  </si>
  <si>
    <t>0 At risk: Normal PFTs</t>
  </si>
  <si>
    <t>0: At risk</t>
  </si>
  <si>
    <t>1 Mild: FEV1/FVC &lt; 70%, FEV1 &gt; 80% predicted</t>
  </si>
  <si>
    <t>1: Mild</t>
  </si>
  <si>
    <t>Upper Airway Infection</t>
  </si>
  <si>
    <t>Protruding maxillary incisors (Wilson score)</t>
  </si>
  <si>
    <t>Wilson_protruding_incisors</t>
  </si>
  <si>
    <t>Craniofacial abnormalities</t>
  </si>
  <si>
    <t>Other investigations required?</t>
  </si>
  <si>
    <t>Lab results available</t>
  </si>
  <si>
    <t>Have you had blood tests in the last year?</t>
  </si>
  <si>
    <t>Lab resuts date</t>
  </si>
  <si>
    <t>Have you ever had heart surgery?</t>
  </si>
  <si>
    <t>ECG result</t>
  </si>
  <si>
    <t>Invesigations_ECG_Performed=Yes</t>
  </si>
  <si>
    <t>Have you had lung function tests in the last year?</t>
  </si>
  <si>
    <t>Investigations_PFT_Performed = Yes</t>
  </si>
  <si>
    <t>Pulmonary function test date</t>
  </si>
  <si>
    <t>Have you had a chest x-ray in the last year?</t>
  </si>
  <si>
    <t>Do you use a CPAP machine?</t>
  </si>
  <si>
    <t>Oxygen administration</t>
  </si>
  <si>
    <t>Home Oxygen</t>
  </si>
  <si>
    <t>Are you on oxygen at home?</t>
  </si>
  <si>
    <t>Have you ever had a stroke, mini stroke, TIA or brain aneurysm?</t>
  </si>
  <si>
    <t>Epilepsy or seizures</t>
  </si>
  <si>
    <t>Lee Risk Score (IHD, CCF, Creat &gt; 177umol/l, IDDM, CVA, High risk surgery)</t>
  </si>
  <si>
    <t>Lee_Risk_Factors</t>
  </si>
  <si>
    <t>Anesthesia technique</t>
  </si>
  <si>
    <t>Anesthesia_technique</t>
  </si>
  <si>
    <t>Induction method planned</t>
  </si>
  <si>
    <t>Induction_planned</t>
  </si>
  <si>
    <t>Risks discussed with patient</t>
  </si>
  <si>
    <t>Specific or particular risks discussed</t>
  </si>
  <si>
    <t>Informed consent given</t>
  </si>
  <si>
    <t>"+2 Agitated"</t>
  </si>
  <si>
    <t>Frequent non-purposeful movement, fights ventilator</t>
  </si>
  <si>
    <t>"+1 Restless"</t>
  </si>
  <si>
    <t>Anxious but movements not aggressive vigorous</t>
  </si>
  <si>
    <t>"0 Alert and Calm"</t>
  </si>
  <si>
    <t>"-1 Drowsy"</t>
  </si>
  <si>
    <t>Not fully alert, but has sustained awakening (eye-opening/eye contact) to voice (&gt;10 seconds)</t>
  </si>
  <si>
    <t>"-2 Light sedation"</t>
  </si>
  <si>
    <t>Briefly awakens with eye contact to voice (&lt;10 seconds)</t>
  </si>
  <si>
    <t>"-3 Moderate sedation"</t>
  </si>
  <si>
    <t>Movement or eye opening to voice (but no eye contact)</t>
  </si>
  <si>
    <t>"-4 Deep sedation"</t>
  </si>
  <si>
    <t>No response to voice, but movement or eye opening to physical stimulation</t>
  </si>
  <si>
    <t>"-5 Unrousable"</t>
  </si>
  <si>
    <t>No response to voice or physical stimulation</t>
  </si>
  <si>
    <t>PONV</t>
  </si>
  <si>
    <t>Orodental injury</t>
  </si>
  <si>
    <t>Awareness</t>
  </si>
  <si>
    <t>Respiratory complications</t>
  </si>
  <si>
    <t>Cardiac complications</t>
  </si>
  <si>
    <t>Nerve injury</t>
  </si>
  <si>
    <t>Blindness</t>
  </si>
  <si>
    <t>Brain damage</t>
  </si>
  <si>
    <t>Death</t>
  </si>
  <si>
    <t>Backache</t>
  </si>
  <si>
    <t>PDPH</t>
  </si>
  <si>
    <t>Failure of regional</t>
  </si>
  <si>
    <t>Weakness</t>
  </si>
  <si>
    <t>Cervical</t>
  </si>
  <si>
    <t>Class 2</t>
  </si>
  <si>
    <t>Fall in blood pressure</t>
  </si>
  <si>
    <t>Trouble breathing</t>
  </si>
  <si>
    <t>Breathing difficulty</t>
  </si>
  <si>
    <t>Not discussed</t>
  </si>
  <si>
    <t>Sedation</t>
  </si>
  <si>
    <t>Regional - neuraxial</t>
  </si>
  <si>
    <t>Regional - peripheral</t>
  </si>
  <si>
    <t>Class 1: Strenuous exertion</t>
  </si>
  <si>
    <t>Class 1</t>
  </si>
  <si>
    <t>Class 2: Moderate exertion, walking quickly, cold, wind or stress</t>
  </si>
  <si>
    <t>CVA with recovery</t>
  </si>
  <si>
    <t>CVA with permanent deficit</t>
  </si>
  <si>
    <t>Carotid stenosis</t>
  </si>
  <si>
    <t>Cerebral aneurysm</t>
  </si>
  <si>
    <t>Cerebral AV malformation</t>
  </si>
  <si>
    <t>TIA</t>
  </si>
  <si>
    <t>A</t>
  </si>
  <si>
    <t>B</t>
  </si>
  <si>
    <t>C</t>
  </si>
  <si>
    <t>None</t>
  </si>
  <si>
    <t>Mumps</t>
  </si>
  <si>
    <t>Diphtheria</t>
  </si>
  <si>
    <t>Chickenpox</t>
  </si>
  <si>
    <t>Whooping cough</t>
  </si>
  <si>
    <t>Measles</t>
  </si>
  <si>
    <t>Polio</t>
  </si>
  <si>
    <t>Musculoskeletal disease (other)</t>
  </si>
  <si>
    <t>Other musculokeletal findings</t>
  </si>
  <si>
    <t>Other musculoskeletal findings</t>
  </si>
  <si>
    <t>Do you have rheumatoid arthritis?</t>
  </si>
  <si>
    <t>Other rheumatological disease</t>
  </si>
  <si>
    <t>Lower - complete denture / no teeth</t>
  </si>
  <si>
    <t>Upper - partial prosthesis</t>
  </si>
  <si>
    <t>Lower - partial prosthesis</t>
  </si>
  <si>
    <t>Loose teeth</t>
  </si>
  <si>
    <t>Chipped teeth</t>
  </si>
  <si>
    <t>Missing teeth</t>
  </si>
  <si>
    <t>Diet controlled</t>
  </si>
  <si>
    <t>Oral hypoglycaemics</t>
  </si>
  <si>
    <t>Insulin</t>
  </si>
  <si>
    <t>Type 1</t>
  </si>
  <si>
    <t>Type 2</t>
  </si>
  <si>
    <t>MODY</t>
  </si>
  <si>
    <t>Peritoneal dialysis</t>
  </si>
  <si>
    <t>Mild Persistent Symptoms &gt; 2 per week, FEV1 &gt; 80%</t>
  </si>
  <si>
    <t>Mild Persistent</t>
  </si>
  <si>
    <t>Moderate Persistent Symptoms daily, FEV1 60-80%</t>
  </si>
  <si>
    <t>Moderate Persistent</t>
  </si>
  <si>
    <t>Severe Persistent Daily Symptoms FEV1 &lt; 60%</t>
  </si>
  <si>
    <t>Severe Persistent</t>
  </si>
  <si>
    <t>Exercise_Tolerance_METS</t>
  </si>
  <si>
    <t>(&lt;2METS)  Level 1:  sit quietly in a chair;</t>
  </si>
  <si>
    <t>(2 to 2.3 METs):Level 2: dress, iron, stand for 2 hours, play cards</t>
  </si>
  <si>
    <t>(3 to 5 METs): Level 3: strip and make a bed, mop floors, handwash clothes, walk 4km/h, bowl</t>
  </si>
  <si>
    <t xml:space="preserve">(4.5 to 5.2 METs): Level 4: walk down a flight of stairs; </t>
  </si>
  <si>
    <t>(5 to 6 METs): level 5: carry a light parcel up stairs without stopping, garden, rake weed, roller skate,  dance a fox trot, walk 6km/h on level ground</t>
  </si>
  <si>
    <t>(7 to 9 METs): Level 6: carry 10kg up 8 steps, shovel soil, carry 35kg objects, jog 8km/h, play football, squash or skiing</t>
  </si>
  <si>
    <t>1. Sit quietly in a chair</t>
  </si>
  <si>
    <t>Sit quietly in a chair</t>
  </si>
  <si>
    <t>2 Moderate: FEV1 50-80% predicted</t>
  </si>
  <si>
    <t>2: Moderate</t>
  </si>
  <si>
    <t>3 Severe: FEV1 30-50% predicted</t>
  </si>
  <si>
    <t>3: Severe</t>
  </si>
  <si>
    <t>Invesigation_Lab_Results=Yes</t>
  </si>
  <si>
    <t>Prothrombin time</t>
  </si>
  <si>
    <t>Sodium</t>
  </si>
  <si>
    <t>Potassium</t>
  </si>
  <si>
    <t>Creatinine units</t>
  </si>
  <si>
    <t>Recent ECG</t>
  </si>
  <si>
    <t>ECG date</t>
  </si>
  <si>
    <t>Invesigations_ECG_Performed = Yes</t>
  </si>
  <si>
    <t>Induction_method</t>
  </si>
  <si>
    <t>Inhalational</t>
  </si>
  <si>
    <t>Intravenous</t>
  </si>
  <si>
    <t>No plan made</t>
  </si>
  <si>
    <t>IDDM</t>
  </si>
  <si>
    <t>High risk procedure</t>
  </si>
  <si>
    <t>Renal impairment (Creatinine &gt; 177umol/l)</t>
  </si>
  <si>
    <t>Renal impairment</t>
  </si>
  <si>
    <t>Lung_sounds</t>
  </si>
  <si>
    <t>Wheeze</t>
  </si>
  <si>
    <t>Crackles</t>
  </si>
  <si>
    <t>Prolonged expiration</t>
  </si>
  <si>
    <t>Investigations_CXR_Performed=Yes</t>
  </si>
  <si>
    <t>Echocardiography performed</t>
  </si>
  <si>
    <t>Have you ever had an echocardiogram or ultrasound of your heart?</t>
  </si>
  <si>
    <t>Investigations_Echo_Performed=Yes</t>
  </si>
  <si>
    <t>Other lab results</t>
  </si>
  <si>
    <t>ASA class</t>
  </si>
  <si>
    <t>Valve</t>
  </si>
  <si>
    <t>Thoracic aortic</t>
  </si>
  <si>
    <t>Congenital</t>
  </si>
  <si>
    <t>Transplantation</t>
  </si>
  <si>
    <t>Dyspnoea</t>
  </si>
  <si>
    <t>Fatigue</t>
  </si>
  <si>
    <t>Shortness of breath</t>
  </si>
  <si>
    <t>Tiredness or fatigue</t>
  </si>
  <si>
    <t>Moble telephone</t>
  </si>
  <si>
    <t>Don't know</t>
  </si>
  <si>
    <t>Maybe</t>
  </si>
  <si>
    <t>Possible</t>
  </si>
  <si>
    <t>"+4 Combative"</t>
  </si>
  <si>
    <t>Combative Overtly combative, violent, immediate danger to staff</t>
  </si>
  <si>
    <t>"+3 Very agitated"</t>
  </si>
  <si>
    <t>Pulls or removes tube(s) or catheter(s); aggressive</t>
  </si>
  <si>
    <t>7. Participate in strenuous sports like swimming, football, basketball, skiing</t>
  </si>
  <si>
    <t>Participate in strenuous sports like swimming, football, basketball, skiing</t>
  </si>
  <si>
    <t>Snomed ID</t>
  </si>
  <si>
    <t>Fully Specified Name</t>
  </si>
  <si>
    <t>Ability to communicate (observable entity)</t>
  </si>
  <si>
    <t>Abnormal (qualifier value)</t>
  </si>
  <si>
    <t>Action status unknown (qualifier value)</t>
  </si>
  <si>
    <t>Activated partial thromboplastin time finding (finding)</t>
  </si>
  <si>
    <t>Acute coronary syndrome (disorder)</t>
  </si>
  <si>
    <t>Acute heart failure (disorder)</t>
  </si>
  <si>
    <t>Acute myocardial infarction (disorder)</t>
  </si>
  <si>
    <t>Acute non-ST segment elevation myocardial infarction (disorder)</t>
  </si>
  <si>
    <t>Acute ST segment elevation myocardial infarction (disorder)</t>
  </si>
  <si>
    <t>Address (observable entity)</t>
  </si>
  <si>
    <t>Administration of anesthesia (procedure)</t>
  </si>
  <si>
    <t>Administration of anesthesia AND/OR sedation (procedure)</t>
  </si>
  <si>
    <t>High thoracic</t>
  </si>
  <si>
    <t>Class 3: Walking or mild exertion</t>
  </si>
  <si>
    <t>Class 3</t>
  </si>
  <si>
    <t>Class 4: At rest or minimal exertion</t>
  </si>
  <si>
    <t>Class 4</t>
  </si>
  <si>
    <t>ASA_status</t>
  </si>
  <si>
    <t>Intermittent</t>
  </si>
  <si>
    <t>Mild persistent</t>
  </si>
  <si>
    <t>Moderate persistent</t>
  </si>
  <si>
    <t>Severe persistent</t>
  </si>
  <si>
    <t>Cerebrovascular_disease</t>
  </si>
  <si>
    <t>Urology</t>
  </si>
  <si>
    <t>Plastic</t>
  </si>
  <si>
    <t>Cardiac</t>
  </si>
  <si>
    <t>Ophthalmic</t>
  </si>
  <si>
    <t>Neurosurgery</t>
  </si>
  <si>
    <t>Gastroenterology</t>
  </si>
  <si>
    <t>Psychiatry</t>
  </si>
  <si>
    <t>Neurology</t>
  </si>
  <si>
    <t>Cardiology</t>
  </si>
  <si>
    <t>Radiology</t>
  </si>
  <si>
    <t>Valve_operated</t>
  </si>
  <si>
    <t>Aortic</t>
  </si>
  <si>
    <t>Mitral</t>
  </si>
  <si>
    <t>Tricuspid</t>
  </si>
  <si>
    <t>Pulmonary</t>
  </si>
  <si>
    <t>Valve_surgery_type</t>
  </si>
  <si>
    <t>Rubella</t>
  </si>
  <si>
    <t>Unknown</t>
  </si>
  <si>
    <t>ASD</t>
  </si>
  <si>
    <t>VSD</t>
  </si>
  <si>
    <t>PFO</t>
  </si>
  <si>
    <t>Tetralogy of Fallot</t>
  </si>
  <si>
    <t>Transposition of great arteries</t>
  </si>
  <si>
    <t>Aortic coarctation</t>
  </si>
  <si>
    <t>Creatinine_units</t>
  </si>
  <si>
    <t>mmol/l</t>
  </si>
  <si>
    <t>mg/dl</t>
  </si>
  <si>
    <t>Normal</t>
  </si>
  <si>
    <t>Implants or crowns</t>
  </si>
  <si>
    <t>Upper - complete denture / no teeth</t>
  </si>
  <si>
    <t>Pulmonary stenosis</t>
  </si>
  <si>
    <t>PS</t>
  </si>
  <si>
    <t>Pulmonary regurgitation</t>
  </si>
  <si>
    <t>PR</t>
  </si>
  <si>
    <t>Interincisor gap &gt; 5cm or subluxation &gt; 0</t>
  </si>
  <si>
    <t>Interincisor gap &lt; 5cm or subluxation = 0</t>
  </si>
  <si>
    <t>Interincisor gap &lt; 5cm or subluxation &lt; 0</t>
  </si>
  <si>
    <t>More than 90 degrees</t>
  </si>
  <si>
    <t>"&gt;90 degrees"</t>
  </si>
  <si>
    <t>Approx 90 degrees</t>
  </si>
  <si>
    <t>"=90 degrees"</t>
  </si>
  <si>
    <t>Less than 90 degrees</t>
  </si>
  <si>
    <t>"&lt;90 degrees"</t>
  </si>
  <si>
    <t>severe</t>
  </si>
  <si>
    <t>Intermittent Symptoms &lt; 2 per week, FEV1 &gt; 80%</t>
  </si>
  <si>
    <t>Carotid artery stenosis (disorder)</t>
  </si>
  <si>
    <t>Causative agent (attribute)</t>
  </si>
  <si>
    <t>Cerebrovascular accident (disorder)</t>
  </si>
  <si>
    <t>Cerebrovascular disease (disorder)</t>
  </si>
  <si>
    <t>Chest auscultation finding (finding)</t>
  </si>
  <si>
    <t>Chronic atrial fibrillation (disorder)</t>
  </si>
  <si>
    <t>Chronic heart failure (disorder)</t>
  </si>
  <si>
    <t>Chronic obstructive lung disease (disorder)</t>
  </si>
  <si>
    <t>Cigarette consumption (observable entity)</t>
  </si>
  <si>
    <t>Cigarette pack-years (observable entity)</t>
  </si>
  <si>
    <t>Cirrhosis of liver (disorder)</t>
  </si>
  <si>
    <t>Complication of anesthesia (disorder)</t>
  </si>
  <si>
    <t>Conduction disorder of the heart (disorder)</t>
  </si>
  <si>
    <t>Congenital arteriovenous malformation (disorder)</t>
  </si>
  <si>
    <t>Congenital heart disease (disorder)</t>
  </si>
  <si>
    <t>Congestive heart failure (disorder)</t>
  </si>
  <si>
    <t>Consent for anesthesia given (finding)</t>
  </si>
  <si>
    <t>Consent status (finding)</t>
  </si>
  <si>
    <t>Consultation (procedure)</t>
  </si>
  <si>
    <t>Current (qualifier value)</t>
  </si>
  <si>
    <t>2. Dress yourself / shower yourself without stopping</t>
  </si>
  <si>
    <t>4 Very Severe: FEV1 &lt; 30% predicted</t>
  </si>
  <si>
    <t>4: Very severe</t>
  </si>
  <si>
    <t>Heart_sounds</t>
  </si>
  <si>
    <t>Diastolic murmur</t>
  </si>
  <si>
    <t>Systolic murmur</t>
  </si>
  <si>
    <t>Abnormal S1</t>
  </si>
  <si>
    <t>Abnormal S2</t>
  </si>
  <si>
    <t>S3</t>
  </si>
  <si>
    <t>S4</t>
  </si>
  <si>
    <t>Walk inside the house / walk a block or two on level ground at 5kph</t>
  </si>
  <si>
    <t>4. Do light work around the house like dusting or washing dishes / strip and make a bed / mop floors / hang washed clothes / walk down a flight of stairs</t>
  </si>
  <si>
    <t>Bronchial breathing</t>
  </si>
  <si>
    <t>Mild_moderate_severe</t>
  </si>
  <si>
    <t>Mild</t>
  </si>
  <si>
    <t>Moderate</t>
  </si>
  <si>
    <t>Severe</t>
  </si>
  <si>
    <t>None/Mild/Moderate/Severe</t>
  </si>
  <si>
    <t>Class I</t>
  </si>
  <si>
    <t>Class II</t>
  </si>
  <si>
    <t>Class III</t>
  </si>
  <si>
    <t>Class IV</t>
  </si>
  <si>
    <t>Atrial pacemaker</t>
  </si>
  <si>
    <t>Ventricular pacemaker</t>
  </si>
  <si>
    <t>AV pacemaker</t>
  </si>
  <si>
    <t>Biventricular pacemaker</t>
  </si>
  <si>
    <t>CABG</t>
  </si>
  <si>
    <t>Climb a flight of stairs / walk up a hill / walk on level ground at 6kph / run a short distance</t>
  </si>
  <si>
    <t>6. Do heavy work around the house like scrubbing floors or move heavy furniture / participate in moderate activity like golf, bowling, dancing, tennis or throwing a ball.</t>
  </si>
  <si>
    <t>Do heavy work around the house like scrubbing floors or move heavy furniture / participate in moderate activity like golf, bowling, dancing, tennis or throwing a ball</t>
  </si>
  <si>
    <t>Disorder of hematopoietic structure (disorder)</t>
  </si>
  <si>
    <t>Disorder of liver (disorder)</t>
  </si>
  <si>
    <t>Disorder of lung (disorder)</t>
  </si>
  <si>
    <t>Done (qualifier value)</t>
  </si>
  <si>
    <t>Drug eluting stent (product)</t>
  </si>
  <si>
    <t>Drug or medicament (substance)</t>
  </si>
  <si>
    <t>Drug therapy (procedure)</t>
  </si>
  <si>
    <t>Dyspnea, class I (finding)</t>
  </si>
  <si>
    <t>Dyspnea, class II (finding)</t>
  </si>
  <si>
    <t>Dyspnea, class III (finding)</t>
  </si>
  <si>
    <t>Dyspnea, class IV (finding)</t>
  </si>
  <si>
    <t>Echocardiography (procedure)</t>
  </si>
  <si>
    <t>Electrocardiogram finding (finding)</t>
  </si>
  <si>
    <t>Electrocardiographic monitoring (procedure)</t>
  </si>
  <si>
    <t>Emergency (qualifier value)</t>
  </si>
  <si>
    <t>Emergency operation (procedure)</t>
  </si>
  <si>
    <t>Endocarditis (disorder)</t>
  </si>
  <si>
    <t>Episodicity (attribute)</t>
  </si>
  <si>
    <t>Esophageal reflux finding (finding)</t>
  </si>
  <si>
    <t>Estimated blood loss (observable entity)</t>
  </si>
  <si>
    <t>Evaluation procedure (procedure)</t>
  </si>
  <si>
    <t>Exercise tolerance (observable entity)</t>
  </si>
  <si>
    <t>Expectation context (qualifier value)</t>
  </si>
  <si>
    <t>Ex-smoker (finding)</t>
  </si>
  <si>
    <t>Adverse reaction to drug (disorder)</t>
  </si>
  <si>
    <t>Mid thoracic</t>
  </si>
  <si>
    <t>Low thoracic</t>
  </si>
  <si>
    <t>Lumbar or lower</t>
  </si>
  <si>
    <t>Vascular</t>
  </si>
  <si>
    <t>Orthopedic</t>
  </si>
  <si>
    <t>ENT</t>
  </si>
  <si>
    <t>Maxillofacial</t>
  </si>
  <si>
    <t>Dental</t>
  </si>
  <si>
    <t>Gynecology</t>
  </si>
  <si>
    <t>American Society of Anesthesiologists physical status class 1 (finding)</t>
  </si>
  <si>
    <t>American Society of Anesthesiologists physical status class 3 (finding)</t>
  </si>
  <si>
    <t>American Society of Anesthesiologists physical status class 4 (finding)</t>
  </si>
  <si>
    <t>Tissue</t>
  </si>
  <si>
    <t>Mechanical</t>
  </si>
  <si>
    <t>Repair</t>
  </si>
  <si>
    <t>Aortic stenosis</t>
  </si>
  <si>
    <t>AS</t>
  </si>
  <si>
    <t>Aortic regurgitation</t>
  </si>
  <si>
    <t>AR</t>
  </si>
  <si>
    <t>HOCM</t>
  </si>
  <si>
    <t>Mitral stenosis</t>
  </si>
  <si>
    <t>MS</t>
  </si>
  <si>
    <t>Mitral regurgitation</t>
  </si>
  <si>
    <t>MR</t>
  </si>
  <si>
    <t>Tricuspid stenosis</t>
  </si>
  <si>
    <t>TS</t>
  </si>
  <si>
    <t>Tricuspid regurgitation</t>
  </si>
  <si>
    <t>TR</t>
  </si>
  <si>
    <t>Angina, class III (disorder)</t>
  </si>
  <si>
    <t>Angina, class IV (disorder)</t>
  </si>
  <si>
    <t>Asthma (disorder)</t>
  </si>
  <si>
    <t>Atrial fibrillation (disorder)</t>
  </si>
  <si>
    <t>Blood coagulation disorder (disorder)</t>
  </si>
  <si>
    <t>Body height measure (observable entity)</t>
  </si>
  <si>
    <t>Body mass index (observable entity)</t>
  </si>
  <si>
    <t>Body surface area (observable entity)</t>
  </si>
  <si>
    <t>Body weight (observable entity)</t>
  </si>
  <si>
    <t>Cardiac auscultation finding (finding)</t>
  </si>
  <si>
    <t>Cardiomyopathy (disorder)</t>
  </si>
  <si>
    <t>Cardiovascular operative procedure (procedure)</t>
  </si>
  <si>
    <t>Hypertensive disorder, systemic arterial (disorder)</t>
  </si>
  <si>
    <t>Hyperthyroidism (disorder)</t>
  </si>
  <si>
    <t>Imaging finding (finding)</t>
  </si>
  <si>
    <t>Immune hypersensitivity response status (observable entity)</t>
  </si>
  <si>
    <t>In progress (qualifier value)</t>
  </si>
  <si>
    <t>In the past (qualifier value)</t>
  </si>
  <si>
    <t>Infectious disease of heart (disorder)</t>
  </si>
  <si>
    <t>Inflammatory disease of liver (disorder)</t>
  </si>
  <si>
    <t>Insertion of drug coated stent (procedure)</t>
  </si>
  <si>
    <t>International normalized ratio (observable entity)</t>
  </si>
  <si>
    <t>Intracranial aneurysm (disorder)</t>
  </si>
  <si>
    <t>Jehovah's Witness, follower of religion (person)</t>
  </si>
  <si>
    <t>Kidney disease (disorder)</t>
  </si>
  <si>
    <t>Known (qualifier value)</t>
  </si>
  <si>
    <t>Known absent (qualifier value)</t>
  </si>
  <si>
    <t>Known possible (qualifier value)</t>
  </si>
  <si>
    <t>Known present (qualifier value)</t>
  </si>
  <si>
    <t>Laboratory test (procedure)</t>
  </si>
  <si>
    <t>Length of body (observable entity)</t>
  </si>
  <si>
    <t>Long-term oxygen therapy (procedure)</t>
  </si>
  <si>
    <t>Current non smoker but past smoking history unknown (finding)</t>
  </si>
  <si>
    <t>Dress yourself / shower yourself without stopping</t>
  </si>
  <si>
    <t>3. Walk inside the house / walk a block or two on level ground at 5kph</t>
  </si>
  <si>
    <t>Current or specified time (qualifier value)</t>
  </si>
  <si>
    <t>Date (attribute)</t>
  </si>
  <si>
    <t>Date of birth (observable entity)</t>
  </si>
  <si>
    <t>Date of event (observable entity)</t>
  </si>
  <si>
    <t>Date of last episode of disorder (observable entity)</t>
  </si>
  <si>
    <t>Do light work around the house like dusting or washing dishes / strip and make a bed / mop floors / hang washed clothes/ walk down a flight of stairs</t>
  </si>
  <si>
    <t>5. Climb a flight of stairs / walk up a hill / walk on level ground at 6kph / run a short distance</t>
  </si>
  <si>
    <t>Dependence on renal dialysis (finding)</t>
  </si>
  <si>
    <t>Diabetes mellitus (disorder)</t>
  </si>
  <si>
    <t>Diabetic complication (disorder)</t>
  </si>
  <si>
    <t>Diabetic renal disease (disorder)</t>
  </si>
  <si>
    <t>Diagnosis (observable entity)</t>
  </si>
  <si>
    <t>Diastolic blood pressure (observable entity)</t>
  </si>
  <si>
    <t>Difficulty communicating (finding)</t>
  </si>
  <si>
    <t>Direct device (attribute)</t>
  </si>
  <si>
    <t>Direct substance (attribute)</t>
  </si>
  <si>
    <t>Disease (disorder)</t>
  </si>
  <si>
    <t>Disorder of aorta (disorder)</t>
  </si>
  <si>
    <t>Disorder of blood vessel (disorder)</t>
  </si>
  <si>
    <t>Disorder of endocrine system (disorder)</t>
  </si>
  <si>
    <t>Disorder of hematopoietic cell proliferation (disorder)</t>
  </si>
  <si>
    <t>Paroxysmal atrial fibrillation (disorder)</t>
  </si>
  <si>
    <t>Past - time specified (qualifier value)</t>
  </si>
  <si>
    <t>Past history of procedure (situation)</t>
  </si>
  <si>
    <t>Patient - email address (observable entity)</t>
  </si>
  <si>
    <t>Patient address (observable entity)</t>
  </si>
  <si>
    <t>Patient currently pregnant (finding)</t>
  </si>
  <si>
    <t>Patient forename (observable entity)</t>
  </si>
  <si>
    <t>Patient home telephone number (observable entity)</t>
  </si>
  <si>
    <t>Patient hospital number (observable entity)</t>
  </si>
  <si>
    <t>Patient middle name (observable entity)</t>
  </si>
  <si>
    <t>Patient mobile telephone number (observable entity)</t>
  </si>
  <si>
    <t>Patient surname (observable entity)</t>
  </si>
  <si>
    <t>Patient telephone number (observable entity)</t>
  </si>
  <si>
    <t>Patient with cardiac pacemaker (finding)</t>
  </si>
  <si>
    <t>Patient work telephone number (observable entity)</t>
  </si>
  <si>
    <t>Pattern of alcohol consumption through week (observable entity)</t>
  </si>
  <si>
    <t>Percutaneous coronary intervention (procedure)</t>
  </si>
  <si>
    <t>Finding of albumin level (finding)</t>
  </si>
  <si>
    <t>After (attribute)</t>
  </si>
  <si>
    <t>Alcohol intake (observable entity)</t>
  </si>
  <si>
    <t>alcohol units/week (qualifier value)</t>
  </si>
  <si>
    <t>Allergic state (disorder)</t>
  </si>
  <si>
    <t>Finding of bicarbonate level (finding)</t>
  </si>
  <si>
    <t>Finding of creatinine level (finding)</t>
  </si>
  <si>
    <t>Finding of estimated date of delivery (finding)</t>
  </si>
  <si>
    <t>Finding of length of gestation (finding)</t>
  </si>
  <si>
    <t>American Society of Anesthesiologists physical status class 5 (finding)</t>
  </si>
  <si>
    <t>American Society of Anesthesiologists physical status class 6 (finding)</t>
  </si>
  <si>
    <t>Angina (disorder)</t>
  </si>
  <si>
    <t>Angina, class I (disorder)</t>
  </si>
  <si>
    <t>Angina, class II (disorder)</t>
  </si>
  <si>
    <t>First episode (qualifier value)</t>
  </si>
  <si>
    <t>Fluid restriction (procedure)</t>
  </si>
  <si>
    <t>Gender (observable entity)</t>
  </si>
  <si>
    <t>General practitioner (GP) practice (qualifier value)</t>
  </si>
  <si>
    <t>Has units (qualifier value)</t>
  </si>
  <si>
    <t>Heart disease (disorder)</t>
  </si>
  <si>
    <t>Heart murmur, categorized by intensity (finding)</t>
  </si>
  <si>
    <t>Heart sounds (observable entity)</t>
  </si>
  <si>
    <t>Heart valve disorder (disorder)</t>
  </si>
  <si>
    <t>Heart valve replacement (procedure)</t>
  </si>
  <si>
    <t>Hemoglobin level estimation (procedure)</t>
  </si>
  <si>
    <t>History of - cardiovascular disease (situation)</t>
  </si>
  <si>
    <t>History of - recreational drug use (situation)</t>
  </si>
  <si>
    <t>History of placement of stent for coronary artery disease (situation)</t>
  </si>
  <si>
    <t>Respiratory function finding (finding)</t>
  </si>
  <si>
    <t>Respiratory sounds (observable entity)</t>
  </si>
  <si>
    <t>Result comments (qualifier value)</t>
  </si>
  <si>
    <t>Rheumatism (disorder)</t>
  </si>
  <si>
    <t>Rheumatoid arthritis (disorder)</t>
  </si>
  <si>
    <t>Right heart failure (disorder)</t>
  </si>
  <si>
    <t>Severe (severity modifier) (qualifier value)</t>
  </si>
  <si>
    <t>Severe chronic obstructive pulmonary disease (disorder)</t>
  </si>
  <si>
    <t>Severities (qualifier value)</t>
  </si>
  <si>
    <t>Severity (attribute)</t>
  </si>
  <si>
    <t>Smoker (finding)</t>
  </si>
  <si>
    <t>Social security number (observable entity)</t>
  </si>
  <si>
    <t>Standard ECG (procedure)</t>
  </si>
  <si>
    <t>Subject of record (person)</t>
  </si>
  <si>
    <t>Surgical procedure (procedure)</t>
  </si>
  <si>
    <t>Suspended (qualifier value)</t>
  </si>
  <si>
    <t>Systolic blood pressure (observable entity)</t>
  </si>
  <si>
    <t>Thrombophilia (disorder)</t>
  </si>
  <si>
    <t>To be stopped (qualifier value)</t>
  </si>
  <si>
    <t>Tobacco smoking consumption (observable entity)</t>
  </si>
  <si>
    <t>Transfusion of blood product (procedure)</t>
  </si>
  <si>
    <t>Transient ischemic attack (disorder)</t>
  </si>
  <si>
    <t>Current non-smoker (finding)</t>
  </si>
  <si>
    <t>Current or past (actual) (qualifier value)</t>
  </si>
  <si>
    <t>Measurement of respiratory function (procedure)</t>
  </si>
  <si>
    <t>Metal stent (physical object)</t>
  </si>
  <si>
    <t>Mild (qualifier value)</t>
  </si>
  <si>
    <t>Mild chronic obstructive pulmonary disease (disorder)</t>
  </si>
  <si>
    <t>Mild to moderate (qualifier value)</t>
  </si>
  <si>
    <t>Date of last menstrual period (observable entity)</t>
  </si>
  <si>
    <t>Date of procedure (observable entity)</t>
  </si>
  <si>
    <t>Decompensated cardiac failure (disorder)</t>
  </si>
  <si>
    <t>Dependence on dialysis due to end stage renal disease (finding)</t>
  </si>
  <si>
    <t>New York Heart Association Classification - Class II (finding)</t>
  </si>
  <si>
    <t>New York Heart Association Classification - Class III (finding)</t>
  </si>
  <si>
    <t>New York Heart Association Classification - Class IV (finding)</t>
  </si>
  <si>
    <t>New York Heart Association Classification (assessment scale)</t>
  </si>
  <si>
    <t>Normal (qualifier value)</t>
  </si>
  <si>
    <t>Not done (qualifier value)</t>
  </si>
  <si>
    <t>Not to be stopped (qualifier value)</t>
  </si>
  <si>
    <t>Number (qualifier value)</t>
  </si>
  <si>
    <t>Obstructive sleep apnea syndrome (disorder)</t>
  </si>
  <si>
    <t>Other (qualifier value)</t>
  </si>
  <si>
    <t>Other diagnostic radiology NOS (procedure)</t>
  </si>
  <si>
    <t>Oxygen therapy (procedure)</t>
  </si>
  <si>
    <t>Pacemaker observable (observable entity)</t>
  </si>
  <si>
    <t>History_of_arrhythmia = Y</t>
  </si>
  <si>
    <t>Atrial_fibrillation = Y</t>
  </si>
  <si>
    <t>Spinal cord injury = Y</t>
  </si>
  <si>
    <t>Patient History, Neurological</t>
  </si>
  <si>
    <t>Invesigation_Lab_Results</t>
  </si>
  <si>
    <t>Invesigation_Lab_Results_One_Year</t>
  </si>
  <si>
    <t>"=weight(kg)/height^2(metres)</t>
  </si>
  <si>
    <t>gender = female and age &gt; 14 and age &lt; 45</t>
  </si>
  <si>
    <t>Patient History, Obstetric</t>
  </si>
  <si>
    <t>age &lt;14</t>
  </si>
  <si>
    <t>Patient History, Paediatric, Respiratory</t>
  </si>
  <si>
    <t>SQRT( (Height in cm * kg)/3600 )</t>
  </si>
  <si>
    <t>Previous_cardiac_surgery==Y</t>
  </si>
  <si>
    <t>Free text</t>
  </si>
  <si>
    <t>Allergy = Yes</t>
  </si>
  <si>
    <t>Patient History, Side effects</t>
  </si>
  <si>
    <t>if Exercise_tolerance_METS &lt;4</t>
  </si>
  <si>
    <t>Patient History, Functional Status</t>
  </si>
  <si>
    <t>etiology</t>
  </si>
  <si>
    <t>Patient History, Liver</t>
  </si>
  <si>
    <t>age &lt; 14</t>
  </si>
  <si>
    <t>Patient History, Paediatric, Neurological</t>
  </si>
  <si>
    <t>if Congenital_heart_disease = Yes</t>
  </si>
  <si>
    <t>Patient History, Paediatric, General</t>
  </si>
  <si>
    <t>Consultation, Completed</t>
  </si>
  <si>
    <t>Consultation, Requested</t>
  </si>
  <si>
    <t>Airway, Examination</t>
  </si>
  <si>
    <t>Finding of American Society of Anesthesiologists physical status classification (finding)</t>
  </si>
  <si>
    <t>Permanent atrial fibrillation (disorder)</t>
  </si>
  <si>
    <t>Persistent atrial fibrillation (disorder)</t>
  </si>
  <si>
    <t>Person in the family (person)</t>
  </si>
  <si>
    <t>Plain chest X-ray (procedure)</t>
  </si>
  <si>
    <t>Planned (qualifier value)</t>
  </si>
  <si>
    <t>Platelet estimate (procedure)</t>
  </si>
  <si>
    <t>Finding of potassium level (finding)</t>
  </si>
  <si>
    <t>Finding of sodium level (finding)</t>
  </si>
  <si>
    <t>Finding of urea level (finding)</t>
  </si>
  <si>
    <t>Finding of volume of heart sounds (finding)</t>
  </si>
  <si>
    <t>Finding site (attribute)</t>
  </si>
  <si>
    <t>Preferred mode of communication (observable entity)</t>
  </si>
  <si>
    <t>Preoperative evaluation, anesthesia (procedure)</t>
  </si>
  <si>
    <t>Procedure (procedure)</t>
  </si>
  <si>
    <t>Procedure on heart valve (procedure)</t>
  </si>
  <si>
    <t>Prothrombin time finding (finding)</t>
  </si>
  <si>
    <t>Psychoactive substance (substance)</t>
  </si>
  <si>
    <t>Psychoactive substance abuse (disorder)</t>
  </si>
  <si>
    <t>Pulse rate (observable entity)</t>
  </si>
  <si>
    <t>Recent (qualifier value)</t>
  </si>
  <si>
    <t>Referral by (observable entity)</t>
  </si>
  <si>
    <t>Rejected by recipient (qualifier value)</t>
  </si>
  <si>
    <t>Renal failure syndrome (disorder)</t>
  </si>
  <si>
    <t>Repair of heart valve (procedure)</t>
  </si>
  <si>
    <t>Requested (qualifier value)</t>
  </si>
  <si>
    <t>Respiratory auscultation finding (finding)</t>
  </si>
  <si>
    <t>Respiratory crackles (finding)</t>
  </si>
  <si>
    <t>Invesigation_Lab_Results_Creatinine</t>
  </si>
  <si>
    <t>Patient_DOB - current date &lt; 14 years  OR Patient_Age&lt;14</t>
  </si>
  <si>
    <t>Patient History, Paediatric, Cardiac</t>
  </si>
  <si>
    <t>Physical Examination, General</t>
  </si>
  <si>
    <t>Invesigations_ECG_Date</t>
  </si>
  <si>
    <t>Patient History, Planned Procedure</t>
  </si>
  <si>
    <t>preanesthetic assessment</t>
  </si>
  <si>
    <t>date of last episode of disorder</t>
  </si>
  <si>
    <t>Invesigations_ECG_Result</t>
  </si>
  <si>
    <t>free text</t>
  </si>
  <si>
    <t>Patient History, Endocrine</t>
  </si>
  <si>
    <t>OneOpton</t>
  </si>
  <si>
    <t>Diagnosis being treated with procedure</t>
  </si>
  <si>
    <t>Patient History, Renal</t>
  </si>
  <si>
    <t>XXXX check these</t>
  </si>
  <si>
    <t>Patient History, Medication</t>
  </si>
  <si>
    <t>current</t>
  </si>
  <si>
    <t>Invesigations_ECG_Performed</t>
  </si>
  <si>
    <t>E-Mail address</t>
  </si>
  <si>
    <t>Parent E-mail address</t>
  </si>
  <si>
    <t>in the past</t>
  </si>
  <si>
    <t>Which option best descibes how much exercise you can do?</t>
  </si>
  <si>
    <t>Patient History, Paediatric, Infectious</t>
  </si>
  <si>
    <t>Have there ever been any concern about developmental problems or delay?</t>
  </si>
  <si>
    <t>Loudness of heart sounds (observable entity)</t>
  </si>
  <si>
    <t>Malignant neoplastic disease (disorder)</t>
  </si>
  <si>
    <t>Does the child have a history of wheeze or asthma?</t>
    <phoneticPr fontId="31" type="noConversion"/>
  </si>
  <si>
    <t>Has the child had all scheduled vaccinations?</t>
    <phoneticPr fontId="31" type="noConversion"/>
  </si>
  <si>
    <t>Was the child born prematurely?</t>
    <phoneticPr fontId="31" type="noConversion"/>
  </si>
  <si>
    <t>Moderate (severity modifier) (qualifier value)</t>
  </si>
  <si>
    <t>Moderate chronic obstructive pulmonary disease (disorder)</t>
  </si>
  <si>
    <t>Moderate to severe (qualifier value)</t>
  </si>
  <si>
    <t>Myocardial infarction (disorder)</t>
  </si>
  <si>
    <t xml:space="preserve">What was the child's gestational age at birth in weeks (how many weeks into the pregnancy when born)?  </t>
    <phoneticPr fontId="31" type="noConversion"/>
  </si>
  <si>
    <t>Transplantation of heart (procedure)</t>
  </si>
  <si>
    <t>Type (attribute)</t>
  </si>
  <si>
    <t>Unknown (qualifier value)</t>
  </si>
  <si>
    <t>Wheezing (finding)</t>
  </si>
  <si>
    <t>Concept Name</t>
  </si>
  <si>
    <t>Question ready for use</t>
  </si>
  <si>
    <t>Question text</t>
  </si>
  <si>
    <t>Conditions for display</t>
  </si>
  <si>
    <t>Input type</t>
  </si>
  <si>
    <t>Option list</t>
  </si>
  <si>
    <t>Free text length</t>
  </si>
  <si>
    <t>Details option</t>
  </si>
  <si>
    <t>If answer == "" show details question</t>
  </si>
  <si>
    <t>Compulsory</t>
  </si>
  <si>
    <t>Question type from heirarchy</t>
  </si>
  <si>
    <t>Question sequence in heirarchy</t>
  </si>
  <si>
    <t>SNOMED Concept</t>
  </si>
  <si>
    <t>Other qualifiers</t>
  </si>
  <si>
    <t>Temporal context</t>
  </si>
  <si>
    <t>Person referred to</t>
  </si>
  <si>
    <t>all</t>
  </si>
  <si>
    <t>Patient History, General</t>
  </si>
  <si>
    <t>if ACS = not no or unknown</t>
  </si>
  <si>
    <t>date</t>
  </si>
  <si>
    <t>Patient History, Cardiovascular</t>
  </si>
  <si>
    <t>Acute Coronary Syndrome</t>
  </si>
  <si>
    <t>ACS_type</t>
  </si>
  <si>
    <t>Text</t>
  </si>
  <si>
    <t>Demographic</t>
  </si>
  <si>
    <t>Demographic, Carer</t>
  </si>
  <si>
    <t>Parent address</t>
  </si>
  <si>
    <t>Demographic, Parent</t>
  </si>
  <si>
    <t>Invesigation_Lab_Results_Albumin</t>
  </si>
  <si>
    <t>Invesigation_Lab_Results = Yes</t>
  </si>
  <si>
    <t>Investigations, Results</t>
  </si>
  <si>
    <t>Patient History, Allergy</t>
  </si>
  <si>
    <t>if Allergy = Y</t>
  </si>
  <si>
    <t>causative agent</t>
  </si>
  <si>
    <t>What are you allergic to?</t>
  </si>
  <si>
    <t>ManyOption</t>
  </si>
  <si>
    <t>397943006:410657003</t>
  </si>
  <si>
    <t>Angina pectoris</t>
  </si>
  <si>
    <t>Invesigation_Lab_Results_aPTT</t>
  </si>
  <si>
    <t>Patient History, Respiratory</t>
  </si>
  <si>
    <t>asthma = Y</t>
  </si>
  <si>
    <t>Y</t>
    <phoneticPr fontId="31" type="noConversion"/>
  </si>
  <si>
    <t>What is your Individual Healthcare Identifier (if you have one)?</t>
    <phoneticPr fontId="31" type="noConversion"/>
  </si>
  <si>
    <t>All</t>
    <phoneticPr fontId="31" type="noConversion"/>
  </si>
  <si>
    <t>Y</t>
    <phoneticPr fontId="31" type="noConversion"/>
  </si>
  <si>
    <t>Conflict_resolution</t>
    <phoneticPr fontId="31" type="noConversion"/>
  </si>
  <si>
    <t>Recent</t>
    <phoneticPr fontId="31" type="noConversion"/>
  </si>
  <si>
    <t>Recent</t>
    <phoneticPr fontId="31" type="noConversion"/>
  </si>
  <si>
    <t>All</t>
    <phoneticPr fontId="31" type="noConversion"/>
  </si>
  <si>
    <t>All</t>
    <phoneticPr fontId="31" type="noConversion"/>
  </si>
  <si>
    <t>Are the contact details for the parent or guardian DIFFERENT to the patient's contact details?</t>
    <phoneticPr fontId="31" type="noConversion"/>
  </si>
  <si>
    <t>Parent_Contact_equals_Patient_Contact=Yes</t>
    <phoneticPr fontId="31" type="noConversion"/>
  </si>
  <si>
    <t>Do you have cancer or is it possible you have cancer?</t>
    <phoneticPr fontId="31" type="noConversion"/>
  </si>
  <si>
    <t>Percutaneous transluminal coronary angioplasty (procedure)</t>
  </si>
  <si>
    <t>Peripheral vascular disease (disorder)</t>
  </si>
  <si>
    <t>Postoperative nausea and vomiting (disorder)</t>
  </si>
  <si>
    <t>Post-streptococcal disorder (disorder)</t>
  </si>
  <si>
    <t>Pre-anesthetic assessment (procedure)</t>
  </si>
  <si>
    <t xml:space="preserve">Pre-op.net contributes towards medical research into caring for people having surgery.  Anonymised data (data with all identifying features removed) can be contributed from our database.  No information that can be traced back to the patient is shared.  Do we have your permission to use your anonymised data in research?  If you say no, your medical care will not be affected at all. </t>
    <phoneticPr fontId="31" type="noConversion"/>
  </si>
  <si>
    <t>Has the child had a cold, flu or upper respiratory infection in the last 6 weeks?</t>
    <phoneticPr fontId="31" type="noConversion"/>
  </si>
  <si>
    <t>Has the child been EXPOSED to any of these diseases in the last month (Select)?</t>
    <phoneticPr fontId="31" type="noConversion"/>
  </si>
  <si>
    <t>Has the child HAD any of these diseases in the last month (Select)?</t>
    <phoneticPr fontId="31" type="noConversion"/>
  </si>
  <si>
    <t>What do you use to treat your diabetes</t>
    <phoneticPr fontId="31" type="noConversion"/>
  </si>
  <si>
    <t>Diabetes_treatment_patient</t>
    <phoneticPr fontId="31" type="noConversion"/>
  </si>
  <si>
    <t>No treatment</t>
    <phoneticPr fontId="31" type="noConversion"/>
  </si>
  <si>
    <t xml:space="preserve">Diet </t>
    <phoneticPr fontId="31" type="noConversion"/>
  </si>
  <si>
    <t>Tablets</t>
    <phoneticPr fontId="31" type="noConversion"/>
  </si>
  <si>
    <t xml:space="preserve">Insulin </t>
    <phoneticPr fontId="31" type="noConversion"/>
  </si>
  <si>
    <t>Diabetes_treatment</t>
    <phoneticPr fontId="31" type="noConversion"/>
  </si>
  <si>
    <t>Diabetes_type</t>
    <phoneticPr fontId="31" type="noConversion"/>
  </si>
  <si>
    <t>Hemofiltration</t>
    <phoneticPr fontId="31" type="noConversion"/>
  </si>
  <si>
    <t>Hemodialysis</t>
    <phoneticPr fontId="31" type="noConversion"/>
  </si>
  <si>
    <t>Oral hypoglycemics</t>
    <phoneticPr fontId="31" type="noConversion"/>
  </si>
  <si>
    <t>GCS (Calculated)</t>
    <phoneticPr fontId="31" type="noConversion"/>
  </si>
  <si>
    <t>Is there any possibility or concern that the child has cardiac disease?</t>
    <phoneticPr fontId="31" type="noConversion"/>
  </si>
  <si>
    <t>Do you take any medicines (including inhalers, patches or creams)?</t>
    <phoneticPr fontId="31" type="noConversion"/>
  </si>
  <si>
    <t>Please list all medicines, including dose and frequency.</t>
    <phoneticPr fontId="31" type="noConversion"/>
  </si>
  <si>
    <t>Do you have any allergies (including medicines, latex rubber, tapes or food)?</t>
    <phoneticPr fontId="31" type="noConversion"/>
  </si>
  <si>
    <t>Do you have high blood pressure or are you on treatment for high blood pressure?</t>
    <phoneticPr fontId="31" type="noConversion"/>
  </si>
  <si>
    <t>When was your last heart attack?  Approximate date is OK.</t>
    <phoneticPr fontId="31" type="noConversion"/>
  </si>
  <si>
    <t>What is your due date?</t>
    <phoneticPr fontId="31" type="noConversion"/>
  </si>
  <si>
    <t>When did your most recent menstrual period start?</t>
    <phoneticPr fontId="31" type="noConversion"/>
  </si>
  <si>
    <t>Have you had breathing or lung function tests in the last year?</t>
    <phoneticPr fontId="31" type="noConversion"/>
  </si>
  <si>
    <t>Does the child have any developmental problem or delay?</t>
    <phoneticPr fontId="31" type="noConversion"/>
  </si>
  <si>
    <t>Does the child have a diagnosis of hereditary disease or disease from birth?</t>
    <phoneticPr fontId="31" type="noConversion"/>
  </si>
  <si>
    <t>Patient_Age &gt; 13</t>
    <phoneticPr fontId="31" type="noConversion"/>
  </si>
  <si>
    <t>All</t>
    <phoneticPr fontId="31" type="noConversion"/>
  </si>
</sst>
</file>

<file path=xl/styles.xml><?xml version="1.0" encoding="utf-8"?>
<styleSheet xmlns="http://schemas.openxmlformats.org/spreadsheetml/2006/main">
  <fonts count="33">
    <font>
      <sz val="10"/>
      <name val="Arial"/>
      <family val="2"/>
    </font>
    <font>
      <sz val="10"/>
      <name val="Arial"/>
      <family val="2"/>
    </font>
    <font>
      <sz val="10"/>
      <name val="Calibri"/>
      <family val="2"/>
    </font>
    <font>
      <b/>
      <sz val="10"/>
      <color indexed="13"/>
      <name val="Calibri"/>
      <family val="2"/>
    </font>
    <font>
      <sz val="10"/>
      <color indexed="13"/>
      <name val="Calibri"/>
      <family val="2"/>
    </font>
    <font>
      <sz val="10"/>
      <color indexed="8"/>
      <name val="Calibri"/>
      <family val="2"/>
    </font>
    <font>
      <sz val="10"/>
      <color indexed="63"/>
      <name val="Calibri"/>
      <family val="2"/>
    </font>
    <font>
      <sz val="12"/>
      <color indexed="8"/>
      <name val="Calibri"/>
      <family val="2"/>
    </font>
    <font>
      <sz val="10"/>
      <color indexed="8"/>
      <name val="Verdana"/>
      <family val="2"/>
    </font>
    <font>
      <sz val="12"/>
      <color indexed="8"/>
      <name val="Verdana"/>
      <family val="2"/>
    </font>
    <font>
      <sz val="10"/>
      <color indexed="8"/>
      <name val="Arial"/>
      <family val="2"/>
    </font>
    <font>
      <b/>
      <u/>
      <sz val="12"/>
      <color indexed="8"/>
      <name val="Arial"/>
      <family val="2"/>
    </font>
    <font>
      <sz val="9"/>
      <color indexed="8"/>
      <name val="Arial"/>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17"/>
      <name val="Calibri"/>
      <family val="2"/>
    </font>
    <font>
      <sz val="11"/>
      <color indexed="20"/>
      <name val="Calibri"/>
      <family val="2"/>
    </font>
    <font>
      <sz val="11"/>
      <color indexed="60"/>
      <name val="Calibri"/>
      <family val="2"/>
    </font>
    <font>
      <sz val="11"/>
      <color indexed="62"/>
      <name val="Calibri"/>
      <family val="2"/>
    </font>
    <font>
      <b/>
      <sz val="11"/>
      <color indexed="63"/>
      <name val="Calibri"/>
      <family val="2"/>
    </font>
    <font>
      <b/>
      <sz val="11"/>
      <color indexed="52"/>
      <name val="Calibri"/>
      <family val="2"/>
    </font>
    <font>
      <sz val="11"/>
      <color indexed="52"/>
      <name val="Calibri"/>
      <family val="2"/>
    </font>
    <font>
      <b/>
      <sz val="11"/>
      <color indexed="9"/>
      <name val="Calibri"/>
      <family val="2"/>
    </font>
    <font>
      <sz val="11"/>
      <color indexed="10"/>
      <name val="Calibri"/>
      <family val="2"/>
    </font>
    <font>
      <sz val="10"/>
      <name val="Arial"/>
      <family val="2"/>
    </font>
    <font>
      <i/>
      <sz val="11"/>
      <color indexed="23"/>
      <name val="Calibri"/>
      <family val="2"/>
    </font>
    <font>
      <b/>
      <sz val="11"/>
      <color indexed="8"/>
      <name val="Calibri"/>
      <family val="2"/>
    </font>
    <font>
      <sz val="11"/>
      <color indexed="9"/>
      <name val="Calibri"/>
      <family val="2"/>
    </font>
    <font>
      <sz val="11"/>
      <color indexed="8"/>
      <name val="Calibri"/>
      <family val="2"/>
    </font>
    <font>
      <sz val="8"/>
      <name val="Verdana"/>
    </font>
    <font>
      <sz val="14"/>
      <color indexed="8"/>
      <name val="Consolas"/>
    </font>
  </fonts>
  <fills count="30">
    <fill>
      <patternFill patternType="none"/>
    </fill>
    <fill>
      <patternFill patternType="gray125"/>
    </fill>
    <fill>
      <patternFill patternType="solid">
        <fgColor indexed="53"/>
        <bgColor indexed="52"/>
      </patternFill>
    </fill>
    <fill>
      <patternFill patternType="solid">
        <fgColor indexed="16"/>
        <bgColor indexed="37"/>
      </patternFill>
    </fill>
    <fill>
      <patternFill patternType="solid">
        <fgColor indexed="22"/>
        <bgColor indexed="31"/>
      </patternFill>
    </fill>
    <fill>
      <patternFill patternType="solid">
        <fgColor indexed="47"/>
        <bgColor indexed="22"/>
      </patternFill>
    </fill>
    <fill>
      <patternFill patternType="solid">
        <fgColor indexed="46"/>
        <bgColor indexed="2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13"/>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43">
    <xf numFmtId="0" fontId="0" fillId="0" borderId="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15" borderId="0" applyNumberFormat="0" applyBorder="0" applyAlignment="0" applyProtection="0"/>
    <xf numFmtId="0" fontId="30" fillId="10" borderId="0" applyNumberFormat="0" applyBorder="0" applyAlignment="0" applyProtection="0"/>
    <xf numFmtId="0" fontId="30" fillId="13" borderId="0" applyNumberFormat="0" applyBorder="0" applyAlignment="0" applyProtection="0"/>
    <xf numFmtId="0" fontId="30" fillId="16" borderId="0" applyNumberFormat="0" applyBorder="0" applyAlignment="0" applyProtection="0"/>
    <xf numFmtId="0" fontId="29" fillId="17" borderId="0" applyNumberFormat="0" applyBorder="0" applyAlignment="0" applyProtection="0"/>
    <xf numFmtId="0" fontId="29" fillId="14" borderId="0" applyNumberFormat="0" applyBorder="0" applyAlignment="0" applyProtection="0"/>
    <xf numFmtId="0" fontId="29" fillId="15"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29" fillId="22" borderId="0" applyNumberFormat="0" applyBorder="0" applyAlignment="0" applyProtection="0"/>
    <xf numFmtId="0" fontId="29" fillId="23"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9" fillId="24" borderId="0" applyNumberFormat="0" applyBorder="0" applyAlignment="0" applyProtection="0"/>
    <xf numFmtId="0" fontId="18" fillId="8" borderId="0" applyNumberFormat="0" applyBorder="0" applyAlignment="0" applyProtection="0"/>
    <xf numFmtId="0" fontId="22" fillId="25" borderId="1" applyNumberFormat="0" applyAlignment="0" applyProtection="0"/>
    <xf numFmtId="0" fontId="24" fillId="26" borderId="2" applyNumberFormat="0" applyAlignment="0" applyProtection="0"/>
    <xf numFmtId="0" fontId="1" fillId="0" borderId="0">
      <alignment vertical="center"/>
    </xf>
    <xf numFmtId="0" fontId="27" fillId="0" borderId="0" applyNumberFormat="0" applyFill="0" applyBorder="0" applyAlignment="0" applyProtection="0"/>
    <xf numFmtId="0" fontId="17" fillId="9" borderId="0" applyNumberFormat="0" applyBorder="0" applyAlignment="0" applyProtection="0"/>
    <xf numFmtId="0" fontId="14" fillId="0" borderId="3" applyNumberFormat="0" applyFill="0" applyAlignment="0" applyProtection="0"/>
    <xf numFmtId="0" fontId="15" fillId="0" borderId="4" applyNumberFormat="0" applyFill="0" applyAlignment="0" applyProtection="0"/>
    <xf numFmtId="0" fontId="16" fillId="0" borderId="5" applyNumberFormat="0" applyFill="0" applyAlignment="0" applyProtection="0"/>
    <xf numFmtId="0" fontId="16" fillId="0" borderId="0" applyNumberFormat="0" applyFill="0" applyBorder="0" applyAlignment="0" applyProtection="0"/>
    <xf numFmtId="0" fontId="20" fillId="12" borderId="1" applyNumberFormat="0" applyAlignment="0" applyProtection="0"/>
    <xf numFmtId="0" fontId="23" fillId="0" borderId="6" applyNumberFormat="0" applyFill="0" applyAlignment="0" applyProtection="0"/>
    <xf numFmtId="0" fontId="19" fillId="27" borderId="0" applyNumberFormat="0" applyBorder="0" applyAlignment="0" applyProtection="0"/>
    <xf numFmtId="0" fontId="26" fillId="28" borderId="7" applyNumberFormat="0" applyFont="0" applyAlignment="0" applyProtection="0"/>
    <xf numFmtId="0" fontId="21" fillId="25" borderId="8" applyNumberFormat="0" applyAlignment="0" applyProtection="0"/>
    <xf numFmtId="0" fontId="13" fillId="0" borderId="0" applyNumberFormat="0" applyFill="0" applyBorder="0" applyAlignment="0" applyProtection="0"/>
    <xf numFmtId="0" fontId="28" fillId="0" borderId="9" applyNumberFormat="0" applyFill="0" applyAlignment="0" applyProtection="0"/>
    <xf numFmtId="0" fontId="25" fillId="0" borderId="0" applyNumberFormat="0" applyFill="0" applyBorder="0" applyAlignment="0" applyProtection="0"/>
  </cellStyleXfs>
  <cellXfs count="69">
    <xf numFmtId="0" fontId="0" fillId="0" borderId="0" xfId="0"/>
    <xf numFmtId="0" fontId="2" fillId="0" borderId="0" xfId="28" applyFont="1" applyFill="1" applyAlignment="1">
      <alignment vertical="center"/>
    </xf>
    <xf numFmtId="0" fontId="2" fillId="0" borderId="0" xfId="28" applyFont="1" applyFill="1" applyAlignment="1">
      <alignment vertical="center" wrapText="1"/>
    </xf>
    <xf numFmtId="0" fontId="2" fillId="0" borderId="0" xfId="28" applyFont="1" applyFill="1">
      <alignment vertical="center"/>
    </xf>
    <xf numFmtId="0" fontId="3" fillId="2" borderId="0" xfId="28" applyFont="1" applyFill="1" applyAlignment="1">
      <alignment vertical="center"/>
    </xf>
    <xf numFmtId="0" fontId="3" fillId="2" borderId="0" xfId="28" applyFont="1" applyFill="1" applyAlignment="1">
      <alignment vertical="center" wrapText="1"/>
    </xf>
    <xf numFmtId="0" fontId="3" fillId="2" borderId="0" xfId="28" applyFont="1" applyFill="1">
      <alignment vertical="center"/>
    </xf>
    <xf numFmtId="0" fontId="2" fillId="0" borderId="0" xfId="28" applyNumberFormat="1" applyFont="1" applyFill="1" applyAlignment="1">
      <alignment wrapText="1"/>
    </xf>
    <xf numFmtId="0" fontId="2" fillId="0" borderId="0" xfId="28" applyNumberFormat="1" applyFont="1" applyFill="1" applyAlignment="1">
      <alignment vertical="center"/>
    </xf>
    <xf numFmtId="0" fontId="2" fillId="0" borderId="0" xfId="28" applyFont="1">
      <alignment vertical="center"/>
    </xf>
    <xf numFmtId="0" fontId="4" fillId="3" borderId="0" xfId="28" applyNumberFormat="1" applyFont="1" applyFill="1" applyAlignment="1">
      <alignment horizontal="center" vertical="center" wrapText="1"/>
    </xf>
    <xf numFmtId="0" fontId="4" fillId="3" borderId="0" xfId="28" applyFont="1" applyFill="1" applyAlignment="1">
      <alignment horizontal="center" vertical="center" wrapText="1"/>
    </xf>
    <xf numFmtId="0" fontId="5" fillId="0" borderId="0" xfId="28" applyNumberFormat="1" applyFont="1" applyFill="1" applyAlignment="1"/>
    <xf numFmtId="1" fontId="5" fillId="0" borderId="0" xfId="28" applyNumberFormat="1" applyFont="1" applyFill="1" applyAlignment="1"/>
    <xf numFmtId="0" fontId="2" fillId="4" borderId="0" xfId="28" applyFont="1" applyFill="1">
      <alignment vertical="center"/>
    </xf>
    <xf numFmtId="0" fontId="4" fillId="3" borderId="0" xfId="28" applyNumberFormat="1" applyFont="1" applyFill="1" applyAlignment="1">
      <alignment horizontal="center" wrapText="1"/>
    </xf>
    <xf numFmtId="0" fontId="2" fillId="4" borderId="0" xfId="28" applyNumberFormat="1" applyFont="1" applyFill="1" applyAlignment="1">
      <alignment wrapText="1"/>
    </xf>
    <xf numFmtId="0" fontId="6" fillId="4" borderId="0" xfId="28" applyNumberFormat="1" applyFont="1" applyFill="1" applyAlignment="1">
      <alignment vertical="top" wrapText="1"/>
    </xf>
    <xf numFmtId="0" fontId="5" fillId="0" borderId="0" xfId="28" applyFont="1" applyAlignment="1"/>
    <xf numFmtId="0" fontId="6" fillId="4" borderId="0" xfId="28" applyFont="1" applyFill="1" applyAlignment="1">
      <alignment vertical="top" wrapText="1"/>
    </xf>
    <xf numFmtId="0" fontId="2" fillId="0" borderId="0" xfId="28" applyFont="1" applyAlignment="1">
      <alignment wrapText="1"/>
    </xf>
    <xf numFmtId="0" fontId="2" fillId="0" borderId="0" xfId="28" applyFont="1" applyFill="1" applyAlignment="1">
      <alignment horizontal="center" vertical="center"/>
    </xf>
    <xf numFmtId="0" fontId="2" fillId="0" borderId="0" xfId="28" applyNumberFormat="1" applyFont="1" applyFill="1" applyAlignment="1"/>
    <xf numFmtId="0" fontId="2" fillId="0" borderId="0" xfId="28" applyNumberFormat="1" applyFont="1" applyFill="1" applyAlignment="1">
      <alignment horizontal="center"/>
    </xf>
    <xf numFmtId="0" fontId="5" fillId="0" borderId="0" xfId="28" applyNumberFormat="1" applyFont="1" applyFill="1" applyAlignment="1">
      <alignment horizontal="center"/>
    </xf>
    <xf numFmtId="0" fontId="7" fillId="0" borderId="0" xfId="28" applyNumberFormat="1" applyFont="1" applyFill="1" applyAlignment="1"/>
    <xf numFmtId="0" fontId="2" fillId="0" borderId="0" xfId="28" applyFont="1" applyAlignment="1">
      <alignment horizontal="center" vertical="center"/>
    </xf>
    <xf numFmtId="0" fontId="5" fillId="0" borderId="0" xfId="28" applyFont="1" applyAlignment="1">
      <alignment horizontal="center"/>
    </xf>
    <xf numFmtId="0" fontId="2" fillId="0" borderId="0" xfId="28" applyFont="1" applyFill="1" applyAlignment="1"/>
    <xf numFmtId="0" fontId="5" fillId="0" borderId="0" xfId="28" applyFont="1" applyFill="1" applyAlignment="1"/>
    <xf numFmtId="0" fontId="5" fillId="0" borderId="0" xfId="28" applyNumberFormat="1" applyFont="1" applyFill="1" applyAlignment="1">
      <alignment horizontal="left" vertical="top" wrapText="1"/>
    </xf>
    <xf numFmtId="0" fontId="5" fillId="0" borderId="0" xfId="28" applyFont="1" applyFill="1">
      <alignment vertical="center"/>
    </xf>
    <xf numFmtId="0" fontId="4" fillId="3" borderId="0" xfId="28" applyNumberFormat="1" applyFont="1" applyFill="1" applyAlignment="1">
      <alignment horizontal="center" vertical="center"/>
    </xf>
    <xf numFmtId="0" fontId="4" fillId="3" borderId="0" xfId="28" applyFont="1" applyFill="1" applyAlignment="1">
      <alignment horizontal="center" vertical="center"/>
    </xf>
    <xf numFmtId="0" fontId="5" fillId="0" borderId="0" xfId="28" applyNumberFormat="1" applyFont="1" applyFill="1" applyAlignment="1">
      <alignment horizontal="left" vertical="top"/>
    </xf>
    <xf numFmtId="0" fontId="1" fillId="0" borderId="0" xfId="28">
      <alignment vertical="center"/>
    </xf>
    <xf numFmtId="0" fontId="8" fillId="0" borderId="0" xfId="28" applyNumberFormat="1" applyFont="1" applyFill="1" applyAlignment="1"/>
    <xf numFmtId="0" fontId="8" fillId="0" borderId="0" xfId="28" applyNumberFormat="1" applyFont="1" applyFill="1" applyAlignment="1">
      <alignment wrapText="1"/>
    </xf>
    <xf numFmtId="0" fontId="8" fillId="0" borderId="0" xfId="28" applyNumberFormat="1" applyFont="1" applyFill="1" applyAlignment="1">
      <alignment horizontal="center" wrapText="1"/>
    </xf>
    <xf numFmtId="0" fontId="8" fillId="5" borderId="0" xfId="28" applyNumberFormat="1" applyFont="1" applyFill="1" applyAlignment="1">
      <alignment wrapText="1"/>
    </xf>
    <xf numFmtId="0" fontId="1" fillId="5" borderId="0" xfId="28" applyFill="1">
      <alignment vertical="center"/>
    </xf>
    <xf numFmtId="0" fontId="8" fillId="6" borderId="0" xfId="28" applyNumberFormat="1" applyFont="1" applyFill="1" applyAlignment="1"/>
    <xf numFmtId="0" fontId="9" fillId="6" borderId="0" xfId="28" applyNumberFormat="1" applyFont="1" applyFill="1" applyAlignment="1"/>
    <xf numFmtId="0" fontId="1" fillId="6" borderId="0" xfId="28" applyFill="1">
      <alignment vertical="center"/>
    </xf>
    <xf numFmtId="0" fontId="8" fillId="6" borderId="0" xfId="28" applyNumberFormat="1" applyFont="1" applyFill="1" applyAlignment="1">
      <alignment horizontal="center"/>
    </xf>
    <xf numFmtId="0" fontId="10" fillId="6" borderId="0" xfId="28" applyNumberFormat="1" applyFont="1" applyFill="1" applyAlignment="1"/>
    <xf numFmtId="0" fontId="1" fillId="6" borderId="0" xfId="28" applyFill="1" applyAlignment="1">
      <alignment horizontal="center" vertical="center"/>
    </xf>
    <xf numFmtId="0" fontId="9" fillId="6" borderId="0" xfId="28" applyFont="1" applyFill="1" applyAlignment="1"/>
    <xf numFmtId="0" fontId="1" fillId="6" borderId="0" xfId="28" applyFont="1" applyFill="1">
      <alignment vertical="center"/>
    </xf>
    <xf numFmtId="0" fontId="11" fillId="6" borderId="0" xfId="28" applyNumberFormat="1" applyFont="1" applyFill="1" applyAlignment="1"/>
    <xf numFmtId="0" fontId="1" fillId="0" borderId="0" xfId="28" applyFont="1">
      <alignment vertical="center"/>
    </xf>
    <xf numFmtId="0" fontId="1" fillId="0" borderId="0" xfId="28" applyFont="1" applyFill="1">
      <alignment vertical="center"/>
    </xf>
    <xf numFmtId="0" fontId="9" fillId="0" borderId="0" xfId="28" applyFont="1" applyFill="1" applyAlignment="1"/>
    <xf numFmtId="0" fontId="1" fillId="0" borderId="0" xfId="28" applyFill="1">
      <alignment vertical="center"/>
    </xf>
    <xf numFmtId="0" fontId="8" fillId="0" borderId="0" xfId="28" applyNumberFormat="1" applyFont="1" applyFill="1" applyAlignment="1">
      <alignment horizontal="center"/>
    </xf>
    <xf numFmtId="0" fontId="1" fillId="0" borderId="0" xfId="28" applyFill="1" applyAlignment="1">
      <alignment horizontal="center" vertical="center"/>
    </xf>
    <xf numFmtId="0" fontId="10" fillId="0" borderId="0" xfId="28" applyNumberFormat="1" applyFont="1" applyFill="1" applyAlignment="1"/>
    <xf numFmtId="0" fontId="12" fillId="6" borderId="0" xfId="28" applyNumberFormat="1" applyFont="1" applyFill="1" applyAlignment="1"/>
    <xf numFmtId="0" fontId="1" fillId="0" borderId="0" xfId="28" applyAlignment="1">
      <alignment horizontal="center" vertical="center"/>
    </xf>
    <xf numFmtId="0" fontId="8" fillId="5" borderId="0" xfId="28" applyNumberFormat="1" applyFont="1" applyFill="1" applyAlignment="1"/>
    <xf numFmtId="0" fontId="10" fillId="5" borderId="0" xfId="28" applyNumberFormat="1" applyFont="1" applyFill="1" applyAlignment="1"/>
    <xf numFmtId="0" fontId="9" fillId="0" borderId="0" xfId="28" applyFont="1">
      <alignment vertical="center"/>
    </xf>
    <xf numFmtId="0" fontId="1" fillId="6" borderId="0" xfId="28" applyNumberFormat="1" applyFont="1" applyFill="1" applyAlignment="1">
      <alignment wrapText="1"/>
    </xf>
    <xf numFmtId="0" fontId="9" fillId="6" borderId="0" xfId="28" applyNumberFormat="1" applyFont="1" applyFill="1" applyAlignment="1">
      <alignment horizontal="left" vertical="top" wrapText="1"/>
    </xf>
    <xf numFmtId="0" fontId="10" fillId="6" borderId="0" xfId="28" applyFont="1" applyFill="1" applyAlignment="1"/>
    <xf numFmtId="0" fontId="2" fillId="29" borderId="0" xfId="28" applyFont="1" applyFill="1">
      <alignment vertical="center"/>
    </xf>
    <xf numFmtId="0" fontId="2" fillId="0" borderId="0" xfId="28" applyFont="1" applyFill="1" applyAlignment="1">
      <alignment horizontal="center" vertical="center" wrapText="1"/>
    </xf>
    <xf numFmtId="0" fontId="2" fillId="0" borderId="0" xfId="28" applyNumberFormat="1" applyFont="1" applyFill="1" applyAlignment="1">
      <alignment horizontal="center" vertical="center" wrapText="1"/>
    </xf>
    <xf numFmtId="0" fontId="32" fillId="0" borderId="0" xfId="0" applyFont="1" applyAlignment="1">
      <alignment horizontal="left"/>
    </xf>
  </cellXfs>
  <cellStyles count="43">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Excel Built-in Normal" xfId="28"/>
    <cellStyle name="Explanatory Text" xfId="29"/>
    <cellStyle name="Good" xfId="30"/>
    <cellStyle name="Heading 1" xfId="31"/>
    <cellStyle name="Heading 2" xfId="32"/>
    <cellStyle name="Heading 3" xfId="33"/>
    <cellStyle name="Heading 4" xfId="34"/>
    <cellStyle name="Input" xfId="35"/>
    <cellStyle name="Linked Cell" xfId="36"/>
    <cellStyle name="Neutral" xfId="37"/>
    <cellStyle name="Normal" xfId="0" builtinId="0"/>
    <cellStyle name="Note" xfId="38"/>
    <cellStyle name="Output" xfId="39"/>
    <cellStyle name="Title" xfId="40"/>
    <cellStyle name="Total" xfId="41"/>
    <cellStyle name="Warning Text" xfId="42"/>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11</xdr:col>
      <xdr:colOff>101600</xdr:colOff>
      <xdr:row>0</xdr:row>
      <xdr:rowOff>0</xdr:rowOff>
    </xdr:from>
    <xdr:to>
      <xdr:col>13</xdr:col>
      <xdr:colOff>25400</xdr:colOff>
      <xdr:row>4</xdr:row>
      <xdr:rowOff>114300</xdr:rowOff>
    </xdr:to>
    <xdr:sp macro="" textlink="">
      <xdr:nvSpPr>
        <xdr:cNvPr id="4115" name="Text Box 0" hidden="1"/>
        <xdr:cNvSpPr>
          <a:spLocks noChangeArrowheads="1"/>
        </xdr:cNvSpPr>
      </xdr:nvSpPr>
      <xdr:spPr bwMode="auto">
        <a:xfrm>
          <a:off x="17208500" y="0"/>
          <a:ext cx="1473200" cy="571500"/>
        </a:xfrm>
        <a:prstGeom prst="rect">
          <a:avLst/>
        </a:prstGeom>
        <a:solidFill>
          <a:srgbClr val="FFFFA1"/>
        </a:solidFill>
        <a:ln w="9360">
          <a:solidFill>
            <a:srgbClr val="000000"/>
          </a:solidFill>
          <a:miter lim="800000"/>
          <a:headEnd/>
          <a:tailEnd/>
        </a:ln>
      </xdr:spPr>
      <xdr:txBody>
        <a:bodyPr vertOverflow="clip" wrap="square" lIns="18288" tIns="0" rIns="0" bIns="0" rtlCol="0" anchor="ctr" upright="1"/>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101600</xdr:colOff>
      <xdr:row>0</xdr:row>
      <xdr:rowOff>0</xdr:rowOff>
    </xdr:from>
    <xdr:to>
      <xdr:col>13</xdr:col>
      <xdr:colOff>25400</xdr:colOff>
      <xdr:row>3</xdr:row>
      <xdr:rowOff>114300</xdr:rowOff>
    </xdr:to>
    <xdr:sp macro="" textlink="">
      <xdr:nvSpPr>
        <xdr:cNvPr id="3" name="Text Box 0" hidden="1"/>
        <xdr:cNvSpPr>
          <a:spLocks noChangeArrowheads="1"/>
        </xdr:cNvSpPr>
      </xdr:nvSpPr>
      <xdr:spPr bwMode="auto">
        <a:xfrm>
          <a:off x="17208500" y="0"/>
          <a:ext cx="1473200" cy="571500"/>
        </a:xfrm>
        <a:prstGeom prst="rect">
          <a:avLst/>
        </a:prstGeom>
        <a:solidFill>
          <a:srgbClr val="FFFFA1"/>
        </a:solidFill>
        <a:ln w="9360">
          <a:solidFill>
            <a:srgbClr val="000000"/>
          </a:solidFill>
          <a:miter lim="800000"/>
          <a:headEnd/>
          <a:tailEnd/>
        </a:ln>
      </xdr:spPr>
      <xdr:txBody>
        <a:bodyPr vertOverflow="clip" wrap="square" lIns="18288" tIns="0" rIns="0" bIns="0" rtlCol="0" anchor="ctr" upright="1"/>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B19"/>
  <sheetViews>
    <sheetView zoomScale="58" zoomScaleNormal="58" zoomScalePageLayoutView="58" workbookViewId="0">
      <selection activeCell="B9" sqref="B9"/>
    </sheetView>
  </sheetViews>
  <sheetFormatPr baseColWidth="10" defaultColWidth="8.83203125" defaultRowHeight="14"/>
  <cols>
    <col min="1" max="1" width="30" style="1" customWidth="1"/>
    <col min="2" max="2" width="66.83203125" style="2" customWidth="1"/>
    <col min="3" max="16384" width="8.83203125" style="3"/>
  </cols>
  <sheetData>
    <row r="1" spans="1:2" s="6" customFormat="1">
      <c r="A1" s="4" t="s">
        <v>177</v>
      </c>
      <c r="B1" s="5" t="s">
        <v>63</v>
      </c>
    </row>
    <row r="2" spans="1:2" ht="51" customHeight="1">
      <c r="A2" s="7" t="s">
        <v>64</v>
      </c>
      <c r="B2" s="2" t="s">
        <v>65</v>
      </c>
    </row>
    <row r="3" spans="1:2">
      <c r="A3" s="7" t="s">
        <v>66</v>
      </c>
      <c r="B3" s="2" t="s">
        <v>67</v>
      </c>
    </row>
    <row r="4" spans="1:2">
      <c r="A4" s="7" t="s">
        <v>68</v>
      </c>
      <c r="B4" s="2" t="s">
        <v>69</v>
      </c>
    </row>
    <row r="5" spans="1:2" ht="28">
      <c r="A5" s="7" t="s">
        <v>70</v>
      </c>
      <c r="B5" s="2" t="s">
        <v>71</v>
      </c>
    </row>
    <row r="6" spans="1:2">
      <c r="A6" s="7" t="s">
        <v>72</v>
      </c>
      <c r="B6" s="2" t="s">
        <v>73</v>
      </c>
    </row>
    <row r="7" spans="1:2">
      <c r="A7" s="7" t="s">
        <v>74</v>
      </c>
      <c r="B7" s="2" t="s">
        <v>75</v>
      </c>
    </row>
    <row r="8" spans="1:2" ht="28">
      <c r="A8" s="1" t="s">
        <v>76</v>
      </c>
      <c r="B8" s="2" t="s">
        <v>107</v>
      </c>
    </row>
    <row r="9" spans="1:2" ht="42">
      <c r="A9" s="2" t="s">
        <v>108</v>
      </c>
      <c r="B9" s="2" t="s">
        <v>1</v>
      </c>
    </row>
    <row r="10" spans="1:2">
      <c r="A10" s="7" t="s">
        <v>2</v>
      </c>
      <c r="B10" s="2" t="s">
        <v>3</v>
      </c>
    </row>
    <row r="11" spans="1:2">
      <c r="A11" s="7" t="s">
        <v>4</v>
      </c>
      <c r="B11" s="2" t="s">
        <v>5</v>
      </c>
    </row>
    <row r="12" spans="1:2">
      <c r="A12" s="7" t="s">
        <v>6</v>
      </c>
      <c r="B12" s="2" t="s">
        <v>7</v>
      </c>
    </row>
    <row r="13" spans="1:2">
      <c r="A13" s="7" t="s">
        <v>8</v>
      </c>
      <c r="B13" s="2" t="s">
        <v>9</v>
      </c>
    </row>
    <row r="14" spans="1:2">
      <c r="A14" s="7" t="s">
        <v>10</v>
      </c>
      <c r="B14" s="2" t="s">
        <v>11</v>
      </c>
    </row>
    <row r="15" spans="1:2" ht="28">
      <c r="A15" s="7" t="s">
        <v>12</v>
      </c>
      <c r="B15" s="2" t="s">
        <v>13</v>
      </c>
    </row>
    <row r="16" spans="1:2">
      <c r="A16" s="7" t="s">
        <v>14</v>
      </c>
      <c r="B16" s="2" t="s">
        <v>15</v>
      </c>
    </row>
    <row r="17" spans="1:2">
      <c r="A17" s="8" t="s">
        <v>16</v>
      </c>
      <c r="B17" s="2" t="s">
        <v>17</v>
      </c>
    </row>
    <row r="18" spans="1:2">
      <c r="A18" s="8" t="s">
        <v>18</v>
      </c>
      <c r="B18" s="2" t="s">
        <v>19</v>
      </c>
    </row>
    <row r="19" spans="1:2">
      <c r="A19" s="8" t="s">
        <v>20</v>
      </c>
      <c r="B19" s="2" t="s">
        <v>233</v>
      </c>
    </row>
  </sheetData>
  <sheetCalcPr fullCalcOnLoad="1"/>
  <phoneticPr fontId="31" type="noConversion"/>
  <pageMargins left="0.7" right="0.7" top="0.75" bottom="0.75" header="0.51180555555555551" footer="0.5118055555555555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J41"/>
  <sheetViews>
    <sheetView zoomScale="125" zoomScaleNormal="58" zoomScalePageLayoutView="58" workbookViewId="0">
      <pane ySplit="1" topLeftCell="A12" activePane="bottomLeft" state="frozen"/>
      <selection pane="bottomLeft" activeCell="A26" sqref="A26"/>
    </sheetView>
  </sheetViews>
  <sheetFormatPr baseColWidth="10" defaultColWidth="20.5" defaultRowHeight="12.75" customHeight="1"/>
  <cols>
    <col min="1" max="1" width="38.5" style="9" customWidth="1"/>
    <col min="2" max="2" width="22.1640625" style="9" customWidth="1"/>
    <col min="3" max="3" width="10.33203125" style="9" customWidth="1"/>
    <col min="4" max="4" width="20.5" style="9"/>
    <col min="5" max="5" width="10.1640625" style="9" customWidth="1"/>
    <col min="6" max="9" width="4" style="9" customWidth="1"/>
    <col min="10" max="10" width="30.6640625" style="9" customWidth="1"/>
    <col min="11" max="16384" width="20.5" style="9"/>
  </cols>
  <sheetData>
    <row r="1" spans="1:10" s="11" customFormat="1" ht="78" customHeight="1">
      <c r="A1" s="10" t="s">
        <v>64</v>
      </c>
      <c r="B1" s="10" t="s">
        <v>66</v>
      </c>
      <c r="C1" s="10" t="s">
        <v>68</v>
      </c>
      <c r="D1" s="10" t="s">
        <v>109</v>
      </c>
      <c r="E1" s="10" t="s">
        <v>110</v>
      </c>
      <c r="F1" s="10" t="s">
        <v>111</v>
      </c>
      <c r="G1" s="10" t="s">
        <v>112</v>
      </c>
      <c r="H1" s="10" t="s">
        <v>113</v>
      </c>
      <c r="I1" s="10" t="s">
        <v>240</v>
      </c>
      <c r="J1" s="10" t="s">
        <v>70</v>
      </c>
    </row>
    <row r="2" spans="1:10" ht="12.75" customHeight="1">
      <c r="A2" s="12" t="str">
        <f t="shared" ref="A2:A41" si="0">B2&amp;","&amp;D2&amp;","&amp;F2&amp;","&amp;H2</f>
        <v>Demographic details,Patient,,</v>
      </c>
      <c r="B2" s="12" t="s">
        <v>241</v>
      </c>
      <c r="C2" s="12">
        <v>1</v>
      </c>
      <c r="D2" s="9" t="s">
        <v>242</v>
      </c>
      <c r="E2" s="13">
        <v>1</v>
      </c>
      <c r="J2" s="12" t="s">
        <v>243</v>
      </c>
    </row>
    <row r="3" spans="1:10" ht="12.75" customHeight="1">
      <c r="A3" s="12" t="str">
        <f t="shared" si="0"/>
        <v>Demographic details,Parent,,</v>
      </c>
      <c r="B3" s="12" t="s">
        <v>241</v>
      </c>
      <c r="C3" s="12">
        <v>1</v>
      </c>
      <c r="D3" s="12" t="s">
        <v>244</v>
      </c>
      <c r="E3" s="13">
        <v>2</v>
      </c>
      <c r="J3" s="12" t="s">
        <v>244</v>
      </c>
    </row>
    <row r="4" spans="1:10" ht="12.75" customHeight="1">
      <c r="A4" s="12" t="str">
        <f t="shared" si="0"/>
        <v>Demographic details,Guardian,,</v>
      </c>
      <c r="B4" s="12" t="s">
        <v>241</v>
      </c>
      <c r="C4" s="12">
        <v>1</v>
      </c>
      <c r="D4" s="12" t="s">
        <v>245</v>
      </c>
      <c r="E4" s="13">
        <v>3</v>
      </c>
      <c r="J4" s="12" t="s">
        <v>245</v>
      </c>
    </row>
    <row r="5" spans="1:10" ht="12.75" customHeight="1">
      <c r="A5" s="12" t="str">
        <f t="shared" si="0"/>
        <v>Demographic details,Carer,,</v>
      </c>
      <c r="B5" s="12" t="s">
        <v>241</v>
      </c>
      <c r="C5" s="12">
        <v>1</v>
      </c>
      <c r="D5" s="12" t="s">
        <v>246</v>
      </c>
      <c r="E5" s="13">
        <v>4</v>
      </c>
      <c r="J5" s="12" t="s">
        <v>246</v>
      </c>
    </row>
    <row r="6" spans="1:10" ht="12.75" customHeight="1">
      <c r="A6" s="12" t="str">
        <f t="shared" si="0"/>
        <v>Patient History,Planned procedure,,</v>
      </c>
      <c r="B6" s="12" t="s">
        <v>247</v>
      </c>
      <c r="C6" s="12">
        <v>5</v>
      </c>
      <c r="D6" s="12" t="s">
        <v>248</v>
      </c>
      <c r="E6" s="12">
        <v>5</v>
      </c>
      <c r="J6" s="12" t="s">
        <v>249</v>
      </c>
    </row>
    <row r="7" spans="1:10" ht="12.75" customHeight="1">
      <c r="A7" s="12" t="str">
        <f t="shared" si="0"/>
        <v>Patient History,General,,</v>
      </c>
      <c r="B7" s="12" t="s">
        <v>247</v>
      </c>
      <c r="C7" s="12">
        <v>5</v>
      </c>
      <c r="D7" s="12" t="s">
        <v>250</v>
      </c>
      <c r="E7" s="12">
        <v>8</v>
      </c>
      <c r="J7" s="12" t="s">
        <v>250</v>
      </c>
    </row>
    <row r="8" spans="1:10" ht="12.75" customHeight="1">
      <c r="A8" s="12" t="str">
        <f t="shared" si="0"/>
        <v>Patient History,Functional status,,</v>
      </c>
      <c r="B8" s="12" t="s">
        <v>247</v>
      </c>
      <c r="C8" s="12">
        <v>5</v>
      </c>
      <c r="D8" s="12" t="s">
        <v>114</v>
      </c>
      <c r="E8" s="12">
        <v>14</v>
      </c>
      <c r="J8" s="12" t="s">
        <v>114</v>
      </c>
    </row>
    <row r="9" spans="1:10" ht="12.75" customHeight="1">
      <c r="A9" s="12" t="str">
        <f t="shared" si="0"/>
        <v>Patient History,Past procedure,,</v>
      </c>
      <c r="B9" s="12" t="s">
        <v>247</v>
      </c>
      <c r="C9" s="12">
        <v>5</v>
      </c>
      <c r="D9" s="12" t="s">
        <v>115</v>
      </c>
      <c r="E9" s="12">
        <v>18</v>
      </c>
      <c r="J9" s="12" t="s">
        <v>116</v>
      </c>
    </row>
    <row r="10" spans="1:10" ht="12.75" customHeight="1">
      <c r="A10" s="12" t="str">
        <f t="shared" si="0"/>
        <v>Patient History,Pediatric,,</v>
      </c>
      <c r="B10" s="12" t="s">
        <v>247</v>
      </c>
      <c r="C10" s="12">
        <v>5</v>
      </c>
      <c r="D10" s="12" t="s">
        <v>117</v>
      </c>
      <c r="E10" s="12">
        <v>9</v>
      </c>
      <c r="F10" s="12"/>
      <c r="G10" s="12"/>
      <c r="J10" s="12" t="s">
        <v>117</v>
      </c>
    </row>
    <row r="11" spans="1:10" ht="12.75" customHeight="1">
      <c r="A11" s="12" t="str">
        <f t="shared" si="0"/>
        <v>Patient History,Medication,,</v>
      </c>
      <c r="B11" s="12" t="s">
        <v>247</v>
      </c>
      <c r="C11" s="12">
        <v>5</v>
      </c>
      <c r="D11" s="12" t="s">
        <v>118</v>
      </c>
      <c r="E11" s="12">
        <v>20</v>
      </c>
      <c r="J11" s="12" t="s">
        <v>118</v>
      </c>
    </row>
    <row r="12" spans="1:10" ht="12.75" customHeight="1">
      <c r="A12" s="12" t="str">
        <f t="shared" si="0"/>
        <v>Patient History,Allergy,,</v>
      </c>
      <c r="B12" s="12" t="s">
        <v>247</v>
      </c>
      <c r="C12" s="12">
        <v>5</v>
      </c>
      <c r="D12" s="12" t="s">
        <v>119</v>
      </c>
      <c r="E12" s="12">
        <v>21</v>
      </c>
      <c r="J12" s="12" t="s">
        <v>120</v>
      </c>
    </row>
    <row r="13" spans="1:10" ht="12.75" customHeight="1">
      <c r="A13" s="12" t="str">
        <f t="shared" si="0"/>
        <v>Patient History,Side effects,,</v>
      </c>
      <c r="B13" s="12" t="s">
        <v>247</v>
      </c>
      <c r="C13" s="12">
        <v>5</v>
      </c>
      <c r="D13" s="12" t="s">
        <v>121</v>
      </c>
      <c r="E13" s="12">
        <v>22</v>
      </c>
      <c r="J13" s="12" t="s">
        <v>121</v>
      </c>
    </row>
    <row r="14" spans="1:10" ht="12.75" customHeight="1">
      <c r="A14" s="12" t="str">
        <f t="shared" si="0"/>
        <v>Patient History,Cardiovascular,,</v>
      </c>
      <c r="B14" s="12" t="s">
        <v>247</v>
      </c>
      <c r="C14" s="12">
        <v>5</v>
      </c>
      <c r="D14" s="12" t="s">
        <v>122</v>
      </c>
      <c r="E14" s="12">
        <v>30</v>
      </c>
      <c r="J14" s="12" t="s">
        <v>122</v>
      </c>
    </row>
    <row r="15" spans="1:10" ht="12.75" customHeight="1">
      <c r="A15" s="12" t="str">
        <f t="shared" si="0"/>
        <v>Patient History,Respiratory,,</v>
      </c>
      <c r="B15" s="12" t="s">
        <v>247</v>
      </c>
      <c r="C15" s="12">
        <v>5</v>
      </c>
      <c r="D15" s="12" t="s">
        <v>123</v>
      </c>
      <c r="E15" s="12">
        <v>40</v>
      </c>
      <c r="J15" s="12" t="s">
        <v>123</v>
      </c>
    </row>
    <row r="16" spans="1:10" ht="12.75" customHeight="1">
      <c r="A16" s="12" t="str">
        <f t="shared" si="0"/>
        <v>Patient History,Neurological,,</v>
      </c>
      <c r="B16" s="12" t="s">
        <v>247</v>
      </c>
      <c r="C16" s="12">
        <v>5</v>
      </c>
      <c r="D16" s="12" t="s">
        <v>124</v>
      </c>
      <c r="E16" s="12">
        <v>50</v>
      </c>
      <c r="J16" s="12" t="s">
        <v>124</v>
      </c>
    </row>
    <row r="17" spans="1:10" ht="12.75" customHeight="1">
      <c r="A17" s="12" t="str">
        <f t="shared" si="0"/>
        <v>Patient History,Gastrointestinal,,</v>
      </c>
      <c r="B17" s="12" t="s">
        <v>247</v>
      </c>
      <c r="C17" s="12">
        <v>5</v>
      </c>
      <c r="D17" s="12" t="s">
        <v>125</v>
      </c>
      <c r="E17" s="12">
        <v>70</v>
      </c>
      <c r="J17" s="12" t="s">
        <v>125</v>
      </c>
    </row>
    <row r="18" spans="1:10" ht="12.75" customHeight="1">
      <c r="A18" s="12" t="str">
        <f t="shared" si="0"/>
        <v>Patient History,Liver,,</v>
      </c>
      <c r="B18" s="12" t="s">
        <v>247</v>
      </c>
      <c r="C18" s="12">
        <v>5</v>
      </c>
      <c r="D18" s="12" t="s">
        <v>126</v>
      </c>
      <c r="E18" s="12">
        <v>80</v>
      </c>
      <c r="J18" s="12" t="s">
        <v>126</v>
      </c>
    </row>
    <row r="19" spans="1:10" ht="12.75" customHeight="1">
      <c r="A19" s="12" t="str">
        <f t="shared" si="0"/>
        <v>Patient History,Endocrine,,</v>
      </c>
      <c r="B19" s="12" t="s">
        <v>247</v>
      </c>
      <c r="C19" s="12">
        <v>5</v>
      </c>
      <c r="D19" s="12" t="s">
        <v>127</v>
      </c>
      <c r="E19" s="12">
        <v>90</v>
      </c>
      <c r="J19" s="12" t="s">
        <v>127</v>
      </c>
    </row>
    <row r="20" spans="1:10" ht="12.75" customHeight="1">
      <c r="A20" s="12" t="str">
        <f t="shared" si="0"/>
        <v>Patient History,Renal,,</v>
      </c>
      <c r="B20" s="12" t="s">
        <v>247</v>
      </c>
      <c r="C20" s="12">
        <v>5</v>
      </c>
      <c r="D20" s="12" t="s">
        <v>128</v>
      </c>
      <c r="E20" s="12">
        <v>100</v>
      </c>
      <c r="J20" s="12" t="s">
        <v>128</v>
      </c>
    </row>
    <row r="21" spans="1:10" ht="12.75" customHeight="1">
      <c r="A21" s="12" t="str">
        <f t="shared" si="0"/>
        <v>Patient History,Genitourinary,,</v>
      </c>
      <c r="B21" s="12" t="s">
        <v>247</v>
      </c>
      <c r="C21" s="12">
        <v>5</v>
      </c>
      <c r="D21" s="12" t="s">
        <v>129</v>
      </c>
      <c r="E21" s="12">
        <v>110</v>
      </c>
      <c r="J21" s="12" t="s">
        <v>129</v>
      </c>
    </row>
    <row r="22" spans="1:10" ht="12.75" customHeight="1">
      <c r="A22" s="12" t="str">
        <f t="shared" si="0"/>
        <v>Patient History,Obstetric,,</v>
      </c>
      <c r="B22" s="12" t="s">
        <v>247</v>
      </c>
      <c r="C22" s="12">
        <v>5</v>
      </c>
      <c r="D22" s="12" t="s">
        <v>130</v>
      </c>
      <c r="E22" s="12">
        <v>120</v>
      </c>
      <c r="J22" s="12" t="s">
        <v>130</v>
      </c>
    </row>
    <row r="23" spans="1:10" ht="12.75" customHeight="1">
      <c r="A23" s="12" t="str">
        <f t="shared" si="0"/>
        <v>Patient History,Musculoskeletal,,</v>
      </c>
      <c r="B23" s="12" t="s">
        <v>247</v>
      </c>
      <c r="C23" s="12">
        <v>5</v>
      </c>
      <c r="D23" s="12" t="s">
        <v>131</v>
      </c>
      <c r="E23" s="12">
        <v>130</v>
      </c>
      <c r="J23" s="12" t="s">
        <v>131</v>
      </c>
    </row>
    <row r="24" spans="1:10" ht="12.75" customHeight="1">
      <c r="A24" s="12" t="str">
        <f t="shared" si="0"/>
        <v>Patient History,Rheumatological,,</v>
      </c>
      <c r="B24" s="12" t="s">
        <v>247</v>
      </c>
      <c r="C24" s="12">
        <v>5</v>
      </c>
      <c r="D24" s="12" t="s">
        <v>132</v>
      </c>
      <c r="E24" s="13">
        <v>140</v>
      </c>
      <c r="J24" s="12" t="s">
        <v>132</v>
      </c>
    </row>
    <row r="25" spans="1:10" ht="12.75" customHeight="1">
      <c r="A25" s="12" t="str">
        <f t="shared" si="0"/>
        <v>Patient History,Hematological,,</v>
      </c>
      <c r="B25" s="12" t="s">
        <v>247</v>
      </c>
      <c r="C25" s="12">
        <v>5</v>
      </c>
      <c r="D25" s="12" t="s">
        <v>133</v>
      </c>
      <c r="E25" s="12">
        <v>150</v>
      </c>
      <c r="J25" s="12" t="s">
        <v>133</v>
      </c>
    </row>
    <row r="26" spans="1:10" ht="12.75" customHeight="1">
      <c r="A26" s="12" t="str">
        <f t="shared" si="0"/>
        <v>Patient History,Infectious,,</v>
      </c>
      <c r="B26" s="12" t="s">
        <v>247</v>
      </c>
      <c r="C26" s="12">
        <v>5</v>
      </c>
      <c r="D26" s="12" t="s">
        <v>134</v>
      </c>
      <c r="E26" s="12">
        <v>160</v>
      </c>
      <c r="J26" s="12" t="s">
        <v>135</v>
      </c>
    </row>
    <row r="27" spans="1:10" ht="12.75" customHeight="1">
      <c r="A27" s="12" t="str">
        <f t="shared" si="0"/>
        <v>Patient History,Pain,,</v>
      </c>
      <c r="B27" s="12" t="s">
        <v>247</v>
      </c>
      <c r="C27" s="12">
        <v>5</v>
      </c>
      <c r="D27" s="12" t="s">
        <v>136</v>
      </c>
      <c r="E27" s="12">
        <v>170</v>
      </c>
      <c r="J27" s="12" t="s">
        <v>136</v>
      </c>
    </row>
    <row r="28" spans="1:10" ht="12.75" customHeight="1">
      <c r="A28" s="12" t="str">
        <f t="shared" si="0"/>
        <v>Patient History,Other,,</v>
      </c>
      <c r="B28" s="12" t="s">
        <v>247</v>
      </c>
      <c r="C28" s="12">
        <v>5</v>
      </c>
      <c r="D28" s="12" t="s">
        <v>137</v>
      </c>
      <c r="E28" s="12">
        <v>180</v>
      </c>
      <c r="J28" s="12" t="s">
        <v>137</v>
      </c>
    </row>
    <row r="29" spans="1:10" ht="12.75" customHeight="1">
      <c r="A29" s="12" t="str">
        <f t="shared" si="0"/>
        <v>Physical Examination,General,,</v>
      </c>
      <c r="B29" s="12" t="s">
        <v>138</v>
      </c>
      <c r="C29" s="12">
        <v>10</v>
      </c>
      <c r="D29" s="12" t="s">
        <v>250</v>
      </c>
      <c r="E29" s="12">
        <v>1</v>
      </c>
      <c r="J29" s="12" t="s">
        <v>250</v>
      </c>
    </row>
    <row r="30" spans="1:10" ht="12.75" customHeight="1">
      <c r="A30" s="12" t="str">
        <f t="shared" si="0"/>
        <v>Physical Examination,Cardiovascular,,</v>
      </c>
      <c r="B30" s="12" t="s">
        <v>138</v>
      </c>
      <c r="C30" s="12">
        <v>10</v>
      </c>
      <c r="D30" s="12" t="s">
        <v>122</v>
      </c>
      <c r="E30" s="12">
        <v>3</v>
      </c>
      <c r="J30" s="12" t="s">
        <v>122</v>
      </c>
    </row>
    <row r="31" spans="1:10" ht="12.75" customHeight="1">
      <c r="A31" s="12" t="str">
        <f t="shared" si="0"/>
        <v>Physical Examination,Respiratory,,</v>
      </c>
      <c r="B31" s="12" t="s">
        <v>138</v>
      </c>
      <c r="C31" s="12">
        <v>10</v>
      </c>
      <c r="D31" s="12" t="s">
        <v>123</v>
      </c>
      <c r="E31" s="12">
        <v>4</v>
      </c>
      <c r="J31" s="12" t="s">
        <v>123</v>
      </c>
    </row>
    <row r="32" spans="1:10" ht="12.75" customHeight="1">
      <c r="A32" s="12" t="str">
        <f t="shared" si="0"/>
        <v>Physical Examination,Neurological,,</v>
      </c>
      <c r="B32" s="12" t="s">
        <v>138</v>
      </c>
      <c r="C32" s="12">
        <v>10</v>
      </c>
      <c r="D32" s="12" t="s">
        <v>124</v>
      </c>
      <c r="E32" s="12">
        <v>5</v>
      </c>
      <c r="J32" s="12" t="s">
        <v>124</v>
      </c>
    </row>
    <row r="33" spans="1:10" ht="12.75" customHeight="1">
      <c r="A33" s="12" t="str">
        <f t="shared" si="0"/>
        <v>Physical Examination,Other,,</v>
      </c>
      <c r="B33" s="12" t="s">
        <v>138</v>
      </c>
      <c r="C33" s="12">
        <v>10</v>
      </c>
      <c r="D33" s="12" t="s">
        <v>137</v>
      </c>
      <c r="E33" s="13">
        <v>6</v>
      </c>
      <c r="J33" s="12" t="s">
        <v>137</v>
      </c>
    </row>
    <row r="34" spans="1:10" ht="12.75" customHeight="1">
      <c r="A34" s="12" t="str">
        <f t="shared" si="0"/>
        <v>Airway,History,,</v>
      </c>
      <c r="B34" s="12" t="s">
        <v>139</v>
      </c>
      <c r="C34" s="12">
        <v>20</v>
      </c>
      <c r="D34" s="12" t="s">
        <v>140</v>
      </c>
      <c r="E34" s="12">
        <v>5</v>
      </c>
      <c r="J34" s="12" t="s">
        <v>141</v>
      </c>
    </row>
    <row r="35" spans="1:10" ht="12.75" customHeight="1">
      <c r="A35" s="12" t="str">
        <f t="shared" si="0"/>
        <v>Airway,Examination,,</v>
      </c>
      <c r="B35" s="12" t="s">
        <v>139</v>
      </c>
      <c r="C35" s="12">
        <v>20</v>
      </c>
      <c r="D35" s="12" t="s">
        <v>21</v>
      </c>
      <c r="E35" s="13">
        <v>10</v>
      </c>
      <c r="J35" s="12" t="s">
        <v>22</v>
      </c>
    </row>
    <row r="36" spans="1:10" ht="12.75" customHeight="1">
      <c r="A36" s="12" t="str">
        <f t="shared" si="0"/>
        <v>Investigations,Ordered,,</v>
      </c>
      <c r="B36" s="12" t="s">
        <v>23</v>
      </c>
      <c r="C36" s="12">
        <v>30</v>
      </c>
      <c r="D36" s="12" t="s">
        <v>24</v>
      </c>
      <c r="E36" s="13">
        <v>1</v>
      </c>
      <c r="J36" s="12" t="s">
        <v>25</v>
      </c>
    </row>
    <row r="37" spans="1:10" ht="12.75" customHeight="1">
      <c r="A37" s="12" t="str">
        <f t="shared" si="0"/>
        <v>Investigations,Results,,</v>
      </c>
      <c r="B37" s="12" t="s">
        <v>23</v>
      </c>
      <c r="C37" s="12">
        <v>30</v>
      </c>
      <c r="D37" s="12" t="s">
        <v>26</v>
      </c>
      <c r="E37" s="13">
        <v>2</v>
      </c>
      <c r="J37" s="12" t="s">
        <v>27</v>
      </c>
    </row>
    <row r="38" spans="1:10" ht="12.75" customHeight="1">
      <c r="A38" s="12" t="str">
        <f t="shared" si="0"/>
        <v>Consultations,Requested,,</v>
      </c>
      <c r="B38" s="12" t="s">
        <v>28</v>
      </c>
      <c r="C38" s="12">
        <v>40</v>
      </c>
      <c r="D38" s="12" t="s">
        <v>29</v>
      </c>
      <c r="E38" s="13">
        <v>1</v>
      </c>
      <c r="J38" s="12" t="s">
        <v>28</v>
      </c>
    </row>
    <row r="39" spans="1:10" ht="12.75" customHeight="1">
      <c r="A39" s="12" t="str">
        <f t="shared" si="0"/>
        <v>Consultations,Completed,,</v>
      </c>
      <c r="B39" s="12" t="s">
        <v>28</v>
      </c>
      <c r="C39" s="12">
        <v>40</v>
      </c>
      <c r="D39" s="12" t="s">
        <v>30</v>
      </c>
      <c r="E39" s="13">
        <v>2</v>
      </c>
      <c r="J39" s="12" t="s">
        <v>28</v>
      </c>
    </row>
    <row r="40" spans="1:10" ht="12.75" customHeight="1">
      <c r="A40" s="12" t="str">
        <f t="shared" si="0"/>
        <v>Judgement and Plan,,,</v>
      </c>
      <c r="B40" s="12" t="s">
        <v>31</v>
      </c>
      <c r="C40" s="12">
        <v>50</v>
      </c>
      <c r="J40" s="12" t="s">
        <v>31</v>
      </c>
    </row>
    <row r="41" spans="1:10" ht="12.75" customHeight="1">
      <c r="A41" s="12" t="str">
        <f t="shared" si="0"/>
        <v>Pre-op.net,,,</v>
      </c>
      <c r="B41" s="12" t="s">
        <v>32</v>
      </c>
      <c r="C41" s="12">
        <v>900</v>
      </c>
      <c r="J41" s="12" t="s">
        <v>32</v>
      </c>
    </row>
  </sheetData>
  <sheetCalcPr fullCalcOnLoad="1"/>
  <phoneticPr fontId="31" type="noConversion"/>
  <pageMargins left="0.75" right="0.75" top="1" bottom="1" header="0.51180555555555551" footer="0.51180555555555551"/>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R599"/>
  <sheetViews>
    <sheetView workbookViewId="0">
      <pane xSplit="1" ySplit="1" topLeftCell="B168" activePane="bottomRight" state="frozen"/>
      <selection pane="topRight" activeCell="B1" sqref="B1"/>
      <selection pane="bottomLeft" activeCell="A2" sqref="A2"/>
      <selection pane="bottomRight" activeCell="D78" sqref="D78"/>
    </sheetView>
  </sheetViews>
  <sheetFormatPr baseColWidth="10" defaultColWidth="13" defaultRowHeight="12.75" customHeight="1"/>
  <cols>
    <col min="1" max="1" width="33.5" style="9" customWidth="1"/>
    <col min="2" max="2" width="30.83203125" style="9" customWidth="1"/>
    <col min="3" max="3" width="8.1640625" style="9" customWidth="1"/>
    <col min="4" max="4" width="28.5" style="9" customWidth="1"/>
    <col min="5" max="5" width="6.5" style="9" customWidth="1"/>
    <col min="6" max="6" width="6.83203125" style="9" customWidth="1"/>
    <col min="7" max="8" width="7.6640625" style="9" customWidth="1"/>
    <col min="9" max="10" width="9.33203125" style="9" customWidth="1"/>
    <col min="11" max="11" width="7.6640625" style="14" customWidth="1"/>
    <col min="12" max="12" width="63.5" style="14" customWidth="1"/>
    <col min="13" max="13" width="14.33203125" style="14" customWidth="1"/>
    <col min="14" max="18" width="13" style="14"/>
    <col min="19" max="16384" width="13" style="9"/>
  </cols>
  <sheetData>
    <row r="1" spans="1:13" s="11" customFormat="1" ht="61" customHeight="1">
      <c r="A1" s="10" t="s">
        <v>72</v>
      </c>
      <c r="B1" s="10" t="s">
        <v>74</v>
      </c>
      <c r="C1" s="11" t="s">
        <v>108</v>
      </c>
      <c r="D1" s="10" t="s">
        <v>64</v>
      </c>
      <c r="E1" s="10" t="s">
        <v>68</v>
      </c>
      <c r="F1" s="10" t="s">
        <v>110</v>
      </c>
      <c r="G1" s="10" t="s">
        <v>112</v>
      </c>
      <c r="H1" s="15" t="s">
        <v>240</v>
      </c>
      <c r="I1" s="10" t="s">
        <v>76</v>
      </c>
      <c r="J1" s="10" t="s">
        <v>2071</v>
      </c>
      <c r="K1" s="10" t="s">
        <v>33</v>
      </c>
      <c r="L1" s="10" t="s">
        <v>34</v>
      </c>
      <c r="M1" s="10" t="s">
        <v>35</v>
      </c>
    </row>
    <row r="2" spans="1:13" ht="12.75" customHeight="1">
      <c r="A2" s="16">
        <v>0</v>
      </c>
      <c r="B2" s="16">
        <v>0</v>
      </c>
      <c r="C2" s="14">
        <v>0</v>
      </c>
      <c r="D2" s="16"/>
      <c r="E2" s="16">
        <v>0</v>
      </c>
      <c r="F2" s="16">
        <v>0</v>
      </c>
      <c r="G2" s="16">
        <v>0</v>
      </c>
      <c r="H2" s="16">
        <v>0</v>
      </c>
      <c r="I2" s="16">
        <v>0</v>
      </c>
      <c r="J2" s="16"/>
      <c r="K2" s="16"/>
      <c r="L2" s="16"/>
      <c r="M2" s="16"/>
    </row>
    <row r="3" spans="1:13" ht="12.75" customHeight="1">
      <c r="A3" s="9" t="s">
        <v>36</v>
      </c>
      <c r="B3" s="12" t="s">
        <v>37</v>
      </c>
      <c r="C3" s="9">
        <f t="shared" ref="C3:C66" si="0">C2+1</f>
        <v>1</v>
      </c>
      <c r="D3" s="12" t="s">
        <v>38</v>
      </c>
      <c r="E3" s="12">
        <f>VLOOKUP($D3,'Data_Classification for Summary'!$A$1:$I$100,3,0)</f>
        <v>1</v>
      </c>
      <c r="F3" s="12">
        <f>VLOOKUP($D3,'Data_Classification for Summary'!$A$1:$I$100,5,0)</f>
        <v>1</v>
      </c>
      <c r="G3" s="12">
        <f>VLOOKUP($D3,'Data_Classification for Summary'!$A$1:$I$100,7,0)</f>
        <v>0</v>
      </c>
      <c r="H3" s="12">
        <f>VLOOKUP($D3,'Data_Classification for Summary'!$A$1:$I$100,9,0)</f>
        <v>0</v>
      </c>
      <c r="I3" s="12">
        <v>1</v>
      </c>
      <c r="J3" s="12" t="s">
        <v>2072</v>
      </c>
      <c r="K3" s="17"/>
      <c r="L3" s="17"/>
    </row>
    <row r="4" spans="1:13" ht="12.75" customHeight="1">
      <c r="A4" s="9" t="s">
        <v>39</v>
      </c>
      <c r="B4" s="12" t="s">
        <v>40</v>
      </c>
      <c r="C4" s="9">
        <f t="shared" si="0"/>
        <v>2</v>
      </c>
      <c r="D4" s="12" t="s">
        <v>38</v>
      </c>
      <c r="E4" s="12">
        <f>VLOOKUP($D4,'Data_Classification for Summary'!$A$1:$I$100,3,0)</f>
        <v>1</v>
      </c>
      <c r="F4" s="12">
        <f>VLOOKUP($D4,'Data_Classification for Summary'!$A$1:$I$100,5,0)</f>
        <v>1</v>
      </c>
      <c r="G4" s="12">
        <f>VLOOKUP($D4,'Data_Classification for Summary'!$A$1:$I$100,7,0)</f>
        <v>0</v>
      </c>
      <c r="H4" s="12">
        <f>VLOOKUP($D4,'Data_Classification for Summary'!$A$1:$I$100,9,0)</f>
        <v>0</v>
      </c>
      <c r="I4" s="12">
        <v>2</v>
      </c>
      <c r="J4" s="12" t="s">
        <v>2073</v>
      </c>
    </row>
    <row r="5" spans="1:13" ht="12.75" customHeight="1">
      <c r="A5" s="9" t="s">
        <v>41</v>
      </c>
      <c r="B5" s="12" t="s">
        <v>42</v>
      </c>
      <c r="C5" s="9">
        <f t="shared" si="0"/>
        <v>3</v>
      </c>
      <c r="D5" s="12" t="s">
        <v>38</v>
      </c>
      <c r="E5" s="12">
        <f>VLOOKUP($D5,'Data_Classification for Summary'!$A$1:$I$100,3,0)</f>
        <v>1</v>
      </c>
      <c r="F5" s="12">
        <f>VLOOKUP($D5,'Data_Classification for Summary'!$A$1:$I$100,5,0)</f>
        <v>1</v>
      </c>
      <c r="G5" s="12">
        <f>VLOOKUP($D5,'Data_Classification for Summary'!$A$1:$I$100,7,0)</f>
        <v>0</v>
      </c>
      <c r="H5" s="12">
        <f>VLOOKUP($D5,'Data_Classification for Summary'!$A$1:$I$100,9,0)</f>
        <v>0</v>
      </c>
      <c r="I5" s="12">
        <v>3</v>
      </c>
      <c r="J5" s="12" t="s">
        <v>2073</v>
      </c>
      <c r="K5" s="17"/>
      <c r="L5" s="17"/>
    </row>
    <row r="6" spans="1:13" ht="12.75" customHeight="1">
      <c r="A6" s="9" t="s">
        <v>43</v>
      </c>
      <c r="B6" s="12" t="s">
        <v>44</v>
      </c>
      <c r="C6" s="9">
        <f t="shared" si="0"/>
        <v>4</v>
      </c>
      <c r="D6" s="12" t="s">
        <v>38</v>
      </c>
      <c r="E6" s="12">
        <f>VLOOKUP($D6,'Data_Classification for Summary'!$A$1:$I$100,3,0)</f>
        <v>1</v>
      </c>
      <c r="F6" s="12">
        <f>VLOOKUP($D6,'Data_Classification for Summary'!$A$1:$I$100,5,0)</f>
        <v>1</v>
      </c>
      <c r="G6" s="12">
        <f>VLOOKUP($D6,'Data_Classification for Summary'!$A$1:$I$100,7,0)</f>
        <v>0</v>
      </c>
      <c r="H6" s="12">
        <f>VLOOKUP($D6,'Data_Classification for Summary'!$A$1:$I$100,9,0)</f>
        <v>0</v>
      </c>
      <c r="I6" s="12">
        <v>10</v>
      </c>
      <c r="J6" s="12" t="s">
        <v>2073</v>
      </c>
      <c r="K6" s="17"/>
      <c r="L6" s="17"/>
    </row>
    <row r="7" spans="1:13" ht="12.75" customHeight="1">
      <c r="A7" s="9" t="s">
        <v>45</v>
      </c>
      <c r="B7" s="9" t="s">
        <v>46</v>
      </c>
      <c r="C7" s="9">
        <f t="shared" si="0"/>
        <v>5</v>
      </c>
      <c r="D7" s="12" t="s">
        <v>38</v>
      </c>
      <c r="E7" s="12">
        <f>VLOOKUP($D7,'Data_Classification for Summary'!$A$1:$I$100,3,0)</f>
        <v>1</v>
      </c>
      <c r="F7" s="12">
        <f>VLOOKUP($D7,'Data_Classification for Summary'!$A$1:$I$100,5,0)</f>
        <v>1</v>
      </c>
      <c r="G7" s="12">
        <f>VLOOKUP($D7,'Data_Classification for Summary'!$A$1:$I$100,7,0)</f>
        <v>0</v>
      </c>
      <c r="H7" s="12">
        <f>VLOOKUP($D7,'Data_Classification for Summary'!$A$1:$I$100,9,0)</f>
        <v>0</v>
      </c>
      <c r="I7" s="12">
        <v>11</v>
      </c>
      <c r="J7" s="12" t="s">
        <v>2073</v>
      </c>
      <c r="K7" s="17">
        <v>70250</v>
      </c>
      <c r="L7" s="17" t="s">
        <v>47</v>
      </c>
    </row>
    <row r="8" spans="1:13" ht="12.75" customHeight="1">
      <c r="A8" s="9" t="s">
        <v>48</v>
      </c>
      <c r="B8" s="12" t="s">
        <v>49</v>
      </c>
      <c r="C8" s="9">
        <f t="shared" si="0"/>
        <v>6</v>
      </c>
      <c r="D8" s="12" t="s">
        <v>38</v>
      </c>
      <c r="E8" s="12">
        <f>VLOOKUP($D8,'Data_Classification for Summary'!$A$1:$I$100,3,0)</f>
        <v>1</v>
      </c>
      <c r="F8" s="12">
        <f>VLOOKUP($D8,'Data_Classification for Summary'!$A$1:$I$100,5,0)</f>
        <v>1</v>
      </c>
      <c r="G8" s="12">
        <f>VLOOKUP($D8,'Data_Classification for Summary'!$A$1:$I$100,7,0)</f>
        <v>0</v>
      </c>
      <c r="H8" s="12">
        <f>VLOOKUP($D8,'Data_Classification for Summary'!$A$1:$I$100,9,0)</f>
        <v>0</v>
      </c>
      <c r="I8" s="12">
        <v>20</v>
      </c>
      <c r="J8" s="12" t="s">
        <v>2073</v>
      </c>
      <c r="K8" s="17"/>
      <c r="L8" s="17"/>
    </row>
    <row r="9" spans="1:13" ht="12.75" customHeight="1">
      <c r="A9" s="9" t="s">
        <v>50</v>
      </c>
      <c r="B9" s="12" t="s">
        <v>51</v>
      </c>
      <c r="C9" s="9">
        <f t="shared" si="0"/>
        <v>7</v>
      </c>
      <c r="D9" s="12" t="s">
        <v>38</v>
      </c>
      <c r="E9" s="12">
        <f>VLOOKUP($D9,'Data_Classification for Summary'!$A$1:$I$100,3,0)</f>
        <v>1</v>
      </c>
      <c r="F9" s="12">
        <f>VLOOKUP($D9,'Data_Classification for Summary'!$A$1:$I$100,5,0)</f>
        <v>1</v>
      </c>
      <c r="G9" s="12">
        <f>VLOOKUP($D9,'Data_Classification for Summary'!$A$1:$I$100,7,0)</f>
        <v>0</v>
      </c>
      <c r="H9" s="12">
        <f>VLOOKUP($D9,'Data_Classification for Summary'!$A$1:$I$100,9,0)</f>
        <v>0</v>
      </c>
      <c r="I9" s="12">
        <v>40</v>
      </c>
      <c r="J9" s="12" t="s">
        <v>2073</v>
      </c>
      <c r="K9" s="17"/>
      <c r="L9" s="17"/>
    </row>
    <row r="10" spans="1:13" ht="12.75" customHeight="1">
      <c r="A10" s="9" t="s">
        <v>52</v>
      </c>
      <c r="B10" s="12" t="s">
        <v>53</v>
      </c>
      <c r="C10" s="9">
        <f t="shared" si="0"/>
        <v>8</v>
      </c>
      <c r="D10" s="12" t="s">
        <v>38</v>
      </c>
      <c r="E10" s="12">
        <f>VLOOKUP($D10,'Data_Classification for Summary'!$A$1:$I$100,3,0)</f>
        <v>1</v>
      </c>
      <c r="F10" s="12">
        <f>VLOOKUP($D10,'Data_Classification for Summary'!$A$1:$I$100,5,0)</f>
        <v>1</v>
      </c>
      <c r="G10" s="12">
        <f>VLOOKUP($D10,'Data_Classification for Summary'!$A$1:$I$100,7,0)</f>
        <v>0</v>
      </c>
      <c r="H10" s="12">
        <f>VLOOKUP($D10,'Data_Classification for Summary'!$A$1:$I$100,9,0)</f>
        <v>0</v>
      </c>
      <c r="I10" s="12">
        <v>41</v>
      </c>
      <c r="J10" s="12" t="s">
        <v>2073</v>
      </c>
      <c r="K10" s="17"/>
      <c r="L10" s="17"/>
    </row>
    <row r="11" spans="1:13" ht="12.75" customHeight="1">
      <c r="A11" s="9" t="s">
        <v>54</v>
      </c>
      <c r="B11" s="12" t="s">
        <v>55</v>
      </c>
      <c r="C11" s="9">
        <f t="shared" si="0"/>
        <v>9</v>
      </c>
      <c r="D11" s="12" t="s">
        <v>38</v>
      </c>
      <c r="E11" s="12">
        <f>VLOOKUP($D11,'Data_Classification for Summary'!$A$1:$I$100,3,0)</f>
        <v>1</v>
      </c>
      <c r="F11" s="12">
        <f>VLOOKUP($D11,'Data_Classification for Summary'!$A$1:$I$100,5,0)</f>
        <v>1</v>
      </c>
      <c r="G11" s="12">
        <f>VLOOKUP($D11,'Data_Classification for Summary'!$A$1:$I$100,7,0)</f>
        <v>0</v>
      </c>
      <c r="H11" s="12">
        <f>VLOOKUP($D11,'Data_Classification for Summary'!$A$1:$I$100,9,0)</f>
        <v>0</v>
      </c>
      <c r="I11" s="12">
        <v>42</v>
      </c>
      <c r="J11" s="12" t="s">
        <v>2073</v>
      </c>
      <c r="K11" s="17"/>
      <c r="L11" s="17"/>
    </row>
    <row r="12" spans="1:13" ht="12.75" customHeight="1">
      <c r="A12" s="9" t="s">
        <v>56</v>
      </c>
      <c r="B12" s="12" t="s">
        <v>57</v>
      </c>
      <c r="C12" s="9">
        <f t="shared" si="0"/>
        <v>10</v>
      </c>
      <c r="D12" s="12" t="s">
        <v>38</v>
      </c>
      <c r="E12" s="12">
        <f>VLOOKUP($D12,'Data_Classification for Summary'!$A$1:$I$100,3,0)</f>
        <v>1</v>
      </c>
      <c r="F12" s="12">
        <f>VLOOKUP($D12,'Data_Classification for Summary'!$A$1:$I$100,5,0)</f>
        <v>1</v>
      </c>
      <c r="G12" s="12">
        <f>VLOOKUP($D12,'Data_Classification for Summary'!$A$1:$I$100,7,0)</f>
        <v>0</v>
      </c>
      <c r="H12" s="12">
        <f>VLOOKUP($D12,'Data_Classification for Summary'!$A$1:$I$100,9,0)</f>
        <v>0</v>
      </c>
      <c r="I12" s="12">
        <v>44</v>
      </c>
      <c r="J12" s="12" t="s">
        <v>2073</v>
      </c>
      <c r="K12" s="17"/>
      <c r="L12" s="17"/>
    </row>
    <row r="13" spans="1:13" ht="12.75" customHeight="1">
      <c r="A13" s="9" t="s">
        <v>58</v>
      </c>
      <c r="B13" s="12" t="s">
        <v>59</v>
      </c>
      <c r="C13" s="9">
        <f t="shared" si="0"/>
        <v>11</v>
      </c>
      <c r="D13" s="12" t="s">
        <v>38</v>
      </c>
      <c r="E13" s="12">
        <f>VLOOKUP($D13,'Data_Classification for Summary'!$A$1:$I$100,3,0)</f>
        <v>1</v>
      </c>
      <c r="F13" s="12">
        <f>VLOOKUP($D13,'Data_Classification for Summary'!$A$1:$I$100,5,0)</f>
        <v>1</v>
      </c>
      <c r="G13" s="12">
        <f>VLOOKUP($D13,'Data_Classification for Summary'!$A$1:$I$100,7,0)</f>
        <v>0</v>
      </c>
      <c r="H13" s="12">
        <f>VLOOKUP($D13,'Data_Classification for Summary'!$A$1:$I$100,9,0)</f>
        <v>0</v>
      </c>
      <c r="I13" s="12">
        <v>50</v>
      </c>
      <c r="J13" s="12" t="s">
        <v>2073</v>
      </c>
      <c r="K13" s="17"/>
      <c r="L13" s="17"/>
    </row>
    <row r="14" spans="1:13" ht="12.75" customHeight="1">
      <c r="A14" s="9" t="s">
        <v>60</v>
      </c>
      <c r="B14" s="12" t="s">
        <v>61</v>
      </c>
      <c r="C14" s="9">
        <f t="shared" si="0"/>
        <v>12</v>
      </c>
      <c r="D14" s="12" t="s">
        <v>38</v>
      </c>
      <c r="E14" s="12">
        <f>VLOOKUP($D14,'Data_Classification for Summary'!$A$1:$I$100,3,0)</f>
        <v>1</v>
      </c>
      <c r="F14" s="12">
        <f>VLOOKUP($D14,'Data_Classification for Summary'!$A$1:$I$100,5,0)</f>
        <v>1</v>
      </c>
      <c r="G14" s="12">
        <f>VLOOKUP($D14,'Data_Classification for Summary'!$A$1:$I$100,7,0)</f>
        <v>0</v>
      </c>
      <c r="H14" s="12">
        <f>VLOOKUP($D14,'Data_Classification for Summary'!$A$1:$I$100,9,0)</f>
        <v>0</v>
      </c>
      <c r="I14" s="12">
        <v>60</v>
      </c>
      <c r="J14" s="12" t="s">
        <v>2073</v>
      </c>
    </row>
    <row r="15" spans="1:13" ht="12.75" customHeight="1">
      <c r="A15" s="9" t="s">
        <v>167</v>
      </c>
      <c r="B15" s="12" t="s">
        <v>168</v>
      </c>
      <c r="C15" s="9">
        <f t="shared" si="0"/>
        <v>13</v>
      </c>
      <c r="D15" s="12" t="s">
        <v>38</v>
      </c>
      <c r="E15" s="12">
        <f>VLOOKUP($D15,'Data_Classification for Summary'!$A$1:$I$100,3,0)</f>
        <v>1</v>
      </c>
      <c r="F15" s="12">
        <f>VLOOKUP($D15,'Data_Classification for Summary'!$A$1:$I$100,5,0)</f>
        <v>1</v>
      </c>
      <c r="G15" s="12">
        <f>VLOOKUP($D15,'Data_Classification for Summary'!$A$1:$I$100,7,0)</f>
        <v>0</v>
      </c>
      <c r="H15" s="12">
        <f>VLOOKUP($D15,'Data_Classification for Summary'!$A$1:$I$100,9,0)</f>
        <v>0</v>
      </c>
      <c r="I15" s="12">
        <v>70</v>
      </c>
      <c r="J15" s="12" t="s">
        <v>2073</v>
      </c>
      <c r="K15" s="17"/>
      <c r="L15" s="17"/>
    </row>
    <row r="16" spans="1:13" ht="12.75" customHeight="1">
      <c r="A16" s="9" t="s">
        <v>169</v>
      </c>
      <c r="B16" s="12" t="s">
        <v>170</v>
      </c>
      <c r="C16" s="9">
        <f t="shared" si="0"/>
        <v>14</v>
      </c>
      <c r="D16" s="12" t="s">
        <v>38</v>
      </c>
      <c r="E16" s="12">
        <f>VLOOKUP($D16,'Data_Classification for Summary'!$A$1:$I$100,3,0)</f>
        <v>1</v>
      </c>
      <c r="F16" s="12">
        <f>VLOOKUP($D16,'Data_Classification for Summary'!$A$1:$I$100,5,0)</f>
        <v>1</v>
      </c>
      <c r="G16" s="12">
        <f>VLOOKUP($D16,'Data_Classification for Summary'!$A$1:$I$100,7,0)</f>
        <v>0</v>
      </c>
      <c r="H16" s="12">
        <f>VLOOKUP($D16,'Data_Classification for Summary'!$A$1:$I$100,9,0)</f>
        <v>0</v>
      </c>
      <c r="I16" s="12">
        <v>100</v>
      </c>
      <c r="J16" s="12" t="s">
        <v>2073</v>
      </c>
    </row>
    <row r="17" spans="1:12" ht="12.75" customHeight="1">
      <c r="A17" s="9" t="s">
        <v>171</v>
      </c>
      <c r="B17" s="12" t="s">
        <v>172</v>
      </c>
      <c r="C17" s="9">
        <f t="shared" si="0"/>
        <v>15</v>
      </c>
      <c r="D17" s="12" t="s">
        <v>38</v>
      </c>
      <c r="E17" s="12">
        <f>VLOOKUP($D17,'Data_Classification for Summary'!$A$1:$I$100,3,0)</f>
        <v>1</v>
      </c>
      <c r="F17" s="12">
        <f>VLOOKUP($D17,'Data_Classification for Summary'!$A$1:$I$100,5,0)</f>
        <v>1</v>
      </c>
      <c r="G17" s="12">
        <f>VLOOKUP($D17,'Data_Classification for Summary'!$A$1:$I$100,7,0)</f>
        <v>0</v>
      </c>
      <c r="H17" s="12">
        <f>VLOOKUP($D17,'Data_Classification for Summary'!$A$1:$I$100,9,0)</f>
        <v>0</v>
      </c>
      <c r="I17" s="12">
        <v>101</v>
      </c>
      <c r="J17" s="12" t="s">
        <v>2073</v>
      </c>
    </row>
    <row r="18" spans="1:12" ht="12.75" customHeight="1">
      <c r="A18" s="9" t="s">
        <v>173</v>
      </c>
      <c r="B18" s="12" t="s">
        <v>174</v>
      </c>
      <c r="C18" s="9">
        <f t="shared" si="0"/>
        <v>16</v>
      </c>
      <c r="D18" s="12" t="s">
        <v>38</v>
      </c>
      <c r="E18" s="12">
        <f>VLOOKUP($D18,'Data_Classification for Summary'!$A$1:$I$100,3,0)</f>
        <v>1</v>
      </c>
      <c r="F18" s="12">
        <f>VLOOKUP($D18,'Data_Classification for Summary'!$A$1:$I$100,5,0)</f>
        <v>1</v>
      </c>
      <c r="G18" s="12">
        <f>VLOOKUP($D18,'Data_Classification for Summary'!$A$1:$I$100,7,0)</f>
        <v>0</v>
      </c>
      <c r="H18" s="12">
        <f>VLOOKUP($D18,'Data_Classification for Summary'!$A$1:$I$100,9,0)</f>
        <v>0</v>
      </c>
      <c r="I18" s="12">
        <v>110</v>
      </c>
      <c r="J18" s="12" t="s">
        <v>2073</v>
      </c>
    </row>
    <row r="19" spans="1:12" ht="12.75" customHeight="1">
      <c r="A19" s="9" t="s">
        <v>175</v>
      </c>
      <c r="B19" s="12" t="s">
        <v>176</v>
      </c>
      <c r="C19" s="9">
        <f t="shared" si="0"/>
        <v>17</v>
      </c>
      <c r="D19" s="12" t="s">
        <v>38</v>
      </c>
      <c r="E19" s="12">
        <f>VLOOKUP($D19,'Data_Classification for Summary'!$A$1:$I$100,3,0)</f>
        <v>1</v>
      </c>
      <c r="F19" s="12">
        <f>VLOOKUP($D19,'Data_Classification for Summary'!$A$1:$I$100,5,0)</f>
        <v>1</v>
      </c>
      <c r="G19" s="12">
        <f>VLOOKUP($D19,'Data_Classification for Summary'!$A$1:$I$100,7,0)</f>
        <v>0</v>
      </c>
      <c r="H19" s="12">
        <f>VLOOKUP($D19,'Data_Classification for Summary'!$A$1:$I$100,9,0)</f>
        <v>0</v>
      </c>
      <c r="I19" s="12">
        <v>120</v>
      </c>
      <c r="J19" s="12" t="s">
        <v>2073</v>
      </c>
    </row>
    <row r="20" spans="1:12" ht="12.75" customHeight="1">
      <c r="A20" s="9" t="s">
        <v>309</v>
      </c>
      <c r="B20" s="12" t="s">
        <v>310</v>
      </c>
      <c r="C20" s="9">
        <f t="shared" si="0"/>
        <v>18</v>
      </c>
      <c r="D20" s="12" t="s">
        <v>178</v>
      </c>
      <c r="E20" s="12">
        <f>VLOOKUP($D20,'Data_Classification for Summary'!$A$1:$I$100,3,0)</f>
        <v>1</v>
      </c>
      <c r="F20" s="12">
        <f>VLOOKUP($D20,'Data_Classification for Summary'!$A$1:$I$100,5,0)</f>
        <v>2</v>
      </c>
      <c r="G20" s="12">
        <f>VLOOKUP($D20,'Data_Classification for Summary'!$A$1:$I$100,7,0)</f>
        <v>0</v>
      </c>
      <c r="H20" s="12">
        <f>VLOOKUP($D20,'Data_Classification for Summary'!$A$1:$I$100,9,0)</f>
        <v>0</v>
      </c>
      <c r="I20" s="12">
        <v>1</v>
      </c>
      <c r="J20" s="12" t="s">
        <v>2073</v>
      </c>
    </row>
    <row r="21" spans="1:12" ht="12.75" customHeight="1">
      <c r="A21" s="9" t="s">
        <v>179</v>
      </c>
      <c r="B21" s="12" t="s">
        <v>180</v>
      </c>
      <c r="C21" s="9">
        <f t="shared" si="0"/>
        <v>19</v>
      </c>
      <c r="D21" s="12" t="s">
        <v>178</v>
      </c>
      <c r="E21" s="12">
        <f>VLOOKUP($D21,'Data_Classification for Summary'!$A$1:$I$100,3,0)</f>
        <v>1</v>
      </c>
      <c r="F21" s="12">
        <f>VLOOKUP($D21,'Data_Classification for Summary'!$A$1:$I$100,5,0)</f>
        <v>2</v>
      </c>
      <c r="G21" s="12">
        <f>VLOOKUP($D21,'Data_Classification for Summary'!$A$1:$I$100,7,0)</f>
        <v>0</v>
      </c>
      <c r="H21" s="12">
        <f>VLOOKUP($D21,'Data_Classification for Summary'!$A$1:$I$100,9,0)</f>
        <v>0</v>
      </c>
      <c r="I21" s="12">
        <v>10</v>
      </c>
      <c r="J21" s="12" t="s">
        <v>2073</v>
      </c>
    </row>
    <row r="22" spans="1:12" ht="12.75" customHeight="1">
      <c r="A22" s="9" t="s">
        <v>181</v>
      </c>
      <c r="B22" s="12" t="s">
        <v>51</v>
      </c>
      <c r="C22" s="9">
        <f t="shared" si="0"/>
        <v>20</v>
      </c>
      <c r="D22" s="12" t="s">
        <v>178</v>
      </c>
      <c r="E22" s="12">
        <f>VLOOKUP($D22,'Data_Classification for Summary'!$A$1:$I$100,3,0)</f>
        <v>1</v>
      </c>
      <c r="F22" s="12">
        <f>VLOOKUP($D22,'Data_Classification for Summary'!$A$1:$I$100,5,0)</f>
        <v>2</v>
      </c>
      <c r="G22" s="12">
        <f>VLOOKUP($D22,'Data_Classification for Summary'!$A$1:$I$100,7,0)</f>
        <v>0</v>
      </c>
      <c r="H22" s="12">
        <f>VLOOKUP($D22,'Data_Classification for Summary'!$A$1:$I$100,9,0)</f>
        <v>0</v>
      </c>
      <c r="I22" s="12">
        <v>40</v>
      </c>
      <c r="J22" s="12" t="s">
        <v>2073</v>
      </c>
    </row>
    <row r="23" spans="1:12" ht="12.75" customHeight="1">
      <c r="A23" s="9" t="s">
        <v>315</v>
      </c>
      <c r="B23" s="12" t="s">
        <v>53</v>
      </c>
      <c r="C23" s="9">
        <f t="shared" si="0"/>
        <v>21</v>
      </c>
      <c r="D23" s="12" t="s">
        <v>178</v>
      </c>
      <c r="E23" s="12">
        <f>VLOOKUP($D23,'Data_Classification for Summary'!$A$1:$I$100,3,0)</f>
        <v>1</v>
      </c>
      <c r="F23" s="12">
        <f>VLOOKUP($D23,'Data_Classification for Summary'!$A$1:$I$100,5,0)</f>
        <v>2</v>
      </c>
      <c r="G23" s="12">
        <f>VLOOKUP($D23,'Data_Classification for Summary'!$A$1:$I$100,7,0)</f>
        <v>0</v>
      </c>
      <c r="H23" s="12">
        <f>VLOOKUP($D23,'Data_Classification for Summary'!$A$1:$I$100,9,0)</f>
        <v>0</v>
      </c>
      <c r="I23" s="12">
        <v>41</v>
      </c>
      <c r="J23" s="12" t="s">
        <v>2073</v>
      </c>
    </row>
    <row r="24" spans="1:12" ht="12.75" customHeight="1">
      <c r="A24" s="9" t="s">
        <v>316</v>
      </c>
      <c r="B24" s="12" t="s">
        <v>55</v>
      </c>
      <c r="C24" s="9">
        <f t="shared" si="0"/>
        <v>22</v>
      </c>
      <c r="D24" s="12" t="s">
        <v>178</v>
      </c>
      <c r="E24" s="12">
        <f>VLOOKUP($D24,'Data_Classification for Summary'!$A$1:$I$100,3,0)</f>
        <v>1</v>
      </c>
      <c r="F24" s="12">
        <f>VLOOKUP($D24,'Data_Classification for Summary'!$A$1:$I$100,5,0)</f>
        <v>2</v>
      </c>
      <c r="G24" s="12">
        <f>VLOOKUP($D24,'Data_Classification for Summary'!$A$1:$I$100,7,0)</f>
        <v>0</v>
      </c>
      <c r="H24" s="12">
        <f>VLOOKUP($D24,'Data_Classification for Summary'!$A$1:$I$100,9,0)</f>
        <v>0</v>
      </c>
      <c r="I24" s="12">
        <v>42</v>
      </c>
      <c r="J24" s="12" t="s">
        <v>2073</v>
      </c>
    </row>
    <row r="25" spans="1:12" ht="12.75" customHeight="1">
      <c r="A25" s="9" t="s">
        <v>317</v>
      </c>
      <c r="B25" s="12" t="s">
        <v>57</v>
      </c>
      <c r="C25" s="9">
        <f t="shared" si="0"/>
        <v>23</v>
      </c>
      <c r="D25" s="12" t="s">
        <v>178</v>
      </c>
      <c r="E25" s="12">
        <f>VLOOKUP($D25,'Data_Classification for Summary'!$A$1:$I$100,3,0)</f>
        <v>1</v>
      </c>
      <c r="F25" s="12">
        <f>VLOOKUP($D25,'Data_Classification for Summary'!$A$1:$I$100,5,0)</f>
        <v>2</v>
      </c>
      <c r="G25" s="12">
        <f>VLOOKUP($D25,'Data_Classification for Summary'!$A$1:$I$100,7,0)</f>
        <v>0</v>
      </c>
      <c r="H25" s="12">
        <f>VLOOKUP($D25,'Data_Classification for Summary'!$A$1:$I$100,9,0)</f>
        <v>0</v>
      </c>
      <c r="I25" s="12">
        <v>44</v>
      </c>
      <c r="J25" s="12" t="s">
        <v>2073</v>
      </c>
    </row>
    <row r="26" spans="1:12" ht="12.75" customHeight="1">
      <c r="A26" s="9" t="s">
        <v>318</v>
      </c>
      <c r="B26" s="12" t="s">
        <v>319</v>
      </c>
      <c r="C26" s="9">
        <f t="shared" si="0"/>
        <v>24</v>
      </c>
      <c r="D26" s="12" t="s">
        <v>178</v>
      </c>
      <c r="E26" s="12">
        <f>VLOOKUP($D26,'Data_Classification for Summary'!$A$1:$I$100,3,0)</f>
        <v>1</v>
      </c>
      <c r="F26" s="12">
        <f>VLOOKUP($D26,'Data_Classification for Summary'!$A$1:$I$100,5,0)</f>
        <v>2</v>
      </c>
      <c r="G26" s="12">
        <f>VLOOKUP($D26,'Data_Classification for Summary'!$A$1:$I$100,7,0)</f>
        <v>0</v>
      </c>
      <c r="H26" s="12">
        <f>VLOOKUP($D26,'Data_Classification for Summary'!$A$1:$I$100,9,0)</f>
        <v>0</v>
      </c>
      <c r="I26" s="12">
        <v>50</v>
      </c>
      <c r="J26" s="12" t="s">
        <v>2073</v>
      </c>
    </row>
    <row r="27" spans="1:12" ht="12.75" customHeight="1">
      <c r="A27" s="9" t="s">
        <v>320</v>
      </c>
      <c r="B27" s="12" t="s">
        <v>168</v>
      </c>
      <c r="C27" s="9">
        <f t="shared" si="0"/>
        <v>25</v>
      </c>
      <c r="D27" s="12" t="s">
        <v>178</v>
      </c>
      <c r="E27" s="12">
        <f>VLOOKUP($D27,'Data_Classification for Summary'!$A$1:$I$100,3,0)</f>
        <v>1</v>
      </c>
      <c r="F27" s="12">
        <f>VLOOKUP($D27,'Data_Classification for Summary'!$A$1:$I$100,5,0)</f>
        <v>2</v>
      </c>
      <c r="G27" s="12">
        <f>VLOOKUP($D27,'Data_Classification for Summary'!$A$1:$I$100,7,0)</f>
        <v>0</v>
      </c>
      <c r="H27" s="12">
        <f>VLOOKUP($D27,'Data_Classification for Summary'!$A$1:$I$100,9,0)</f>
        <v>0</v>
      </c>
      <c r="I27" s="12">
        <v>70</v>
      </c>
      <c r="J27" s="12" t="s">
        <v>2073</v>
      </c>
    </row>
    <row r="28" spans="1:12" ht="12.75" customHeight="1">
      <c r="A28" s="9" t="s">
        <v>246</v>
      </c>
      <c r="B28" s="12" t="s">
        <v>246</v>
      </c>
      <c r="C28" s="9">
        <f t="shared" si="0"/>
        <v>26</v>
      </c>
      <c r="D28" s="12" t="s">
        <v>321</v>
      </c>
      <c r="E28" s="12">
        <f>VLOOKUP($D28,'Data_Classification for Summary'!$A$1:$I$100,3,0)</f>
        <v>1</v>
      </c>
      <c r="F28" s="12">
        <f>VLOOKUP($D28,'Data_Classification for Summary'!$A$1:$I$100,5,0)</f>
        <v>4</v>
      </c>
      <c r="G28" s="12">
        <f>VLOOKUP($D28,'Data_Classification for Summary'!$A$1:$I$100,7,0)</f>
        <v>0</v>
      </c>
      <c r="H28" s="12">
        <f>VLOOKUP($D28,'Data_Classification for Summary'!$A$1:$I$100,9,0)</f>
        <v>0</v>
      </c>
      <c r="I28" s="12">
        <v>1</v>
      </c>
      <c r="J28" s="12" t="s">
        <v>2073</v>
      </c>
      <c r="K28" s="17"/>
      <c r="L28" s="17"/>
    </row>
    <row r="29" spans="1:12" ht="12.75" customHeight="1">
      <c r="A29" s="9" t="s">
        <v>322</v>
      </c>
      <c r="B29" s="12" t="s">
        <v>182</v>
      </c>
      <c r="C29" s="9">
        <f t="shared" si="0"/>
        <v>27</v>
      </c>
      <c r="D29" s="12" t="s">
        <v>321</v>
      </c>
      <c r="E29" s="12">
        <f>VLOOKUP($D29,'Data_Classification for Summary'!$A$1:$I$100,3,0)</f>
        <v>1</v>
      </c>
      <c r="F29" s="12">
        <f>VLOOKUP($D29,'Data_Classification for Summary'!$A$1:$I$100,5,0)</f>
        <v>4</v>
      </c>
      <c r="G29" s="12">
        <f>VLOOKUP($D29,'Data_Classification for Summary'!$A$1:$I$100,7,0)</f>
        <v>0</v>
      </c>
      <c r="H29" s="12">
        <f>VLOOKUP($D29,'Data_Classification for Summary'!$A$1:$I$100,9,0)</f>
        <v>0</v>
      </c>
      <c r="I29" s="12">
        <v>2</v>
      </c>
      <c r="J29" s="12" t="s">
        <v>2073</v>
      </c>
    </row>
    <row r="30" spans="1:12" ht="12.75" customHeight="1">
      <c r="A30" s="9" t="s">
        <v>183</v>
      </c>
      <c r="B30" s="12" t="s">
        <v>51</v>
      </c>
      <c r="C30" s="9">
        <f t="shared" si="0"/>
        <v>28</v>
      </c>
      <c r="D30" s="12" t="s">
        <v>321</v>
      </c>
      <c r="E30" s="12">
        <f>VLOOKUP($D30,'Data_Classification for Summary'!$A$1:$I$100,3,0)</f>
        <v>1</v>
      </c>
      <c r="F30" s="12">
        <f>VLOOKUP($D30,'Data_Classification for Summary'!$A$1:$I$100,5,0)</f>
        <v>4</v>
      </c>
      <c r="G30" s="12">
        <f>VLOOKUP($D30,'Data_Classification for Summary'!$A$1:$I$100,7,0)</f>
        <v>0</v>
      </c>
      <c r="H30" s="12">
        <f>VLOOKUP($D30,'Data_Classification for Summary'!$A$1:$I$100,9,0)</f>
        <v>0</v>
      </c>
      <c r="I30" s="12">
        <v>40</v>
      </c>
      <c r="J30" s="12" t="s">
        <v>2073</v>
      </c>
    </row>
    <row r="31" spans="1:12" ht="12.75" customHeight="1">
      <c r="A31" s="9" t="s">
        <v>184</v>
      </c>
      <c r="B31" s="12" t="s">
        <v>53</v>
      </c>
      <c r="C31" s="9">
        <f t="shared" si="0"/>
        <v>29</v>
      </c>
      <c r="D31" s="12" t="s">
        <v>321</v>
      </c>
      <c r="E31" s="12">
        <f>VLOOKUP($D31,'Data_Classification for Summary'!$A$1:$I$100,3,0)</f>
        <v>1</v>
      </c>
      <c r="F31" s="12">
        <f>VLOOKUP($D31,'Data_Classification for Summary'!$A$1:$I$100,5,0)</f>
        <v>4</v>
      </c>
      <c r="G31" s="12">
        <f>VLOOKUP($D31,'Data_Classification for Summary'!$A$1:$I$100,7,0)</f>
        <v>0</v>
      </c>
      <c r="H31" s="12">
        <f>VLOOKUP($D31,'Data_Classification for Summary'!$A$1:$I$100,9,0)</f>
        <v>0</v>
      </c>
      <c r="I31" s="12">
        <v>41</v>
      </c>
      <c r="J31" s="12" t="s">
        <v>2073</v>
      </c>
    </row>
    <row r="32" spans="1:12" ht="12.75" customHeight="1">
      <c r="A32" s="9" t="s">
        <v>185</v>
      </c>
      <c r="B32" s="12" t="s">
        <v>55</v>
      </c>
      <c r="C32" s="9">
        <f t="shared" si="0"/>
        <v>30</v>
      </c>
      <c r="D32" s="12" t="s">
        <v>321</v>
      </c>
      <c r="E32" s="12">
        <f>VLOOKUP($D32,'Data_Classification for Summary'!$A$1:$I$100,3,0)</f>
        <v>1</v>
      </c>
      <c r="F32" s="12">
        <f>VLOOKUP($D32,'Data_Classification for Summary'!$A$1:$I$100,5,0)</f>
        <v>4</v>
      </c>
      <c r="G32" s="12">
        <f>VLOOKUP($D32,'Data_Classification for Summary'!$A$1:$I$100,7,0)</f>
        <v>0</v>
      </c>
      <c r="H32" s="12">
        <f>VLOOKUP($D32,'Data_Classification for Summary'!$A$1:$I$100,9,0)</f>
        <v>0</v>
      </c>
      <c r="I32" s="12">
        <v>42</v>
      </c>
      <c r="J32" s="12" t="s">
        <v>2073</v>
      </c>
    </row>
    <row r="33" spans="1:12" ht="12.75" customHeight="1">
      <c r="A33" s="9" t="s">
        <v>186</v>
      </c>
      <c r="B33" s="12" t="s">
        <v>57</v>
      </c>
      <c r="C33" s="9">
        <f t="shared" si="0"/>
        <v>31</v>
      </c>
      <c r="D33" s="12" t="s">
        <v>321</v>
      </c>
      <c r="E33" s="12">
        <f>VLOOKUP($D33,'Data_Classification for Summary'!$A$1:$I$100,3,0)</f>
        <v>1</v>
      </c>
      <c r="F33" s="12">
        <f>VLOOKUP($D33,'Data_Classification for Summary'!$A$1:$I$100,5,0)</f>
        <v>4</v>
      </c>
      <c r="G33" s="12">
        <f>VLOOKUP($D33,'Data_Classification for Summary'!$A$1:$I$100,7,0)</f>
        <v>0</v>
      </c>
      <c r="H33" s="12">
        <f>VLOOKUP($D33,'Data_Classification for Summary'!$A$1:$I$100,9,0)</f>
        <v>0</v>
      </c>
      <c r="I33" s="12">
        <v>44</v>
      </c>
      <c r="J33" s="12" t="s">
        <v>2073</v>
      </c>
    </row>
    <row r="34" spans="1:12" ht="12.75" customHeight="1">
      <c r="A34" s="9" t="s">
        <v>187</v>
      </c>
      <c r="B34" s="12" t="s">
        <v>188</v>
      </c>
      <c r="C34" s="9">
        <f t="shared" si="0"/>
        <v>32</v>
      </c>
      <c r="D34" s="12" t="s">
        <v>321</v>
      </c>
      <c r="E34" s="12">
        <f>VLOOKUP($D34,'Data_Classification for Summary'!$A$1:$I$100,3,0)</f>
        <v>1</v>
      </c>
      <c r="F34" s="12">
        <f>VLOOKUP($D34,'Data_Classification for Summary'!$A$1:$I$100,5,0)</f>
        <v>4</v>
      </c>
      <c r="G34" s="12">
        <f>VLOOKUP($D34,'Data_Classification for Summary'!$A$1:$I$100,7,0)</f>
        <v>0</v>
      </c>
      <c r="H34" s="12">
        <f>VLOOKUP($D34,'Data_Classification for Summary'!$A$1:$I$100,9,0)</f>
        <v>0</v>
      </c>
      <c r="I34" s="12">
        <v>50</v>
      </c>
      <c r="J34" s="12" t="s">
        <v>2073</v>
      </c>
    </row>
    <row r="35" spans="1:12" ht="12.75" customHeight="1">
      <c r="A35" s="9" t="s">
        <v>189</v>
      </c>
      <c r="B35" s="12" t="s">
        <v>168</v>
      </c>
      <c r="C35" s="9">
        <f t="shared" si="0"/>
        <v>33</v>
      </c>
      <c r="D35" s="12" t="s">
        <v>321</v>
      </c>
      <c r="E35" s="12">
        <f>VLOOKUP($D35,'Data_Classification for Summary'!$A$1:$I$100,3,0)</f>
        <v>1</v>
      </c>
      <c r="F35" s="12">
        <f>VLOOKUP($D35,'Data_Classification for Summary'!$A$1:$I$100,5,0)</f>
        <v>4</v>
      </c>
      <c r="G35" s="12">
        <f>VLOOKUP($D35,'Data_Classification for Summary'!$A$1:$I$100,7,0)</f>
        <v>0</v>
      </c>
      <c r="H35" s="12">
        <f>VLOOKUP($D35,'Data_Classification for Summary'!$A$1:$I$100,9,0)</f>
        <v>0</v>
      </c>
      <c r="I35" s="12">
        <v>70</v>
      </c>
      <c r="J35" s="12" t="s">
        <v>2073</v>
      </c>
    </row>
    <row r="36" spans="1:12" ht="12.75" customHeight="1">
      <c r="A36" s="9" t="s">
        <v>190</v>
      </c>
      <c r="B36" s="18" t="s">
        <v>191</v>
      </c>
      <c r="C36" s="9">
        <f t="shared" si="0"/>
        <v>34</v>
      </c>
      <c r="D36" s="18" t="s">
        <v>192</v>
      </c>
      <c r="E36" s="12">
        <f>VLOOKUP($D36,'Data_Classification for Summary'!$A$1:$I$100,3,0)</f>
        <v>5</v>
      </c>
      <c r="F36" s="12">
        <f>VLOOKUP($D36,'Data_Classification for Summary'!$A$1:$I$100,5,0)</f>
        <v>5</v>
      </c>
      <c r="G36" s="12">
        <f>VLOOKUP($D36,'Data_Classification for Summary'!$A$1:$I$100,7,0)</f>
        <v>0</v>
      </c>
      <c r="H36" s="12">
        <f>VLOOKUP($D36,'Data_Classification for Summary'!$A$1:$I$100,9,0)</f>
        <v>0</v>
      </c>
      <c r="I36" s="18">
        <v>1</v>
      </c>
      <c r="J36" s="18" t="s">
        <v>2074</v>
      </c>
      <c r="K36" s="17">
        <v>70414</v>
      </c>
      <c r="L36" s="17" t="s">
        <v>193</v>
      </c>
    </row>
    <row r="37" spans="1:12" ht="12.75" customHeight="1">
      <c r="A37" s="9" t="s">
        <v>194</v>
      </c>
      <c r="B37" s="18" t="s">
        <v>195</v>
      </c>
      <c r="C37" s="9">
        <f t="shared" si="0"/>
        <v>35</v>
      </c>
      <c r="D37" s="18" t="s">
        <v>192</v>
      </c>
      <c r="E37" s="12">
        <f>VLOOKUP($D37,'Data_Classification for Summary'!$A$1:$I$100,3,0)</f>
        <v>5</v>
      </c>
      <c r="F37" s="12">
        <f>VLOOKUP($D37,'Data_Classification for Summary'!$A$1:$I$100,5,0)</f>
        <v>5</v>
      </c>
      <c r="G37" s="12">
        <f>VLOOKUP($D37,'Data_Classification for Summary'!$A$1:$I$100,7,0)</f>
        <v>0</v>
      </c>
      <c r="H37" s="12">
        <f>VLOOKUP($D37,'Data_Classification for Summary'!$A$1:$I$100,9,0)</f>
        <v>0</v>
      </c>
      <c r="I37" s="18">
        <v>10</v>
      </c>
      <c r="J37" s="18" t="s">
        <v>2073</v>
      </c>
      <c r="K37" s="17">
        <v>70331</v>
      </c>
      <c r="L37" s="17" t="s">
        <v>196</v>
      </c>
    </row>
    <row r="38" spans="1:12" ht="12.75" customHeight="1">
      <c r="A38" s="9" t="s">
        <v>197</v>
      </c>
      <c r="B38" s="18" t="s">
        <v>198</v>
      </c>
      <c r="C38" s="9">
        <f t="shared" si="0"/>
        <v>36</v>
      </c>
      <c r="D38" s="18" t="s">
        <v>192</v>
      </c>
      <c r="E38" s="12">
        <f>VLOOKUP($D38,'Data_Classification for Summary'!$A$1:$I$100,3,0)</f>
        <v>5</v>
      </c>
      <c r="F38" s="12">
        <f>VLOOKUP($D38,'Data_Classification for Summary'!$A$1:$I$100,5,0)</f>
        <v>5</v>
      </c>
      <c r="G38" s="12">
        <f>VLOOKUP($D38,'Data_Classification for Summary'!$A$1:$I$100,7,0)</f>
        <v>0</v>
      </c>
      <c r="H38" s="12">
        <f>VLOOKUP($D38,'Data_Classification for Summary'!$A$1:$I$100,9,0)</f>
        <v>0</v>
      </c>
      <c r="I38" s="18">
        <v>11</v>
      </c>
      <c r="J38" s="18" t="s">
        <v>2073</v>
      </c>
      <c r="K38" s="17">
        <v>70333</v>
      </c>
      <c r="L38" s="17" t="s">
        <v>199</v>
      </c>
    </row>
    <row r="39" spans="1:12" ht="12.75" customHeight="1">
      <c r="A39" s="9" t="s">
        <v>200</v>
      </c>
      <c r="B39" s="18" t="s">
        <v>77</v>
      </c>
      <c r="C39" s="9">
        <f t="shared" si="0"/>
        <v>37</v>
      </c>
      <c r="D39" s="18" t="s">
        <v>192</v>
      </c>
      <c r="E39" s="12">
        <f>VLOOKUP($D39,'Data_Classification for Summary'!$A$1:$I$100,3,0)</f>
        <v>5</v>
      </c>
      <c r="F39" s="12">
        <f>VLOOKUP($D39,'Data_Classification for Summary'!$A$1:$I$100,5,0)</f>
        <v>5</v>
      </c>
      <c r="G39" s="12">
        <f>VLOOKUP($D39,'Data_Classification for Summary'!$A$1:$I$100,7,0)</f>
        <v>0</v>
      </c>
      <c r="H39" s="12">
        <f>VLOOKUP($D39,'Data_Classification for Summary'!$A$1:$I$100,9,0)</f>
        <v>0</v>
      </c>
      <c r="I39" s="18">
        <v>15</v>
      </c>
      <c r="J39" s="18" t="s">
        <v>2073</v>
      </c>
      <c r="K39" s="17">
        <v>70334</v>
      </c>
      <c r="L39" s="17" t="s">
        <v>78</v>
      </c>
    </row>
    <row r="40" spans="1:12" ht="12.75" customHeight="1">
      <c r="A40" s="9" t="s">
        <v>79</v>
      </c>
      <c r="B40" s="18" t="s">
        <v>80</v>
      </c>
      <c r="C40" s="9">
        <f t="shared" si="0"/>
        <v>38</v>
      </c>
      <c r="D40" s="18" t="s">
        <v>192</v>
      </c>
      <c r="E40" s="12">
        <f>VLOOKUP($D40,'Data_Classification for Summary'!$A$1:$I$100,3,0)</f>
        <v>5</v>
      </c>
      <c r="F40" s="12">
        <f>VLOOKUP($D40,'Data_Classification for Summary'!$A$1:$I$100,5,0)</f>
        <v>5</v>
      </c>
      <c r="G40" s="12">
        <f>VLOOKUP($D40,'Data_Classification for Summary'!$A$1:$I$100,7,0)</f>
        <v>0</v>
      </c>
      <c r="H40" s="12">
        <f>VLOOKUP($D40,'Data_Classification for Summary'!$A$1:$I$100,9,0)</f>
        <v>0</v>
      </c>
      <c r="I40" s="18">
        <v>20</v>
      </c>
      <c r="J40" s="18" t="s">
        <v>2073</v>
      </c>
      <c r="K40" s="17"/>
      <c r="L40" s="17"/>
    </row>
    <row r="41" spans="1:12" ht="12.75" customHeight="1">
      <c r="A41" s="9" t="s">
        <v>81</v>
      </c>
      <c r="B41" s="18" t="s">
        <v>82</v>
      </c>
      <c r="C41" s="9">
        <f t="shared" si="0"/>
        <v>39</v>
      </c>
      <c r="D41" s="18" t="s">
        <v>192</v>
      </c>
      <c r="E41" s="12">
        <f>VLOOKUP($D41,'Data_Classification for Summary'!$A$1:$I$100,3,0)</f>
        <v>5</v>
      </c>
      <c r="F41" s="12">
        <f>VLOOKUP($D41,'Data_Classification for Summary'!$A$1:$I$100,5,0)</f>
        <v>5</v>
      </c>
      <c r="G41" s="12">
        <f>VLOOKUP($D41,'Data_Classification for Summary'!$A$1:$I$100,7,0)</f>
        <v>0</v>
      </c>
      <c r="H41" s="12">
        <f>VLOOKUP($D41,'Data_Classification for Summary'!$A$1:$I$100,9,0)</f>
        <v>0</v>
      </c>
      <c r="I41" s="18">
        <v>25</v>
      </c>
      <c r="J41" s="18" t="s">
        <v>2073</v>
      </c>
      <c r="K41" s="17">
        <v>70141</v>
      </c>
      <c r="L41" s="17" t="s">
        <v>83</v>
      </c>
    </row>
    <row r="42" spans="1:12" ht="12.75" customHeight="1">
      <c r="A42" s="9" t="s">
        <v>84</v>
      </c>
      <c r="B42" s="18" t="s">
        <v>85</v>
      </c>
      <c r="C42" s="9">
        <f t="shared" si="0"/>
        <v>40</v>
      </c>
      <c r="D42" s="18" t="s">
        <v>192</v>
      </c>
      <c r="E42" s="12">
        <f>VLOOKUP($D42,'Data_Classification for Summary'!$A$1:$I$100,3,0)</f>
        <v>5</v>
      </c>
      <c r="F42" s="12">
        <f>VLOOKUP($D42,'Data_Classification for Summary'!$A$1:$I$100,5,0)</f>
        <v>5</v>
      </c>
      <c r="G42" s="12">
        <f>VLOOKUP($D42,'Data_Classification for Summary'!$A$1:$I$100,7,0)</f>
        <v>0</v>
      </c>
      <c r="H42" s="12">
        <f>VLOOKUP($D42,'Data_Classification for Summary'!$A$1:$I$100,9,0)</f>
        <v>0</v>
      </c>
      <c r="I42" s="18">
        <v>30</v>
      </c>
      <c r="J42" s="18" t="s">
        <v>2073</v>
      </c>
      <c r="K42" s="17"/>
      <c r="L42" s="17"/>
    </row>
    <row r="43" spans="1:12" ht="12.75" customHeight="1">
      <c r="A43" s="9" t="s">
        <v>86</v>
      </c>
      <c r="B43" s="18" t="s">
        <v>87</v>
      </c>
      <c r="C43" s="9">
        <f t="shared" si="0"/>
        <v>41</v>
      </c>
      <c r="D43" s="18" t="s">
        <v>88</v>
      </c>
      <c r="E43" s="12">
        <f>VLOOKUP($D43,'Data_Classification for Summary'!$A$1:$I$100,3,0)</f>
        <v>5</v>
      </c>
      <c r="F43" s="12">
        <f>VLOOKUP($D43,'Data_Classification for Summary'!$A$1:$I$100,5,0)</f>
        <v>8</v>
      </c>
      <c r="G43" s="12">
        <f>VLOOKUP($D43,'Data_Classification for Summary'!$A$1:$I$100,7,0)</f>
        <v>0</v>
      </c>
      <c r="H43" s="12">
        <f>VLOOKUP($D43,'Data_Classification for Summary'!$A$1:$I$100,9,0)</f>
        <v>0</v>
      </c>
      <c r="I43" s="18">
        <v>1</v>
      </c>
      <c r="J43" s="18" t="s">
        <v>2073</v>
      </c>
      <c r="K43" s="17"/>
      <c r="L43" s="17"/>
    </row>
    <row r="44" spans="1:12" ht="12.75" customHeight="1">
      <c r="A44" s="9" t="s">
        <v>89</v>
      </c>
      <c r="B44" s="18" t="s">
        <v>90</v>
      </c>
      <c r="C44" s="9">
        <f t="shared" si="0"/>
        <v>42</v>
      </c>
      <c r="D44" s="18" t="s">
        <v>88</v>
      </c>
      <c r="E44" s="12">
        <f>VLOOKUP($D44,'Data_Classification for Summary'!$A$1:$I$100,3,0)</f>
        <v>5</v>
      </c>
      <c r="F44" s="12">
        <f>VLOOKUP($D44,'Data_Classification for Summary'!$A$1:$I$100,5,0)</f>
        <v>8</v>
      </c>
      <c r="G44" s="12">
        <f>VLOOKUP($D44,'Data_Classification for Summary'!$A$1:$I$100,7,0)</f>
        <v>0</v>
      </c>
      <c r="H44" s="12">
        <f>VLOOKUP($D44,'Data_Classification for Summary'!$A$1:$I$100,9,0)</f>
        <v>0</v>
      </c>
      <c r="I44" s="18">
        <v>2</v>
      </c>
      <c r="J44" s="18" t="s">
        <v>2073</v>
      </c>
      <c r="K44" s="17"/>
      <c r="L44" s="17"/>
    </row>
    <row r="45" spans="1:12" ht="12.75" customHeight="1">
      <c r="A45" s="9" t="s">
        <v>91</v>
      </c>
      <c r="B45" s="12" t="s">
        <v>92</v>
      </c>
      <c r="C45" s="9">
        <f t="shared" si="0"/>
        <v>43</v>
      </c>
      <c r="D45" s="18" t="s">
        <v>88</v>
      </c>
      <c r="E45" s="12">
        <f>VLOOKUP($D45,'Data_Classification for Summary'!$A$1:$I$100,3,0)</f>
        <v>5</v>
      </c>
      <c r="F45" s="12">
        <f>VLOOKUP($D45,'Data_Classification for Summary'!$A$1:$I$100,5,0)</f>
        <v>8</v>
      </c>
      <c r="G45" s="12">
        <f>VLOOKUP($D45,'Data_Classification for Summary'!$A$1:$I$100,7,0)</f>
        <v>0</v>
      </c>
      <c r="H45" s="12">
        <f>VLOOKUP($D45,'Data_Classification for Summary'!$A$1:$I$100,9,0)</f>
        <v>0</v>
      </c>
      <c r="I45" s="12">
        <v>5</v>
      </c>
      <c r="J45" s="18" t="s">
        <v>2075</v>
      </c>
      <c r="K45" s="17"/>
      <c r="L45" s="17"/>
    </row>
    <row r="46" spans="1:12" ht="12.75" customHeight="1">
      <c r="A46" s="9" t="s">
        <v>93</v>
      </c>
      <c r="B46" s="12" t="s">
        <v>94</v>
      </c>
      <c r="C46" s="9">
        <f t="shared" si="0"/>
        <v>44</v>
      </c>
      <c r="D46" s="18" t="s">
        <v>88</v>
      </c>
      <c r="E46" s="12">
        <f>VLOOKUP($D46,'Data_Classification for Summary'!$A$1:$I$100,3,0)</f>
        <v>5</v>
      </c>
      <c r="F46" s="12">
        <f>VLOOKUP($D46,'Data_Classification for Summary'!$A$1:$I$100,5,0)</f>
        <v>8</v>
      </c>
      <c r="G46" s="12">
        <f>VLOOKUP($D46,'Data_Classification for Summary'!$A$1:$I$100,7,0)</f>
        <v>0</v>
      </c>
      <c r="H46" s="12">
        <f>VLOOKUP($D46,'Data_Classification for Summary'!$A$1:$I$100,9,0)</f>
        <v>0</v>
      </c>
      <c r="I46" s="12">
        <v>25</v>
      </c>
      <c r="J46" s="12" t="s">
        <v>2074</v>
      </c>
      <c r="K46" s="17">
        <v>70126</v>
      </c>
      <c r="L46" s="17" t="s">
        <v>95</v>
      </c>
    </row>
    <row r="47" spans="1:12" ht="12.75" customHeight="1">
      <c r="A47" s="9" t="s">
        <v>96</v>
      </c>
      <c r="B47" s="12" t="s">
        <v>97</v>
      </c>
      <c r="C47" s="9">
        <f t="shared" si="0"/>
        <v>45</v>
      </c>
      <c r="D47" s="18" t="s">
        <v>88</v>
      </c>
      <c r="E47" s="12">
        <f>VLOOKUP($D47,'Data_Classification for Summary'!$A$1:$I$100,3,0)</f>
        <v>5</v>
      </c>
      <c r="F47" s="12">
        <f>VLOOKUP($D47,'Data_Classification for Summary'!$A$1:$I$100,5,0)</f>
        <v>8</v>
      </c>
      <c r="G47" s="12">
        <f>VLOOKUP($D47,'Data_Classification for Summary'!$A$1:$I$100,7,0)</f>
        <v>0</v>
      </c>
      <c r="H47" s="12">
        <f>VLOOKUP($D47,'Data_Classification for Summary'!$A$1:$I$100,9,0)</f>
        <v>0</v>
      </c>
      <c r="I47" s="12">
        <v>26</v>
      </c>
      <c r="J47" s="12" t="s">
        <v>2074</v>
      </c>
      <c r="K47" s="17"/>
      <c r="L47" s="17"/>
    </row>
    <row r="48" spans="1:12" ht="12.75" customHeight="1">
      <c r="A48" s="9" t="s">
        <v>98</v>
      </c>
      <c r="B48" s="12" t="s">
        <v>99</v>
      </c>
      <c r="C48" s="9">
        <f t="shared" si="0"/>
        <v>46</v>
      </c>
      <c r="D48" s="18" t="s">
        <v>88</v>
      </c>
      <c r="E48" s="12">
        <f>VLOOKUP($D48,'Data_Classification for Summary'!$A$1:$I$100,3,0)</f>
        <v>5</v>
      </c>
      <c r="F48" s="12">
        <f>VLOOKUP($D48,'Data_Classification for Summary'!$A$1:$I$100,5,0)</f>
        <v>8</v>
      </c>
      <c r="G48" s="12">
        <f>VLOOKUP($D48,'Data_Classification for Summary'!$A$1:$I$100,7,0)</f>
        <v>0</v>
      </c>
      <c r="H48" s="12">
        <f>VLOOKUP($D48,'Data_Classification for Summary'!$A$1:$I$100,9,0)</f>
        <v>0</v>
      </c>
      <c r="I48" s="12">
        <v>30</v>
      </c>
      <c r="J48" s="12" t="s">
        <v>2074</v>
      </c>
      <c r="K48" s="17">
        <v>70128</v>
      </c>
      <c r="L48" s="17" t="s">
        <v>100</v>
      </c>
    </row>
    <row r="49" spans="1:12" ht="12.75" customHeight="1">
      <c r="A49" s="9" t="s">
        <v>101</v>
      </c>
      <c r="B49" s="12" t="s">
        <v>102</v>
      </c>
      <c r="C49" s="9">
        <f t="shared" si="0"/>
        <v>47</v>
      </c>
      <c r="D49" s="18" t="s">
        <v>88</v>
      </c>
      <c r="E49" s="12">
        <f>VLOOKUP($D49,'Data_Classification for Summary'!$A$1:$I$100,3,0)</f>
        <v>5</v>
      </c>
      <c r="F49" s="12">
        <f>VLOOKUP($D49,'Data_Classification for Summary'!$A$1:$I$100,5,0)</f>
        <v>8</v>
      </c>
      <c r="G49" s="12">
        <f>VLOOKUP($D49,'Data_Classification for Summary'!$A$1:$I$100,7,0)</f>
        <v>0</v>
      </c>
      <c r="H49" s="12">
        <f>VLOOKUP($D49,'Data_Classification for Summary'!$A$1:$I$100,9,0)</f>
        <v>0</v>
      </c>
      <c r="I49" s="12">
        <v>31</v>
      </c>
      <c r="J49" s="12" t="s">
        <v>2074</v>
      </c>
      <c r="K49" s="17">
        <v>71110</v>
      </c>
      <c r="L49" s="17" t="s">
        <v>103</v>
      </c>
    </row>
    <row r="50" spans="1:12" ht="12.75" customHeight="1">
      <c r="A50" s="9" t="s">
        <v>104</v>
      </c>
      <c r="B50" s="18" t="s">
        <v>105</v>
      </c>
      <c r="C50" s="9">
        <f t="shared" si="0"/>
        <v>48</v>
      </c>
      <c r="D50" s="18" t="s">
        <v>88</v>
      </c>
      <c r="E50" s="12">
        <f>VLOOKUP($D50,'Data_Classification for Summary'!$A$1:$I$100,3,0)</f>
        <v>5</v>
      </c>
      <c r="F50" s="12">
        <f>VLOOKUP($D50,'Data_Classification for Summary'!$A$1:$I$100,5,0)</f>
        <v>8</v>
      </c>
      <c r="G50" s="12">
        <f>VLOOKUP($D50,'Data_Classification for Summary'!$A$1:$I$100,7,0)</f>
        <v>0</v>
      </c>
      <c r="H50" s="12">
        <f>VLOOKUP($D50,'Data_Classification for Summary'!$A$1:$I$100,9,0)</f>
        <v>0</v>
      </c>
      <c r="I50" s="18">
        <v>32</v>
      </c>
      <c r="J50" s="12" t="s">
        <v>2074</v>
      </c>
      <c r="K50" s="17"/>
      <c r="L50" s="17"/>
    </row>
    <row r="51" spans="1:12" ht="12.75" customHeight="1">
      <c r="A51" s="9" t="s">
        <v>106</v>
      </c>
      <c r="B51" s="18" t="s">
        <v>226</v>
      </c>
      <c r="C51" s="9">
        <f t="shared" si="0"/>
        <v>49</v>
      </c>
      <c r="D51" s="18" t="s">
        <v>88</v>
      </c>
      <c r="E51" s="12">
        <f>VLOOKUP($D51,'Data_Classification for Summary'!$A$1:$I$100,3,0)</f>
        <v>5</v>
      </c>
      <c r="F51" s="12">
        <f>VLOOKUP($D51,'Data_Classification for Summary'!$A$1:$I$100,5,0)</f>
        <v>8</v>
      </c>
      <c r="G51" s="12">
        <f>VLOOKUP($D51,'Data_Classification for Summary'!$A$1:$I$100,7,0)</f>
        <v>0</v>
      </c>
      <c r="H51" s="12">
        <f>VLOOKUP($D51,'Data_Classification for Summary'!$A$1:$I$100,9,0)</f>
        <v>0</v>
      </c>
      <c r="I51" s="18">
        <v>33</v>
      </c>
      <c r="J51" s="12" t="s">
        <v>2074</v>
      </c>
      <c r="K51" s="17"/>
      <c r="L51" s="17"/>
    </row>
    <row r="52" spans="1:12" ht="12.75" customHeight="1">
      <c r="A52" s="9" t="s">
        <v>227</v>
      </c>
      <c r="B52" s="12" t="s">
        <v>228</v>
      </c>
      <c r="C52" s="9">
        <f t="shared" si="0"/>
        <v>50</v>
      </c>
      <c r="D52" s="18" t="s">
        <v>88</v>
      </c>
      <c r="E52" s="12">
        <f>VLOOKUP($D52,'Data_Classification for Summary'!$A$1:$I$100,3,0)</f>
        <v>5</v>
      </c>
      <c r="F52" s="12">
        <f>VLOOKUP($D52,'Data_Classification for Summary'!$A$1:$I$100,5,0)</f>
        <v>8</v>
      </c>
      <c r="G52" s="12">
        <f>VLOOKUP($D52,'Data_Classification for Summary'!$A$1:$I$100,7,0)</f>
        <v>0</v>
      </c>
      <c r="H52" s="12">
        <f>VLOOKUP($D52,'Data_Classification for Summary'!$A$1:$I$100,9,0)</f>
        <v>0</v>
      </c>
      <c r="I52" s="12">
        <v>33</v>
      </c>
      <c r="J52" s="12" t="s">
        <v>2074</v>
      </c>
      <c r="K52" s="17">
        <v>71100</v>
      </c>
      <c r="L52" s="17" t="s">
        <v>229</v>
      </c>
    </row>
    <row r="53" spans="1:12" ht="12.75" customHeight="1">
      <c r="A53" s="9" t="s">
        <v>230</v>
      </c>
      <c r="B53" s="12" t="s">
        <v>231</v>
      </c>
      <c r="C53" s="9">
        <f t="shared" si="0"/>
        <v>51</v>
      </c>
      <c r="D53" s="18" t="s">
        <v>88</v>
      </c>
      <c r="E53" s="12">
        <f>VLOOKUP($D53,'Data_Classification for Summary'!$A$1:$I$100,3,0)</f>
        <v>5</v>
      </c>
      <c r="F53" s="12">
        <f>VLOOKUP($D53,'Data_Classification for Summary'!$A$1:$I$100,5,0)</f>
        <v>8</v>
      </c>
      <c r="G53" s="12">
        <f>VLOOKUP($D53,'Data_Classification for Summary'!$A$1:$I$100,7,0)</f>
        <v>0</v>
      </c>
      <c r="H53" s="12">
        <f>VLOOKUP($D53,'Data_Classification for Summary'!$A$1:$I$100,9,0)</f>
        <v>0</v>
      </c>
      <c r="I53" s="12">
        <v>35</v>
      </c>
      <c r="J53" s="12" t="s">
        <v>2074</v>
      </c>
      <c r="K53" s="17">
        <v>70127</v>
      </c>
      <c r="L53" s="17" t="s">
        <v>232</v>
      </c>
    </row>
    <row r="54" spans="1:12" ht="12.75" customHeight="1">
      <c r="A54" s="9" t="s">
        <v>381</v>
      </c>
      <c r="B54" s="12" t="s">
        <v>234</v>
      </c>
      <c r="C54" s="9">
        <f t="shared" si="0"/>
        <v>52</v>
      </c>
      <c r="D54" s="18" t="s">
        <v>88</v>
      </c>
      <c r="E54" s="12">
        <f>VLOOKUP($D54,'Data_Classification for Summary'!$A$1:$I$100,3,0)</f>
        <v>5</v>
      </c>
      <c r="F54" s="12">
        <f>VLOOKUP($D54,'Data_Classification for Summary'!$A$1:$I$100,5,0)</f>
        <v>8</v>
      </c>
      <c r="G54" s="12">
        <f>VLOOKUP($D54,'Data_Classification for Summary'!$A$1:$I$100,7,0)</f>
        <v>0</v>
      </c>
      <c r="H54" s="12">
        <f>VLOOKUP($D54,'Data_Classification for Summary'!$A$1:$I$100,9,0)</f>
        <v>0</v>
      </c>
      <c r="I54" s="12">
        <v>500</v>
      </c>
      <c r="J54" s="12" t="s">
        <v>2074</v>
      </c>
      <c r="K54" s="17">
        <v>70102</v>
      </c>
      <c r="L54" s="17" t="s">
        <v>235</v>
      </c>
    </row>
    <row r="55" spans="1:12" ht="12.75" customHeight="1">
      <c r="A55" s="9" t="s">
        <v>236</v>
      </c>
      <c r="B55" s="12" t="s">
        <v>237</v>
      </c>
      <c r="C55" s="9">
        <f t="shared" si="0"/>
        <v>53</v>
      </c>
      <c r="D55" s="18" t="s">
        <v>88</v>
      </c>
      <c r="E55" s="12">
        <f>VLOOKUP($D55,'Data_Classification for Summary'!$A$1:$I$100,3,0)</f>
        <v>5</v>
      </c>
      <c r="F55" s="12">
        <f>VLOOKUP($D55,'Data_Classification for Summary'!$A$1:$I$100,5,0)</f>
        <v>8</v>
      </c>
      <c r="G55" s="12">
        <f>VLOOKUP($D55,'Data_Classification for Summary'!$A$1:$I$100,7,0)</f>
        <v>0</v>
      </c>
      <c r="H55" s="12">
        <f>VLOOKUP($D55,'Data_Classification for Summary'!$A$1:$I$100,9,0)</f>
        <v>0</v>
      </c>
      <c r="I55" s="12">
        <v>501</v>
      </c>
      <c r="J55" s="12" t="s">
        <v>2074</v>
      </c>
      <c r="K55" s="17">
        <v>70103</v>
      </c>
      <c r="L55" s="17" t="s">
        <v>238</v>
      </c>
    </row>
    <row r="56" spans="1:12" ht="12.75" customHeight="1">
      <c r="A56" s="9" t="s">
        <v>239</v>
      </c>
      <c r="B56" s="12" t="s">
        <v>387</v>
      </c>
      <c r="C56" s="9">
        <f t="shared" si="0"/>
        <v>54</v>
      </c>
      <c r="D56" s="18" t="s">
        <v>88</v>
      </c>
      <c r="E56" s="12">
        <f>VLOOKUP($D56,'Data_Classification for Summary'!$A$1:$I$100,3,0)</f>
        <v>5</v>
      </c>
      <c r="F56" s="12">
        <f>VLOOKUP($D56,'Data_Classification for Summary'!$A$1:$I$100,5,0)</f>
        <v>8</v>
      </c>
      <c r="G56" s="12">
        <f>VLOOKUP($D56,'Data_Classification for Summary'!$A$1:$I$100,7,0)</f>
        <v>0</v>
      </c>
      <c r="H56" s="12">
        <f>VLOOKUP($D56,'Data_Classification for Summary'!$A$1:$I$100,9,0)</f>
        <v>0</v>
      </c>
      <c r="I56" s="12">
        <v>100</v>
      </c>
      <c r="J56" s="12" t="s">
        <v>2074</v>
      </c>
      <c r="K56" s="17">
        <v>70100</v>
      </c>
      <c r="L56" s="17" t="s">
        <v>388</v>
      </c>
    </row>
    <row r="57" spans="1:12" ht="12.75" customHeight="1">
      <c r="A57" s="9" t="s">
        <v>389</v>
      </c>
      <c r="B57" s="12" t="s">
        <v>390</v>
      </c>
      <c r="C57" s="9">
        <f t="shared" si="0"/>
        <v>55</v>
      </c>
      <c r="D57" s="18" t="s">
        <v>88</v>
      </c>
      <c r="E57" s="12">
        <f>VLOOKUP($D57,'Data_Classification for Summary'!$A$1:$I$100,3,0)</f>
        <v>5</v>
      </c>
      <c r="F57" s="12">
        <f>VLOOKUP($D57,'Data_Classification for Summary'!$A$1:$I$100,5,0)</f>
        <v>8</v>
      </c>
      <c r="G57" s="12">
        <f>VLOOKUP($D57,'Data_Classification for Summary'!$A$1:$I$100,7,0)</f>
        <v>0</v>
      </c>
      <c r="H57" s="12">
        <f>VLOOKUP($D57,'Data_Classification for Summary'!$A$1:$I$100,9,0)</f>
        <v>0</v>
      </c>
      <c r="I57" s="12">
        <v>101</v>
      </c>
      <c r="J57" s="12" t="s">
        <v>2074</v>
      </c>
      <c r="K57" s="17"/>
      <c r="L57" s="17"/>
    </row>
    <row r="58" spans="1:12" ht="12.75" customHeight="1">
      <c r="A58" s="9" t="s">
        <v>391</v>
      </c>
      <c r="B58" s="12" t="s">
        <v>392</v>
      </c>
      <c r="C58" s="9">
        <f t="shared" si="0"/>
        <v>56</v>
      </c>
      <c r="D58" s="18" t="s">
        <v>88</v>
      </c>
      <c r="E58" s="12">
        <f>VLOOKUP($D58,'Data_Classification for Summary'!$A$1:$I$100,3,0)</f>
        <v>5</v>
      </c>
      <c r="F58" s="12">
        <f>VLOOKUP($D58,'Data_Classification for Summary'!$A$1:$I$100,5,0)</f>
        <v>8</v>
      </c>
      <c r="G58" s="12">
        <f>VLOOKUP($D58,'Data_Classification for Summary'!$A$1:$I$100,7,0)</f>
        <v>0</v>
      </c>
      <c r="H58" s="12">
        <f>VLOOKUP($D58,'Data_Classification for Summary'!$A$1:$I$100,9,0)</f>
        <v>0</v>
      </c>
      <c r="I58" s="9">
        <v>102</v>
      </c>
      <c r="J58" s="12" t="s">
        <v>2074</v>
      </c>
      <c r="K58" s="17">
        <v>70101</v>
      </c>
      <c r="L58" s="17" t="s">
        <v>251</v>
      </c>
    </row>
    <row r="59" spans="1:12" ht="12.75" customHeight="1">
      <c r="A59" s="9" t="s">
        <v>252</v>
      </c>
      <c r="B59" s="12" t="s">
        <v>253</v>
      </c>
      <c r="C59" s="9">
        <f t="shared" si="0"/>
        <v>57</v>
      </c>
      <c r="D59" s="18" t="s">
        <v>88</v>
      </c>
      <c r="E59" s="12">
        <f>VLOOKUP($D59,'Data_Classification for Summary'!$A$1:$I$100,3,0)</f>
        <v>5</v>
      </c>
      <c r="F59" s="12">
        <f>VLOOKUP($D59,'Data_Classification for Summary'!$A$1:$I$100,5,0)</f>
        <v>8</v>
      </c>
      <c r="G59" s="12">
        <f>VLOOKUP($D59,'Data_Classification for Summary'!$A$1:$I$100,7,0)</f>
        <v>0</v>
      </c>
      <c r="H59" s="12">
        <f>VLOOKUP($D59,'Data_Classification for Summary'!$A$1:$I$100,9,0)</f>
        <v>0</v>
      </c>
      <c r="I59" s="12">
        <v>104</v>
      </c>
      <c r="J59" s="12" t="s">
        <v>2074</v>
      </c>
      <c r="K59" s="17">
        <v>70134</v>
      </c>
      <c r="L59" s="17" t="s">
        <v>254</v>
      </c>
    </row>
    <row r="60" spans="1:12" ht="12.75" customHeight="1">
      <c r="A60" s="9" t="s">
        <v>255</v>
      </c>
      <c r="B60" s="12" t="s">
        <v>256</v>
      </c>
      <c r="C60" s="9">
        <f t="shared" si="0"/>
        <v>58</v>
      </c>
      <c r="D60" s="18" t="s">
        <v>88</v>
      </c>
      <c r="E60" s="12">
        <f>VLOOKUP($D60,'Data_Classification for Summary'!$A$1:$I$100,3,0)</f>
        <v>5</v>
      </c>
      <c r="F60" s="12">
        <f>VLOOKUP($D60,'Data_Classification for Summary'!$A$1:$I$100,5,0)</f>
        <v>8</v>
      </c>
      <c r="G60" s="12">
        <f>VLOOKUP($D60,'Data_Classification for Summary'!$A$1:$I$100,7,0)</f>
        <v>0</v>
      </c>
      <c r="H60" s="12">
        <f>VLOOKUP($D60,'Data_Classification for Summary'!$A$1:$I$100,9,0)</f>
        <v>0</v>
      </c>
      <c r="I60" s="12">
        <v>200</v>
      </c>
      <c r="J60" s="12" t="s">
        <v>2074</v>
      </c>
      <c r="K60" s="17"/>
      <c r="L60" s="17"/>
    </row>
    <row r="61" spans="1:12" ht="12.75" customHeight="1">
      <c r="A61" s="9" t="s">
        <v>257</v>
      </c>
      <c r="B61" s="12" t="s">
        <v>258</v>
      </c>
      <c r="C61" s="9">
        <f t="shared" si="0"/>
        <v>59</v>
      </c>
      <c r="D61" s="18" t="s">
        <v>88</v>
      </c>
      <c r="E61" s="12">
        <f>VLOOKUP($D61,'Data_Classification for Summary'!$A$1:$I$100,3,0)</f>
        <v>5</v>
      </c>
      <c r="F61" s="12">
        <f>VLOOKUP($D61,'Data_Classification for Summary'!$A$1:$I$100,5,0)</f>
        <v>8</v>
      </c>
      <c r="G61" s="12">
        <f>VLOOKUP($D61,'Data_Classification for Summary'!$A$1:$I$100,7,0)</f>
        <v>0</v>
      </c>
      <c r="H61" s="12">
        <f>VLOOKUP($D61,'Data_Classification for Summary'!$A$1:$I$100,9,0)</f>
        <v>0</v>
      </c>
      <c r="I61" s="12">
        <v>900</v>
      </c>
      <c r="J61" s="12" t="s">
        <v>2074</v>
      </c>
      <c r="K61" s="17">
        <v>70125</v>
      </c>
      <c r="L61" s="17" t="s">
        <v>259</v>
      </c>
    </row>
    <row r="62" spans="1:12" ht="12.75" customHeight="1">
      <c r="A62" s="9" t="s">
        <v>260</v>
      </c>
      <c r="B62" s="12" t="s">
        <v>261</v>
      </c>
      <c r="C62" s="9">
        <f t="shared" si="0"/>
        <v>60</v>
      </c>
      <c r="D62" s="12" t="s">
        <v>262</v>
      </c>
      <c r="E62" s="12">
        <f>VLOOKUP($D62,'Data_Classification for Summary'!$A$1:$I$100,3,0)</f>
        <v>5</v>
      </c>
      <c r="F62" s="12">
        <f>VLOOKUP($D62,'Data_Classification for Summary'!$A$1:$I$100,5,0)</f>
        <v>14</v>
      </c>
      <c r="G62" s="12">
        <f>VLOOKUP($D62,'Data_Classification for Summary'!$A$1:$I$100,7,0)</f>
        <v>0</v>
      </c>
      <c r="H62" s="12">
        <f>VLOOKUP($D62,'Data_Classification for Summary'!$A$1:$I$100,9,0)</f>
        <v>0</v>
      </c>
      <c r="I62" s="12">
        <v>1</v>
      </c>
      <c r="J62" s="12" t="s">
        <v>2073</v>
      </c>
      <c r="K62" s="17">
        <v>70029</v>
      </c>
      <c r="L62" s="17" t="s">
        <v>263</v>
      </c>
    </row>
    <row r="63" spans="1:12" ht="12.75" customHeight="1">
      <c r="A63" s="9" t="s">
        <v>264</v>
      </c>
      <c r="B63" s="12" t="s">
        <v>265</v>
      </c>
      <c r="C63" s="9">
        <f t="shared" si="0"/>
        <v>61</v>
      </c>
      <c r="D63" s="12" t="s">
        <v>262</v>
      </c>
      <c r="E63" s="12">
        <f>VLOOKUP($D63,'Data_Classification for Summary'!$A$1:$I$100,3,0)</f>
        <v>5</v>
      </c>
      <c r="F63" s="12">
        <f>VLOOKUP($D63,'Data_Classification for Summary'!$A$1:$I$100,5,0)</f>
        <v>14</v>
      </c>
      <c r="G63" s="12">
        <f>VLOOKUP($D63,'Data_Classification for Summary'!$A$1:$I$100,7,0)</f>
        <v>0</v>
      </c>
      <c r="H63" s="12">
        <f>VLOOKUP($D63,'Data_Classification for Summary'!$A$1:$I$100,9,0)</f>
        <v>0</v>
      </c>
      <c r="I63" s="12">
        <v>2</v>
      </c>
      <c r="J63" s="12" t="s">
        <v>2073</v>
      </c>
      <c r="K63" s="17"/>
      <c r="L63" s="17"/>
    </row>
    <row r="64" spans="1:12" ht="12.75" customHeight="1">
      <c r="A64" s="9" t="s">
        <v>142</v>
      </c>
      <c r="B64" s="12" t="s">
        <v>143</v>
      </c>
      <c r="C64" s="9">
        <f t="shared" si="0"/>
        <v>62</v>
      </c>
      <c r="D64" s="12" t="s">
        <v>262</v>
      </c>
      <c r="E64" s="12">
        <f>VLOOKUP($D64,'Data_Classification for Summary'!$A$1:$I$100,3,0)</f>
        <v>5</v>
      </c>
      <c r="F64" s="12">
        <f>VLOOKUP($D64,'Data_Classification for Summary'!$A$1:$I$100,5,0)</f>
        <v>14</v>
      </c>
      <c r="G64" s="12">
        <f>VLOOKUP($D64,'Data_Classification for Summary'!$A$1:$I$100,7,0)</f>
        <v>0</v>
      </c>
      <c r="H64" s="12">
        <f>VLOOKUP($D64,'Data_Classification for Summary'!$A$1:$I$100,9,0)</f>
        <v>0</v>
      </c>
      <c r="I64" s="12">
        <v>5</v>
      </c>
      <c r="J64" s="12" t="s">
        <v>2073</v>
      </c>
    </row>
    <row r="65" spans="1:12" ht="12.75" customHeight="1">
      <c r="A65" s="9" t="s">
        <v>144</v>
      </c>
      <c r="B65" s="18" t="s">
        <v>145</v>
      </c>
      <c r="C65" s="9">
        <f t="shared" si="0"/>
        <v>63</v>
      </c>
      <c r="D65" s="18" t="s">
        <v>146</v>
      </c>
      <c r="E65" s="12">
        <f>VLOOKUP($D65,'Data_Classification for Summary'!$A$1:$I$100,3,0)</f>
        <v>5</v>
      </c>
      <c r="F65" s="12">
        <f>VLOOKUP($D65,'Data_Classification for Summary'!$A$1:$I$100,5,0)</f>
        <v>18</v>
      </c>
      <c r="G65" s="12">
        <f>VLOOKUP($D65,'Data_Classification for Summary'!$A$1:$I$100,7,0)</f>
        <v>0</v>
      </c>
      <c r="H65" s="12">
        <f>VLOOKUP($D65,'Data_Classification for Summary'!$A$1:$I$100,9,0)</f>
        <v>0</v>
      </c>
      <c r="I65" s="18">
        <v>1</v>
      </c>
      <c r="J65" s="12" t="s">
        <v>2073</v>
      </c>
      <c r="K65" s="17"/>
      <c r="L65" s="17"/>
    </row>
    <row r="66" spans="1:12" ht="12.75" customHeight="1">
      <c r="A66" s="9" t="s">
        <v>147</v>
      </c>
      <c r="B66" s="18" t="s">
        <v>148</v>
      </c>
      <c r="C66" s="9">
        <f t="shared" si="0"/>
        <v>64</v>
      </c>
      <c r="D66" s="18" t="s">
        <v>146</v>
      </c>
      <c r="E66" s="12">
        <f>VLOOKUP($D66,'Data_Classification for Summary'!$A$1:$I$100,3,0)</f>
        <v>5</v>
      </c>
      <c r="F66" s="12">
        <f>VLOOKUP($D66,'Data_Classification for Summary'!$A$1:$I$100,5,0)</f>
        <v>18</v>
      </c>
      <c r="G66" s="12">
        <f>VLOOKUP($D66,'Data_Classification for Summary'!$A$1:$I$100,7,0)</f>
        <v>0</v>
      </c>
      <c r="H66" s="12">
        <f>VLOOKUP($D66,'Data_Classification for Summary'!$A$1:$I$100,9,0)</f>
        <v>0</v>
      </c>
      <c r="I66" s="18">
        <v>2</v>
      </c>
      <c r="J66" s="12" t="s">
        <v>2073</v>
      </c>
      <c r="K66" s="17"/>
      <c r="L66" s="17"/>
    </row>
    <row r="67" spans="1:12" ht="12.75" customHeight="1">
      <c r="A67" s="9" t="s">
        <v>149</v>
      </c>
      <c r="B67" s="18" t="s">
        <v>150</v>
      </c>
      <c r="C67" s="9">
        <f t="shared" ref="C67:C130" si="1">C66+1</f>
        <v>65</v>
      </c>
      <c r="D67" s="18" t="s">
        <v>146</v>
      </c>
      <c r="E67" s="12">
        <f>VLOOKUP($D67,'Data_Classification for Summary'!$A$1:$I$100,3,0)</f>
        <v>5</v>
      </c>
      <c r="F67" s="12">
        <f>VLOOKUP($D67,'Data_Classification for Summary'!$A$1:$I$100,5,0)</f>
        <v>18</v>
      </c>
      <c r="G67" s="12">
        <f>VLOOKUP($D67,'Data_Classification for Summary'!$A$1:$I$100,7,0)</f>
        <v>0</v>
      </c>
      <c r="H67" s="12">
        <f>VLOOKUP($D67,'Data_Classification for Summary'!$A$1:$I$100,9,0)</f>
        <v>0</v>
      </c>
      <c r="I67" s="18">
        <v>10</v>
      </c>
      <c r="J67" s="12" t="s">
        <v>2075</v>
      </c>
      <c r="K67" s="17">
        <v>70080</v>
      </c>
      <c r="L67" s="17" t="s">
        <v>151</v>
      </c>
    </row>
    <row r="68" spans="1:12" ht="12.75" customHeight="1">
      <c r="A68" s="9" t="s">
        <v>152</v>
      </c>
      <c r="B68" s="18" t="s">
        <v>153</v>
      </c>
      <c r="C68" s="9">
        <f t="shared" si="1"/>
        <v>66</v>
      </c>
      <c r="D68" s="18" t="s">
        <v>146</v>
      </c>
      <c r="E68" s="12">
        <f>VLOOKUP($D68,'Data_Classification for Summary'!$A$1:$I$100,3,0)</f>
        <v>5</v>
      </c>
      <c r="F68" s="12">
        <f>VLOOKUP($D68,'Data_Classification for Summary'!$A$1:$I$100,5,0)</f>
        <v>18</v>
      </c>
      <c r="G68" s="12">
        <f>VLOOKUP($D68,'Data_Classification for Summary'!$A$1:$I$100,7,0)</f>
        <v>0</v>
      </c>
      <c r="H68" s="12">
        <f>VLOOKUP($D68,'Data_Classification for Summary'!$A$1:$I$100,9,0)</f>
        <v>0</v>
      </c>
      <c r="I68" s="18">
        <v>15</v>
      </c>
      <c r="J68" s="12" t="s">
        <v>2075</v>
      </c>
      <c r="K68" s="17">
        <v>70050</v>
      </c>
      <c r="L68" s="17" t="s">
        <v>154</v>
      </c>
    </row>
    <row r="69" spans="1:12" ht="12.75" customHeight="1">
      <c r="A69" s="9" t="s">
        <v>155</v>
      </c>
      <c r="B69" s="18" t="s">
        <v>156</v>
      </c>
      <c r="C69" s="9">
        <f t="shared" si="1"/>
        <v>67</v>
      </c>
      <c r="D69" s="18" t="s">
        <v>146</v>
      </c>
      <c r="E69" s="12">
        <f>VLOOKUP($D69,'Data_Classification for Summary'!$A$1:$I$100,3,0)</f>
        <v>5</v>
      </c>
      <c r="F69" s="12">
        <f>VLOOKUP($D69,'Data_Classification for Summary'!$A$1:$I$100,5,0)</f>
        <v>18</v>
      </c>
      <c r="G69" s="12">
        <f>VLOOKUP($D69,'Data_Classification for Summary'!$A$1:$I$100,7,0)</f>
        <v>0</v>
      </c>
      <c r="H69" s="12">
        <f>VLOOKUP($D69,'Data_Classification for Summary'!$A$1:$I$100,9,0)</f>
        <v>0</v>
      </c>
      <c r="I69" s="18">
        <v>20</v>
      </c>
      <c r="J69" s="12" t="s">
        <v>2075</v>
      </c>
      <c r="K69" s="17"/>
      <c r="L69" s="17"/>
    </row>
    <row r="70" spans="1:12" ht="12.75" customHeight="1">
      <c r="A70" s="9" t="s">
        <v>157</v>
      </c>
      <c r="B70" s="12" t="s">
        <v>158</v>
      </c>
      <c r="C70" s="9">
        <f t="shared" si="1"/>
        <v>68</v>
      </c>
      <c r="D70" s="12" t="s">
        <v>159</v>
      </c>
      <c r="E70" s="12">
        <f>VLOOKUP($D70,'Data_Classification for Summary'!$A$1:$I$100,3,0)</f>
        <v>5</v>
      </c>
      <c r="F70" s="12">
        <f>VLOOKUP($D70,'Data_Classification for Summary'!$A$1:$I$100,5,0)</f>
        <v>9</v>
      </c>
      <c r="G70" s="12">
        <f>VLOOKUP($D70,'Data_Classification for Summary'!$A$1:$I$100,7,0)</f>
        <v>0</v>
      </c>
      <c r="H70" s="12">
        <f>VLOOKUP($D70,'Data_Classification for Summary'!$A$1:$I$100,9,0)</f>
        <v>0</v>
      </c>
      <c r="I70" s="12">
        <v>1</v>
      </c>
      <c r="J70" s="12" t="s">
        <v>2075</v>
      </c>
      <c r="K70" s="17"/>
      <c r="L70" s="17"/>
    </row>
    <row r="71" spans="1:12" ht="12.75" customHeight="1">
      <c r="A71" s="9" t="s">
        <v>160</v>
      </c>
      <c r="B71" s="12" t="s">
        <v>161</v>
      </c>
      <c r="C71" s="9">
        <f t="shared" si="1"/>
        <v>69</v>
      </c>
      <c r="D71" s="12" t="s">
        <v>159</v>
      </c>
      <c r="E71" s="12">
        <f>VLOOKUP($D71,'Data_Classification for Summary'!$A$1:$I$100,3,0)</f>
        <v>5</v>
      </c>
      <c r="F71" s="12">
        <f>VLOOKUP($D71,'Data_Classification for Summary'!$A$1:$I$100,5,0)</f>
        <v>9</v>
      </c>
      <c r="G71" s="12">
        <f>VLOOKUP($D71,'Data_Classification for Summary'!$A$1:$I$100,7,0)</f>
        <v>0</v>
      </c>
      <c r="H71" s="12">
        <f>VLOOKUP($D71,'Data_Classification for Summary'!$A$1:$I$100,9,0)</f>
        <v>0</v>
      </c>
      <c r="I71" s="12">
        <v>10</v>
      </c>
      <c r="J71" s="12" t="s">
        <v>2075</v>
      </c>
      <c r="K71" s="17">
        <v>70106</v>
      </c>
      <c r="L71" s="17" t="s">
        <v>162</v>
      </c>
    </row>
    <row r="72" spans="1:12" ht="12.75" customHeight="1">
      <c r="A72" s="9" t="s">
        <v>163</v>
      </c>
      <c r="B72" s="12" t="s">
        <v>164</v>
      </c>
      <c r="C72" s="9">
        <f t="shared" si="1"/>
        <v>70</v>
      </c>
      <c r="D72" s="12" t="s">
        <v>159</v>
      </c>
      <c r="E72" s="12">
        <f>VLOOKUP($D72,'Data_Classification for Summary'!$A$1:$I$100,3,0)</f>
        <v>5</v>
      </c>
      <c r="F72" s="12">
        <f>VLOOKUP($D72,'Data_Classification for Summary'!$A$1:$I$100,5,0)</f>
        <v>9</v>
      </c>
      <c r="G72" s="12">
        <f>VLOOKUP($D72,'Data_Classification for Summary'!$A$1:$I$100,7,0)</f>
        <v>0</v>
      </c>
      <c r="H72" s="12">
        <f>VLOOKUP($D72,'Data_Classification for Summary'!$A$1:$I$100,9,0)</f>
        <v>0</v>
      </c>
      <c r="I72" s="12">
        <v>20</v>
      </c>
      <c r="J72" s="12" t="s">
        <v>2075</v>
      </c>
      <c r="K72" s="17"/>
      <c r="L72" s="17"/>
    </row>
    <row r="73" spans="1:12" ht="12.75" customHeight="1">
      <c r="A73" s="9" t="s">
        <v>165</v>
      </c>
      <c r="B73" s="12" t="s">
        <v>166</v>
      </c>
      <c r="C73" s="9">
        <f t="shared" si="1"/>
        <v>71</v>
      </c>
      <c r="D73" s="12" t="s">
        <v>159</v>
      </c>
      <c r="E73" s="12">
        <f>VLOOKUP($D73,'Data_Classification for Summary'!$A$1:$I$100,3,0)</f>
        <v>5</v>
      </c>
      <c r="F73" s="12">
        <f>VLOOKUP($D73,'Data_Classification for Summary'!$A$1:$I$100,5,0)</f>
        <v>9</v>
      </c>
      <c r="G73" s="12">
        <f>VLOOKUP($D73,'Data_Classification for Summary'!$A$1:$I$100,7,0)</f>
        <v>0</v>
      </c>
      <c r="H73" s="12">
        <f>VLOOKUP($D73,'Data_Classification for Summary'!$A$1:$I$100,9,0)</f>
        <v>0</v>
      </c>
      <c r="I73" s="12">
        <v>20</v>
      </c>
      <c r="J73" s="12" t="s">
        <v>2075</v>
      </c>
      <c r="K73" s="17"/>
      <c r="L73" s="17"/>
    </row>
    <row r="74" spans="1:12" ht="12.75" customHeight="1">
      <c r="A74" s="9" t="s">
        <v>300</v>
      </c>
      <c r="B74" s="12" t="s">
        <v>301</v>
      </c>
      <c r="C74" s="9">
        <f t="shared" si="1"/>
        <v>72</v>
      </c>
      <c r="D74" s="12" t="s">
        <v>159</v>
      </c>
      <c r="E74" s="12">
        <f>VLOOKUP($D74,'Data_Classification for Summary'!$A$1:$I$100,3,0)</f>
        <v>5</v>
      </c>
      <c r="F74" s="12">
        <f>VLOOKUP($D74,'Data_Classification for Summary'!$A$1:$I$100,5,0)</f>
        <v>9</v>
      </c>
      <c r="G74" s="12">
        <f>VLOOKUP($D74,'Data_Classification for Summary'!$A$1:$I$100,7,0)</f>
        <v>0</v>
      </c>
      <c r="H74" s="12">
        <f>VLOOKUP($D74,'Data_Classification for Summary'!$A$1:$I$100,9,0)</f>
        <v>0</v>
      </c>
      <c r="I74" s="12">
        <v>30</v>
      </c>
      <c r="J74" s="12" t="s">
        <v>2075</v>
      </c>
      <c r="K74" s="17"/>
      <c r="L74" s="17"/>
    </row>
    <row r="75" spans="1:12" ht="12.75" customHeight="1">
      <c r="A75" s="9" t="s">
        <v>302</v>
      </c>
      <c r="B75" s="12" t="s">
        <v>302</v>
      </c>
      <c r="C75" s="9">
        <f t="shared" si="1"/>
        <v>73</v>
      </c>
      <c r="D75" s="12" t="s">
        <v>159</v>
      </c>
      <c r="E75" s="12">
        <f>VLOOKUP($D75,'Data_Classification for Summary'!$A$1:$I$100,3,0)</f>
        <v>5</v>
      </c>
      <c r="F75" s="12">
        <f>VLOOKUP($D75,'Data_Classification for Summary'!$A$1:$I$100,5,0)</f>
        <v>9</v>
      </c>
      <c r="G75" s="12">
        <f>VLOOKUP($D75,'Data_Classification for Summary'!$A$1:$I$100,7,0)</f>
        <v>0</v>
      </c>
      <c r="H75" s="12">
        <f>VLOOKUP($D75,'Data_Classification for Summary'!$A$1:$I$100,9,0)</f>
        <v>0</v>
      </c>
      <c r="I75" s="12">
        <v>32</v>
      </c>
      <c r="J75" s="12" t="s">
        <v>2075</v>
      </c>
      <c r="K75" s="17">
        <v>70137</v>
      </c>
      <c r="L75" s="17" t="s">
        <v>303</v>
      </c>
    </row>
    <row r="76" spans="1:12" ht="12.75" customHeight="1">
      <c r="A76" s="9" t="s">
        <v>304</v>
      </c>
      <c r="B76" s="12" t="s">
        <v>305</v>
      </c>
      <c r="C76" s="9">
        <f t="shared" si="1"/>
        <v>74</v>
      </c>
      <c r="D76" s="12" t="s">
        <v>159</v>
      </c>
      <c r="E76" s="12">
        <f>VLOOKUP($D76,'Data_Classification for Summary'!$A$1:$I$100,3,0)</f>
        <v>5</v>
      </c>
      <c r="F76" s="12">
        <f>VLOOKUP($D76,'Data_Classification for Summary'!$A$1:$I$100,5,0)</f>
        <v>9</v>
      </c>
      <c r="G76" s="12">
        <f>VLOOKUP($D76,'Data_Classification for Summary'!$A$1:$I$100,7,0)</f>
        <v>0</v>
      </c>
      <c r="H76" s="12">
        <f>VLOOKUP($D76,'Data_Classification for Summary'!$A$1:$I$100,9,0)</f>
        <v>0</v>
      </c>
      <c r="I76" s="12">
        <v>35</v>
      </c>
      <c r="J76" s="12" t="s">
        <v>2075</v>
      </c>
      <c r="K76" s="17"/>
      <c r="L76" s="17"/>
    </row>
    <row r="77" spans="1:12" ht="12.75" customHeight="1">
      <c r="A77" s="9" t="s">
        <v>306</v>
      </c>
      <c r="B77" s="12" t="s">
        <v>307</v>
      </c>
      <c r="C77" s="9">
        <f t="shared" si="1"/>
        <v>75</v>
      </c>
      <c r="D77" s="12" t="s">
        <v>574</v>
      </c>
      <c r="E77" s="12">
        <f>VLOOKUP($D77,'Data_Classification for Summary'!$A$1:$I$100,3,0)</f>
        <v>5</v>
      </c>
      <c r="F77" s="12">
        <f>VLOOKUP($D77,'Data_Classification for Summary'!$A$1:$I$100,5,0)</f>
        <v>160</v>
      </c>
      <c r="G77" s="12">
        <f>VLOOKUP($D77,'Data_Classification for Summary'!$A$1:$I$100,7,0)</f>
        <v>0</v>
      </c>
      <c r="H77" s="12">
        <f>VLOOKUP($D77,'Data_Classification for Summary'!$A$1:$I$100,9,0)</f>
        <v>0</v>
      </c>
      <c r="I77" s="12">
        <v>40</v>
      </c>
      <c r="J77" s="12" t="s">
        <v>2075</v>
      </c>
      <c r="K77" s="17"/>
      <c r="L77" s="17"/>
    </row>
    <row r="78" spans="1:12" ht="12.75" customHeight="1">
      <c r="A78" s="9" t="s">
        <v>308</v>
      </c>
      <c r="B78" s="12" t="s">
        <v>453</v>
      </c>
      <c r="C78" s="9">
        <f t="shared" si="1"/>
        <v>76</v>
      </c>
      <c r="D78" s="12" t="s">
        <v>574</v>
      </c>
      <c r="E78" s="12">
        <f>VLOOKUP($D78,'Data_Classification for Summary'!$A$1:$I$100,3,0)</f>
        <v>5</v>
      </c>
      <c r="F78" s="12">
        <f>VLOOKUP($D78,'Data_Classification for Summary'!$A$1:$I$100,5,0)</f>
        <v>160</v>
      </c>
      <c r="G78" s="12">
        <f>VLOOKUP($D78,'Data_Classification for Summary'!$A$1:$I$100,7,0)</f>
        <v>0</v>
      </c>
      <c r="H78" s="12">
        <f>VLOOKUP($D78,'Data_Classification for Summary'!$A$1:$I$100,9,0)</f>
        <v>0</v>
      </c>
      <c r="I78" s="12">
        <v>41</v>
      </c>
      <c r="J78" s="12" t="s">
        <v>2075</v>
      </c>
      <c r="K78" s="17"/>
      <c r="L78" s="17"/>
    </row>
    <row r="79" spans="1:12" ht="12.75" customHeight="1">
      <c r="A79" s="9" t="s">
        <v>311</v>
      </c>
      <c r="B79" s="12" t="s">
        <v>312</v>
      </c>
      <c r="C79" s="9">
        <f t="shared" si="1"/>
        <v>77</v>
      </c>
      <c r="D79" s="12" t="s">
        <v>574</v>
      </c>
      <c r="E79" s="12">
        <f>VLOOKUP($D79,'Data_Classification for Summary'!$A$1:$I$100,3,0)</f>
        <v>5</v>
      </c>
      <c r="F79" s="12">
        <f>VLOOKUP($D79,'Data_Classification for Summary'!$A$1:$I$100,5,0)</f>
        <v>160</v>
      </c>
      <c r="G79" s="12">
        <f>VLOOKUP($D79,'Data_Classification for Summary'!$A$1:$I$100,7,0)</f>
        <v>0</v>
      </c>
      <c r="H79" s="12">
        <f>VLOOKUP($D79,'Data_Classification for Summary'!$A$1:$I$100,9,0)</f>
        <v>0</v>
      </c>
      <c r="I79" s="12">
        <v>42</v>
      </c>
      <c r="J79" s="12" t="s">
        <v>2075</v>
      </c>
      <c r="K79" s="17"/>
      <c r="L79" s="17"/>
    </row>
    <row r="80" spans="1:12" ht="12.75" customHeight="1">
      <c r="A80" s="9" t="s">
        <v>313</v>
      </c>
      <c r="B80" s="12" t="s">
        <v>314</v>
      </c>
      <c r="C80" s="9">
        <f t="shared" si="1"/>
        <v>78</v>
      </c>
      <c r="D80" s="12" t="s">
        <v>159</v>
      </c>
      <c r="E80" s="12">
        <f>VLOOKUP($D80,'Data_Classification for Summary'!$A$1:$I$100,3,0)</f>
        <v>5</v>
      </c>
      <c r="F80" s="12">
        <f>VLOOKUP($D80,'Data_Classification for Summary'!$A$1:$I$100,5,0)</f>
        <v>9</v>
      </c>
      <c r="G80" s="12">
        <f>VLOOKUP($D80,'Data_Classification for Summary'!$A$1:$I$100,7,0)</f>
        <v>0</v>
      </c>
      <c r="H80" s="12">
        <f>VLOOKUP($D80,'Data_Classification for Summary'!$A$1:$I$100,9,0)</f>
        <v>0</v>
      </c>
      <c r="I80" s="12">
        <v>50</v>
      </c>
      <c r="J80" s="12" t="s">
        <v>2075</v>
      </c>
      <c r="K80" s="17"/>
      <c r="L80" s="17"/>
    </row>
    <row r="81" spans="1:12" ht="12.75" customHeight="1">
      <c r="A81" s="9" t="s">
        <v>459</v>
      </c>
      <c r="B81" s="12" t="s">
        <v>460</v>
      </c>
      <c r="C81" s="9">
        <f t="shared" si="1"/>
        <v>79</v>
      </c>
      <c r="D81" s="12" t="s">
        <v>159</v>
      </c>
      <c r="E81" s="12">
        <f>VLOOKUP($D81,'Data_Classification for Summary'!$A$1:$I$100,3,0)</f>
        <v>5</v>
      </c>
      <c r="F81" s="12">
        <f>VLOOKUP($D81,'Data_Classification for Summary'!$A$1:$I$100,5,0)</f>
        <v>9</v>
      </c>
      <c r="G81" s="12">
        <f>VLOOKUP($D81,'Data_Classification for Summary'!$A$1:$I$100,7,0)</f>
        <v>0</v>
      </c>
      <c r="H81" s="12">
        <f>VLOOKUP($D81,'Data_Classification for Summary'!$A$1:$I$100,9,0)</f>
        <v>0</v>
      </c>
      <c r="I81" s="12">
        <v>60</v>
      </c>
      <c r="J81" s="12" t="s">
        <v>2075</v>
      </c>
      <c r="K81" s="17"/>
      <c r="L81" s="17"/>
    </row>
    <row r="82" spans="1:12" ht="12.75" customHeight="1">
      <c r="A82" s="9" t="s">
        <v>461</v>
      </c>
      <c r="B82" s="12" t="s">
        <v>461</v>
      </c>
      <c r="C82" s="9">
        <f t="shared" si="1"/>
        <v>80</v>
      </c>
      <c r="D82" s="12" t="s">
        <v>159</v>
      </c>
      <c r="E82" s="12">
        <f>VLOOKUP($D82,'Data_Classification for Summary'!$A$1:$I$100,3,0)</f>
        <v>5</v>
      </c>
      <c r="F82" s="12">
        <f>VLOOKUP($D82,'Data_Classification for Summary'!$A$1:$I$100,5,0)</f>
        <v>9</v>
      </c>
      <c r="G82" s="12">
        <f>VLOOKUP($D82,'Data_Classification for Summary'!$A$1:$I$100,7,0)</f>
        <v>0</v>
      </c>
      <c r="H82" s="12">
        <f>VLOOKUP($D82,'Data_Classification for Summary'!$A$1:$I$100,9,0)</f>
        <v>0</v>
      </c>
      <c r="I82" s="12">
        <v>70</v>
      </c>
      <c r="J82" s="12" t="s">
        <v>2075</v>
      </c>
      <c r="K82" s="17"/>
      <c r="L82" s="17"/>
    </row>
    <row r="83" spans="1:12" ht="12.75" customHeight="1">
      <c r="A83" s="9" t="s">
        <v>462</v>
      </c>
      <c r="B83" s="12" t="s">
        <v>463</v>
      </c>
      <c r="C83" s="9">
        <f t="shared" si="1"/>
        <v>81</v>
      </c>
      <c r="D83" s="12" t="s">
        <v>159</v>
      </c>
      <c r="E83" s="12">
        <f>VLOOKUP($D83,'Data_Classification for Summary'!$A$1:$I$100,3,0)</f>
        <v>5</v>
      </c>
      <c r="F83" s="12">
        <f>VLOOKUP($D83,'Data_Classification for Summary'!$A$1:$I$100,5,0)</f>
        <v>9</v>
      </c>
      <c r="G83" s="12">
        <f>VLOOKUP($D83,'Data_Classification for Summary'!$A$1:$I$100,7,0)</f>
        <v>0</v>
      </c>
      <c r="H83" s="12">
        <f>VLOOKUP($D83,'Data_Classification for Summary'!$A$1:$I$100,9,0)</f>
        <v>0</v>
      </c>
      <c r="I83" s="12">
        <v>80</v>
      </c>
      <c r="J83" s="12" t="s">
        <v>2075</v>
      </c>
      <c r="K83" s="17"/>
      <c r="L83" s="17"/>
    </row>
    <row r="84" spans="1:12" ht="12.75" customHeight="1">
      <c r="A84" s="9" t="s">
        <v>464</v>
      </c>
      <c r="B84" s="12" t="s">
        <v>465</v>
      </c>
      <c r="C84" s="9">
        <f t="shared" si="1"/>
        <v>82</v>
      </c>
      <c r="D84" s="12" t="s">
        <v>159</v>
      </c>
      <c r="E84" s="12">
        <f>VLOOKUP($D84,'Data_Classification for Summary'!$A$1:$I$100,3,0)</f>
        <v>5</v>
      </c>
      <c r="F84" s="12">
        <f>VLOOKUP($D84,'Data_Classification for Summary'!$A$1:$I$100,5,0)</f>
        <v>9</v>
      </c>
      <c r="G84" s="12">
        <f>VLOOKUP($D84,'Data_Classification for Summary'!$A$1:$I$100,7,0)</f>
        <v>0</v>
      </c>
      <c r="H84" s="12">
        <f>VLOOKUP($D84,'Data_Classification for Summary'!$A$1:$I$100,9,0)</f>
        <v>0</v>
      </c>
      <c r="I84" s="12">
        <v>90</v>
      </c>
      <c r="J84" s="12" t="s">
        <v>2075</v>
      </c>
      <c r="K84" s="17">
        <v>70107</v>
      </c>
      <c r="L84" s="17" t="s">
        <v>323</v>
      </c>
    </row>
    <row r="85" spans="1:12" ht="12.75" customHeight="1">
      <c r="A85" s="9" t="s">
        <v>324</v>
      </c>
      <c r="B85" s="12" t="s">
        <v>325</v>
      </c>
      <c r="C85" s="9">
        <f t="shared" si="1"/>
        <v>83</v>
      </c>
      <c r="D85" s="12" t="s">
        <v>159</v>
      </c>
      <c r="E85" s="12">
        <f>VLOOKUP($D85,'Data_Classification for Summary'!$A$1:$I$100,3,0)</f>
        <v>5</v>
      </c>
      <c r="F85" s="12">
        <f>VLOOKUP($D85,'Data_Classification for Summary'!$A$1:$I$100,5,0)</f>
        <v>9</v>
      </c>
      <c r="G85" s="12">
        <f>VLOOKUP($D85,'Data_Classification for Summary'!$A$1:$I$100,7,0)</f>
        <v>0</v>
      </c>
      <c r="H85" s="12">
        <f>VLOOKUP($D85,'Data_Classification for Summary'!$A$1:$I$100,9,0)</f>
        <v>0</v>
      </c>
      <c r="I85" s="12">
        <v>100</v>
      </c>
      <c r="J85" s="12" t="s">
        <v>2075</v>
      </c>
      <c r="K85" s="17"/>
      <c r="L85" s="17"/>
    </row>
    <row r="86" spans="1:12" ht="12.75" customHeight="1">
      <c r="A86" s="9" t="s">
        <v>326</v>
      </c>
      <c r="B86" s="12" t="s">
        <v>327</v>
      </c>
      <c r="C86" s="9">
        <f t="shared" si="1"/>
        <v>84</v>
      </c>
      <c r="D86" s="12" t="s">
        <v>159</v>
      </c>
      <c r="E86" s="12">
        <f>VLOOKUP($D86,'Data_Classification for Summary'!$A$1:$I$100,3,0)</f>
        <v>5</v>
      </c>
      <c r="F86" s="12">
        <f>VLOOKUP($D86,'Data_Classification for Summary'!$A$1:$I$100,5,0)</f>
        <v>9</v>
      </c>
      <c r="G86" s="12">
        <f>VLOOKUP($D86,'Data_Classification for Summary'!$A$1:$I$100,7,0)</f>
        <v>0</v>
      </c>
      <c r="H86" s="12">
        <f>VLOOKUP($D86,'Data_Classification for Summary'!$A$1:$I$100,9,0)</f>
        <v>0</v>
      </c>
      <c r="I86" s="12">
        <v>900</v>
      </c>
      <c r="J86" s="12" t="s">
        <v>2075</v>
      </c>
      <c r="K86" s="17">
        <v>70136</v>
      </c>
      <c r="L86" s="17" t="s">
        <v>328</v>
      </c>
    </row>
    <row r="87" spans="1:12" ht="12.75" customHeight="1">
      <c r="A87" s="9" t="s">
        <v>118</v>
      </c>
      <c r="B87" s="18" t="s">
        <v>118</v>
      </c>
      <c r="C87" s="9">
        <f t="shared" si="1"/>
        <v>85</v>
      </c>
      <c r="D87" s="18" t="s">
        <v>329</v>
      </c>
      <c r="E87" s="12">
        <f>VLOOKUP($D87,'Data_Classification for Summary'!$A$1:$I$100,3,0)</f>
        <v>5</v>
      </c>
      <c r="F87" s="12">
        <f>VLOOKUP($D87,'Data_Classification for Summary'!$A$1:$I$100,5,0)</f>
        <v>20</v>
      </c>
      <c r="G87" s="12">
        <f>VLOOKUP($D87,'Data_Classification for Summary'!$A$1:$I$100,7,0)</f>
        <v>0</v>
      </c>
      <c r="H87" s="12">
        <f>VLOOKUP($D87,'Data_Classification for Summary'!$A$1:$I$100,9,0)</f>
        <v>0</v>
      </c>
      <c r="I87" s="9">
        <v>1</v>
      </c>
      <c r="J87" s="12" t="s">
        <v>2075</v>
      </c>
      <c r="K87" s="17"/>
      <c r="L87" s="17"/>
    </row>
    <row r="88" spans="1:12" ht="12.75" customHeight="1">
      <c r="A88" s="9" t="s">
        <v>330</v>
      </c>
      <c r="B88" s="12" t="s">
        <v>331</v>
      </c>
      <c r="C88" s="9">
        <f t="shared" si="1"/>
        <v>86</v>
      </c>
      <c r="D88" s="18" t="s">
        <v>329</v>
      </c>
      <c r="E88" s="12">
        <f>VLOOKUP($D88,'Data_Classification for Summary'!$A$1:$I$100,3,0)</f>
        <v>5</v>
      </c>
      <c r="F88" s="12">
        <f>VLOOKUP($D88,'Data_Classification for Summary'!$A$1:$I$100,5,0)</f>
        <v>20</v>
      </c>
      <c r="G88" s="12">
        <f>VLOOKUP($D88,'Data_Classification for Summary'!$A$1:$I$100,7,0)</f>
        <v>0</v>
      </c>
      <c r="H88" s="12">
        <f>VLOOKUP($D88,'Data_Classification for Summary'!$A$1:$I$100,9,0)</f>
        <v>0</v>
      </c>
      <c r="I88" s="12">
        <v>10</v>
      </c>
      <c r="J88" s="12" t="s">
        <v>2075</v>
      </c>
      <c r="K88" s="17">
        <v>70077</v>
      </c>
      <c r="L88" s="17" t="s">
        <v>332</v>
      </c>
    </row>
    <row r="89" spans="1:12" ht="12.75" customHeight="1">
      <c r="A89" s="9" t="s">
        <v>333</v>
      </c>
      <c r="B89" s="9" t="s">
        <v>334</v>
      </c>
      <c r="C89" s="9">
        <f t="shared" si="1"/>
        <v>87</v>
      </c>
      <c r="D89" s="18" t="s">
        <v>329</v>
      </c>
      <c r="E89" s="12">
        <f>VLOOKUP($D89,'Data_Classification for Summary'!$A$1:$I$100,3,0)</f>
        <v>5</v>
      </c>
      <c r="F89" s="12">
        <f>VLOOKUP($D89,'Data_Classification for Summary'!$A$1:$I$100,5,0)</f>
        <v>20</v>
      </c>
      <c r="G89" s="12">
        <f>VLOOKUP($D89,'Data_Classification for Summary'!$A$1:$I$100,7,0)</f>
        <v>0</v>
      </c>
      <c r="H89" s="12">
        <f>VLOOKUP($D89,'Data_Classification for Summary'!$A$1:$I$100,9,0)</f>
        <v>0</v>
      </c>
      <c r="I89" s="9">
        <v>30</v>
      </c>
      <c r="J89" s="12" t="s">
        <v>2075</v>
      </c>
      <c r="K89" s="17">
        <v>71130</v>
      </c>
      <c r="L89" s="17" t="s">
        <v>335</v>
      </c>
    </row>
    <row r="90" spans="1:12" ht="12.75" customHeight="1">
      <c r="A90" s="9" t="s">
        <v>336</v>
      </c>
      <c r="B90" s="12" t="s">
        <v>337</v>
      </c>
      <c r="C90" s="9">
        <f t="shared" si="1"/>
        <v>88</v>
      </c>
      <c r="D90" s="18" t="s">
        <v>329</v>
      </c>
      <c r="E90" s="12">
        <f>VLOOKUP($D90,'Data_Classification for Summary'!$A$1:$I$100,3,0)</f>
        <v>5</v>
      </c>
      <c r="F90" s="12">
        <f>VLOOKUP($D90,'Data_Classification for Summary'!$A$1:$I$100,5,0)</f>
        <v>20</v>
      </c>
      <c r="G90" s="12">
        <f>VLOOKUP($D90,'Data_Classification for Summary'!$A$1:$I$100,7,0)</f>
        <v>0</v>
      </c>
      <c r="H90" s="12">
        <f>VLOOKUP($D90,'Data_Classification for Summary'!$A$1:$I$100,9,0)</f>
        <v>0</v>
      </c>
      <c r="I90" s="12">
        <v>32</v>
      </c>
      <c r="J90" s="12" t="s">
        <v>2075</v>
      </c>
      <c r="K90" s="17">
        <v>71080</v>
      </c>
      <c r="L90" s="17" t="s">
        <v>338</v>
      </c>
    </row>
    <row r="91" spans="1:12" ht="12.75" customHeight="1">
      <c r="A91" s="9" t="s">
        <v>339</v>
      </c>
      <c r="B91" s="12" t="s">
        <v>340</v>
      </c>
      <c r="C91" s="9">
        <f t="shared" si="1"/>
        <v>89</v>
      </c>
      <c r="D91" s="18" t="s">
        <v>329</v>
      </c>
      <c r="E91" s="12">
        <f>VLOOKUP($D91,'Data_Classification for Summary'!$A$1:$I$100,3,0)</f>
        <v>5</v>
      </c>
      <c r="F91" s="12">
        <f>VLOOKUP($D91,'Data_Classification for Summary'!$A$1:$I$100,5,0)</f>
        <v>20</v>
      </c>
      <c r="G91" s="12">
        <f>VLOOKUP($D91,'Data_Classification for Summary'!$A$1:$I$100,7,0)</f>
        <v>0</v>
      </c>
      <c r="H91" s="12">
        <f>VLOOKUP($D91,'Data_Classification for Summary'!$A$1:$I$100,9,0)</f>
        <v>0</v>
      </c>
      <c r="I91" s="9">
        <v>34</v>
      </c>
      <c r="J91" s="12" t="s">
        <v>2075</v>
      </c>
      <c r="K91" s="17">
        <v>71081</v>
      </c>
      <c r="L91" s="17" t="s">
        <v>201</v>
      </c>
    </row>
    <row r="92" spans="1:12" ht="12.75" customHeight="1">
      <c r="A92" s="9" t="s">
        <v>202</v>
      </c>
      <c r="B92" s="9" t="s">
        <v>203</v>
      </c>
      <c r="C92" s="9">
        <f t="shared" si="1"/>
        <v>90</v>
      </c>
      <c r="D92" s="18" t="s">
        <v>329</v>
      </c>
      <c r="E92" s="12">
        <f>VLOOKUP($D92,'Data_Classification for Summary'!$A$1:$I$100,3,0)</f>
        <v>5</v>
      </c>
      <c r="F92" s="12">
        <f>VLOOKUP($D92,'Data_Classification for Summary'!$A$1:$I$100,5,0)</f>
        <v>20</v>
      </c>
      <c r="G92" s="12">
        <f>VLOOKUP($D92,'Data_Classification for Summary'!$A$1:$I$100,7,0)</f>
        <v>0</v>
      </c>
      <c r="H92" s="12">
        <f>VLOOKUP($D92,'Data_Classification for Summary'!$A$1:$I$100,9,0)</f>
        <v>0</v>
      </c>
      <c r="I92" s="9">
        <v>36</v>
      </c>
      <c r="J92" s="12" t="s">
        <v>2075</v>
      </c>
      <c r="K92" s="17">
        <v>71083</v>
      </c>
      <c r="L92" s="17" t="s">
        <v>204</v>
      </c>
    </row>
    <row r="93" spans="1:12" ht="12.75" customHeight="1">
      <c r="A93" s="9" t="s">
        <v>205</v>
      </c>
      <c r="B93" s="9" t="s">
        <v>206</v>
      </c>
      <c r="C93" s="9">
        <f t="shared" si="1"/>
        <v>91</v>
      </c>
      <c r="D93" s="18" t="s">
        <v>329</v>
      </c>
      <c r="E93" s="12">
        <f>VLOOKUP($D93,'Data_Classification for Summary'!$A$1:$I$100,3,0)</f>
        <v>5</v>
      </c>
      <c r="F93" s="12">
        <f>VLOOKUP($D93,'Data_Classification for Summary'!$A$1:$I$100,5,0)</f>
        <v>20</v>
      </c>
      <c r="G93" s="12">
        <f>VLOOKUP($D93,'Data_Classification for Summary'!$A$1:$I$100,7,0)</f>
        <v>0</v>
      </c>
      <c r="H93" s="12">
        <f>VLOOKUP($D93,'Data_Classification for Summary'!$A$1:$I$100,9,0)</f>
        <v>0</v>
      </c>
      <c r="I93" s="9">
        <v>38</v>
      </c>
      <c r="J93" s="12" t="s">
        <v>2075</v>
      </c>
      <c r="K93" s="17">
        <v>71082</v>
      </c>
      <c r="L93" s="17" t="s">
        <v>207</v>
      </c>
    </row>
    <row r="94" spans="1:12" ht="12.75" customHeight="1">
      <c r="A94" s="9" t="s">
        <v>208</v>
      </c>
      <c r="B94" s="9" t="s">
        <v>209</v>
      </c>
      <c r="C94" s="9">
        <f t="shared" si="1"/>
        <v>92</v>
      </c>
      <c r="D94" s="18" t="s">
        <v>329</v>
      </c>
      <c r="E94" s="12">
        <f>VLOOKUP($D94,'Data_Classification for Summary'!$A$1:$I$100,3,0)</f>
        <v>5</v>
      </c>
      <c r="F94" s="12">
        <f>VLOOKUP($D94,'Data_Classification for Summary'!$A$1:$I$100,5,0)</f>
        <v>20</v>
      </c>
      <c r="G94" s="12">
        <f>VLOOKUP($D94,'Data_Classification for Summary'!$A$1:$I$100,7,0)</f>
        <v>0</v>
      </c>
      <c r="H94" s="12">
        <f>VLOOKUP($D94,'Data_Classification for Summary'!$A$1:$I$100,9,0)</f>
        <v>0</v>
      </c>
      <c r="I94" s="9">
        <v>40</v>
      </c>
      <c r="J94" s="12" t="s">
        <v>2075</v>
      </c>
      <c r="K94" s="17">
        <v>71084</v>
      </c>
      <c r="L94" s="17" t="s">
        <v>210</v>
      </c>
    </row>
    <row r="95" spans="1:12" ht="12.75" customHeight="1">
      <c r="A95" s="9" t="s">
        <v>211</v>
      </c>
      <c r="B95" s="9" t="s">
        <v>212</v>
      </c>
      <c r="C95" s="9">
        <f t="shared" si="1"/>
        <v>93</v>
      </c>
      <c r="D95" s="18" t="s">
        <v>329</v>
      </c>
      <c r="E95" s="12">
        <f>VLOOKUP($D95,'Data_Classification for Summary'!$A$1:$I$100,3,0)</f>
        <v>5</v>
      </c>
      <c r="F95" s="12">
        <f>VLOOKUP($D95,'Data_Classification for Summary'!$A$1:$I$100,5,0)</f>
        <v>20</v>
      </c>
      <c r="G95" s="12">
        <f>VLOOKUP($D95,'Data_Classification for Summary'!$A$1:$I$100,7,0)</f>
        <v>0</v>
      </c>
      <c r="H95" s="12">
        <f>VLOOKUP($D95,'Data_Classification for Summary'!$A$1:$I$100,9,0)</f>
        <v>0</v>
      </c>
      <c r="I95" s="9">
        <v>42</v>
      </c>
      <c r="J95" s="12" t="s">
        <v>2075</v>
      </c>
      <c r="K95" s="17">
        <v>71150</v>
      </c>
      <c r="L95" s="17" t="s">
        <v>213</v>
      </c>
    </row>
    <row r="96" spans="1:12" ht="12.75" customHeight="1">
      <c r="A96" s="9" t="s">
        <v>214</v>
      </c>
      <c r="B96" s="12" t="s">
        <v>215</v>
      </c>
      <c r="C96" s="9">
        <f t="shared" si="1"/>
        <v>94</v>
      </c>
      <c r="D96" s="18" t="s">
        <v>329</v>
      </c>
      <c r="E96" s="12">
        <f>VLOOKUP($D96,'Data_Classification for Summary'!$A$1:$I$100,3,0)</f>
        <v>5</v>
      </c>
      <c r="F96" s="12">
        <f>VLOOKUP($D96,'Data_Classification for Summary'!$A$1:$I$100,5,0)</f>
        <v>20</v>
      </c>
      <c r="G96" s="12">
        <f>VLOOKUP($D96,'Data_Classification for Summary'!$A$1:$I$100,7,0)</f>
        <v>0</v>
      </c>
      <c r="H96" s="12">
        <f>VLOOKUP($D96,'Data_Classification for Summary'!$A$1:$I$100,9,0)</f>
        <v>0</v>
      </c>
      <c r="I96" s="12">
        <v>100</v>
      </c>
      <c r="J96" s="12" t="s">
        <v>2075</v>
      </c>
      <c r="K96" s="17">
        <v>70073</v>
      </c>
      <c r="L96" s="17" t="s">
        <v>216</v>
      </c>
    </row>
    <row r="97" spans="1:12" ht="12.75" customHeight="1">
      <c r="A97" s="9" t="s">
        <v>217</v>
      </c>
      <c r="B97" s="12" t="s">
        <v>218</v>
      </c>
      <c r="C97" s="9">
        <f t="shared" si="1"/>
        <v>95</v>
      </c>
      <c r="D97" s="18" t="s">
        <v>329</v>
      </c>
      <c r="E97" s="12">
        <f>VLOOKUP($D97,'Data_Classification for Summary'!$A$1:$I$100,3,0)</f>
        <v>5</v>
      </c>
      <c r="F97" s="12">
        <f>VLOOKUP($D97,'Data_Classification for Summary'!$A$1:$I$100,5,0)</f>
        <v>20</v>
      </c>
      <c r="G97" s="12">
        <f>VLOOKUP($D97,'Data_Classification for Summary'!$A$1:$I$100,7,0)</f>
        <v>0</v>
      </c>
      <c r="H97" s="12">
        <f>VLOOKUP($D97,'Data_Classification for Summary'!$A$1:$I$100,9,0)</f>
        <v>0</v>
      </c>
      <c r="I97" s="12">
        <v>101</v>
      </c>
      <c r="J97" s="12" t="s">
        <v>2075</v>
      </c>
      <c r="K97" s="17">
        <v>70074</v>
      </c>
      <c r="L97" s="17" t="s">
        <v>219</v>
      </c>
    </row>
    <row r="98" spans="1:12" ht="12.75" customHeight="1">
      <c r="A98" s="9" t="s">
        <v>220</v>
      </c>
      <c r="B98" s="12" t="s">
        <v>221</v>
      </c>
      <c r="C98" s="9">
        <f t="shared" si="1"/>
        <v>96</v>
      </c>
      <c r="D98" s="18" t="s">
        <v>329</v>
      </c>
      <c r="E98" s="12">
        <f>VLOOKUP($D98,'Data_Classification for Summary'!$A$1:$I$100,3,0)</f>
        <v>5</v>
      </c>
      <c r="F98" s="12">
        <f>VLOOKUP($D98,'Data_Classification for Summary'!$A$1:$I$100,5,0)</f>
        <v>20</v>
      </c>
      <c r="G98" s="12">
        <f>VLOOKUP($D98,'Data_Classification for Summary'!$A$1:$I$100,7,0)</f>
        <v>0</v>
      </c>
      <c r="H98" s="12">
        <f>VLOOKUP($D98,'Data_Classification for Summary'!$A$1:$I$100,9,0)</f>
        <v>0</v>
      </c>
      <c r="I98" s="12">
        <v>105</v>
      </c>
      <c r="J98" s="12" t="s">
        <v>2075</v>
      </c>
      <c r="K98" s="17">
        <v>70075</v>
      </c>
      <c r="L98" s="17" t="s">
        <v>222</v>
      </c>
    </row>
    <row r="99" spans="1:12" ht="12.75" customHeight="1">
      <c r="A99" s="9" t="s">
        <v>223</v>
      </c>
      <c r="B99" s="12" t="s">
        <v>224</v>
      </c>
      <c r="C99" s="9">
        <f t="shared" si="1"/>
        <v>97</v>
      </c>
      <c r="D99" s="18" t="s">
        <v>329</v>
      </c>
      <c r="E99" s="12">
        <f>VLOOKUP($D99,'Data_Classification for Summary'!$A$1:$I$100,3,0)</f>
        <v>5</v>
      </c>
      <c r="F99" s="12">
        <f>VLOOKUP($D99,'Data_Classification for Summary'!$A$1:$I$100,5,0)</f>
        <v>20</v>
      </c>
      <c r="G99" s="12">
        <f>VLOOKUP($D99,'Data_Classification for Summary'!$A$1:$I$100,7,0)</f>
        <v>0</v>
      </c>
      <c r="H99" s="12">
        <f>VLOOKUP($D99,'Data_Classification for Summary'!$A$1:$I$100,9,0)</f>
        <v>0</v>
      </c>
      <c r="I99" s="12">
        <v>110</v>
      </c>
      <c r="J99" s="12" t="s">
        <v>2075</v>
      </c>
      <c r="K99" s="17">
        <v>70076</v>
      </c>
      <c r="L99" s="17" t="s">
        <v>225</v>
      </c>
    </row>
    <row r="100" spans="1:12" ht="12.75" customHeight="1">
      <c r="A100" s="9" t="s">
        <v>373</v>
      </c>
      <c r="B100" s="12" t="s">
        <v>374</v>
      </c>
      <c r="C100" s="9">
        <f t="shared" si="1"/>
        <v>98</v>
      </c>
      <c r="D100" s="18" t="s">
        <v>329</v>
      </c>
      <c r="E100" s="12">
        <f>VLOOKUP($D100,'Data_Classification for Summary'!$A$1:$I$100,3,0)</f>
        <v>5</v>
      </c>
      <c r="F100" s="12">
        <f>VLOOKUP($D100,'Data_Classification for Summary'!$A$1:$I$100,5,0)</f>
        <v>20</v>
      </c>
      <c r="G100" s="12">
        <f>VLOOKUP($D100,'Data_Classification for Summary'!$A$1:$I$100,7,0)</f>
        <v>0</v>
      </c>
      <c r="H100" s="12">
        <f>VLOOKUP($D100,'Data_Classification for Summary'!$A$1:$I$100,9,0)</f>
        <v>0</v>
      </c>
      <c r="I100" s="12">
        <v>120</v>
      </c>
      <c r="J100" s="12" t="s">
        <v>2075</v>
      </c>
      <c r="K100" s="17">
        <v>70078</v>
      </c>
      <c r="L100" s="17" t="s">
        <v>375</v>
      </c>
    </row>
    <row r="101" spans="1:12" ht="12.75" customHeight="1">
      <c r="A101" s="9" t="s">
        <v>120</v>
      </c>
      <c r="B101" s="12" t="s">
        <v>120</v>
      </c>
      <c r="C101" s="9">
        <f t="shared" si="1"/>
        <v>99</v>
      </c>
      <c r="D101" s="12" t="s">
        <v>376</v>
      </c>
      <c r="E101" s="12">
        <f>VLOOKUP($D101,'Data_Classification for Summary'!$A$1:$I$100,3,0)</f>
        <v>5</v>
      </c>
      <c r="F101" s="12">
        <f>VLOOKUP($D101,'Data_Classification for Summary'!$A$1:$I$100,5,0)</f>
        <v>21</v>
      </c>
      <c r="G101" s="12">
        <f>VLOOKUP($D101,'Data_Classification for Summary'!$A$1:$I$100,7,0)</f>
        <v>0</v>
      </c>
      <c r="H101" s="12">
        <f>VLOOKUP($D101,'Data_Classification for Summary'!$A$1:$I$100,9,0)</f>
        <v>0</v>
      </c>
      <c r="I101" s="12">
        <v>1</v>
      </c>
      <c r="J101" s="12" t="s">
        <v>2075</v>
      </c>
      <c r="K101" s="17">
        <v>70020</v>
      </c>
      <c r="L101" s="17" t="s">
        <v>377</v>
      </c>
    </row>
    <row r="102" spans="1:12" ht="12.75" customHeight="1">
      <c r="A102" s="9" t="s">
        <v>378</v>
      </c>
      <c r="B102" s="12" t="s">
        <v>379</v>
      </c>
      <c r="C102" s="9">
        <f t="shared" si="1"/>
        <v>100</v>
      </c>
      <c r="D102" s="12" t="s">
        <v>376</v>
      </c>
      <c r="E102" s="12">
        <f>VLOOKUP($D102,'Data_Classification for Summary'!$A$1:$I$100,3,0)</f>
        <v>5</v>
      </c>
      <c r="F102" s="12">
        <f>VLOOKUP($D102,'Data_Classification for Summary'!$A$1:$I$100,5,0)</f>
        <v>21</v>
      </c>
      <c r="G102" s="12">
        <f>VLOOKUP($D102,'Data_Classification for Summary'!$A$1:$I$100,7,0)</f>
        <v>0</v>
      </c>
      <c r="H102" s="12">
        <f>VLOOKUP($D102,'Data_Classification for Summary'!$A$1:$I$100,9,0)</f>
        <v>0</v>
      </c>
      <c r="I102" s="12">
        <v>5</v>
      </c>
      <c r="J102" s="12" t="s">
        <v>2075</v>
      </c>
      <c r="K102" s="9"/>
      <c r="L102" s="9"/>
    </row>
    <row r="103" spans="1:12" ht="12.75" customHeight="1">
      <c r="A103" s="9" t="s">
        <v>380</v>
      </c>
      <c r="B103" s="12" t="s">
        <v>525</v>
      </c>
      <c r="C103" s="9">
        <f t="shared" si="1"/>
        <v>101</v>
      </c>
      <c r="D103" s="12" t="s">
        <v>376</v>
      </c>
      <c r="E103" s="12">
        <f>VLOOKUP($D103,'Data_Classification for Summary'!$A$1:$I$100,3,0)</f>
        <v>5</v>
      </c>
      <c r="F103" s="12">
        <f>VLOOKUP($D103,'Data_Classification for Summary'!$A$1:$I$100,5,0)</f>
        <v>21</v>
      </c>
      <c r="G103" s="12">
        <f>VLOOKUP($D103,'Data_Classification for Summary'!$A$1:$I$100,7,0)</f>
        <v>0</v>
      </c>
      <c r="H103" s="12">
        <f>VLOOKUP($D103,'Data_Classification for Summary'!$A$1:$I$100,9,0)</f>
        <v>0</v>
      </c>
      <c r="I103" s="12">
        <v>7</v>
      </c>
      <c r="J103" s="12" t="s">
        <v>2075</v>
      </c>
      <c r="K103" s="17">
        <v>71200</v>
      </c>
      <c r="L103" s="17" t="s">
        <v>526</v>
      </c>
    </row>
    <row r="104" spans="1:12" ht="12.75" customHeight="1">
      <c r="A104" s="9" t="s">
        <v>527</v>
      </c>
      <c r="B104" s="12" t="s">
        <v>382</v>
      </c>
      <c r="C104" s="9">
        <f t="shared" si="1"/>
        <v>102</v>
      </c>
      <c r="D104" s="12" t="s">
        <v>376</v>
      </c>
      <c r="E104" s="12">
        <f>VLOOKUP($D104,'Data_Classification for Summary'!$A$1:$I$100,3,0)</f>
        <v>5</v>
      </c>
      <c r="F104" s="12">
        <f>VLOOKUP($D104,'Data_Classification for Summary'!$A$1:$I$100,5,0)</f>
        <v>21</v>
      </c>
      <c r="G104" s="12">
        <f>VLOOKUP($D104,'Data_Classification for Summary'!$A$1:$I$100,7,0)</f>
        <v>0</v>
      </c>
      <c r="H104" s="12">
        <f>VLOOKUP($D104,'Data_Classification for Summary'!$A$1:$I$100,9,0)</f>
        <v>0</v>
      </c>
      <c r="I104" s="12">
        <v>50</v>
      </c>
      <c r="J104" s="12" t="s">
        <v>2075</v>
      </c>
      <c r="K104" s="19">
        <v>70021</v>
      </c>
      <c r="L104" s="19" t="s">
        <v>383</v>
      </c>
    </row>
    <row r="105" spans="1:12" ht="12.75" customHeight="1">
      <c r="A105" s="9" t="s">
        <v>384</v>
      </c>
      <c r="B105" s="12" t="s">
        <v>121</v>
      </c>
      <c r="C105" s="9">
        <f t="shared" si="1"/>
        <v>103</v>
      </c>
      <c r="D105" s="12" t="s">
        <v>385</v>
      </c>
      <c r="E105" s="12">
        <f>VLOOKUP($D105,'Data_Classification for Summary'!$A$1:$I$100,3,0)</f>
        <v>5</v>
      </c>
      <c r="F105" s="12">
        <f>VLOOKUP($D105,'Data_Classification for Summary'!$A$1:$I$100,5,0)</f>
        <v>22</v>
      </c>
      <c r="G105" s="12">
        <f>VLOOKUP($D105,'Data_Classification for Summary'!$A$1:$I$100,7,0)</f>
        <v>0</v>
      </c>
      <c r="H105" s="12">
        <f>VLOOKUP($D105,'Data_Classification for Summary'!$A$1:$I$100,9,0)</f>
        <v>0</v>
      </c>
      <c r="I105" s="12">
        <v>1</v>
      </c>
      <c r="J105" s="12" t="s">
        <v>2075</v>
      </c>
      <c r="K105" s="17"/>
      <c r="L105" s="17"/>
    </row>
    <row r="106" spans="1:12" ht="12.75" customHeight="1">
      <c r="A106" s="9" t="s">
        <v>386</v>
      </c>
      <c r="B106" s="18" t="s">
        <v>533</v>
      </c>
      <c r="C106" s="9">
        <f t="shared" si="1"/>
        <v>104</v>
      </c>
      <c r="D106" s="18" t="s">
        <v>534</v>
      </c>
      <c r="E106" s="12">
        <f>VLOOKUP($D106,'Data_Classification for Summary'!$A$1:$I$100,3,0)</f>
        <v>5</v>
      </c>
      <c r="F106" s="12">
        <f>VLOOKUP($D106,'Data_Classification for Summary'!$A$1:$I$100,5,0)</f>
        <v>30</v>
      </c>
      <c r="G106" s="12">
        <f>VLOOKUP($D106,'Data_Classification for Summary'!$A$1:$I$100,7,0)</f>
        <v>0</v>
      </c>
      <c r="H106" s="12">
        <f>VLOOKUP($D106,'Data_Classification for Summary'!$A$1:$I$100,9,0)</f>
        <v>0</v>
      </c>
      <c r="I106" s="18">
        <v>1</v>
      </c>
      <c r="J106" s="12" t="s">
        <v>2075</v>
      </c>
      <c r="K106" s="17"/>
      <c r="L106" s="17"/>
    </row>
    <row r="107" spans="1:12" ht="12.75" customHeight="1">
      <c r="A107" s="9" t="s">
        <v>535</v>
      </c>
      <c r="B107" s="18" t="s">
        <v>535</v>
      </c>
      <c r="C107" s="9">
        <f t="shared" si="1"/>
        <v>105</v>
      </c>
      <c r="D107" s="18" t="s">
        <v>534</v>
      </c>
      <c r="E107" s="12">
        <f>VLOOKUP($D107,'Data_Classification for Summary'!$A$1:$I$100,3,0)</f>
        <v>5</v>
      </c>
      <c r="F107" s="12">
        <f>VLOOKUP($D107,'Data_Classification for Summary'!$A$1:$I$100,5,0)</f>
        <v>30</v>
      </c>
      <c r="G107" s="12">
        <f>VLOOKUP($D107,'Data_Classification for Summary'!$A$1:$I$100,7,0)</f>
        <v>0</v>
      </c>
      <c r="H107" s="12">
        <f>VLOOKUP($D107,'Data_Classification for Summary'!$A$1:$I$100,9,0)</f>
        <v>0</v>
      </c>
      <c r="I107" s="18">
        <v>2</v>
      </c>
      <c r="J107" s="12" t="s">
        <v>2075</v>
      </c>
      <c r="K107" s="17">
        <v>70031</v>
      </c>
      <c r="L107" s="17" t="s">
        <v>536</v>
      </c>
    </row>
    <row r="108" spans="1:12" ht="12.75" customHeight="1">
      <c r="A108" s="9" t="s">
        <v>537</v>
      </c>
      <c r="B108" s="18" t="s">
        <v>538</v>
      </c>
      <c r="C108" s="9">
        <f t="shared" si="1"/>
        <v>106</v>
      </c>
      <c r="D108" s="18" t="s">
        <v>534</v>
      </c>
      <c r="E108" s="12">
        <f>VLOOKUP($D108,'Data_Classification for Summary'!$A$1:$I$100,3,0)</f>
        <v>5</v>
      </c>
      <c r="F108" s="12">
        <f>VLOOKUP($D108,'Data_Classification for Summary'!$A$1:$I$100,5,0)</f>
        <v>30</v>
      </c>
      <c r="G108" s="12">
        <f>VLOOKUP($D108,'Data_Classification for Summary'!$A$1:$I$100,7,0)</f>
        <v>0</v>
      </c>
      <c r="H108" s="12">
        <f>VLOOKUP($D108,'Data_Classification for Summary'!$A$1:$I$100,9,0)</f>
        <v>0</v>
      </c>
      <c r="I108" s="18">
        <v>10</v>
      </c>
      <c r="J108" s="12" t="s">
        <v>2075</v>
      </c>
      <c r="K108" s="17">
        <v>70027</v>
      </c>
      <c r="L108" s="17" t="s">
        <v>393</v>
      </c>
    </row>
    <row r="109" spans="1:12" ht="12.75" customHeight="1">
      <c r="A109" s="9" t="s">
        <v>394</v>
      </c>
      <c r="B109" s="18" t="s">
        <v>394</v>
      </c>
      <c r="C109" s="9">
        <f t="shared" si="1"/>
        <v>107</v>
      </c>
      <c r="D109" s="18" t="s">
        <v>534</v>
      </c>
      <c r="E109" s="12">
        <f>VLOOKUP($D109,'Data_Classification for Summary'!$A$1:$I$100,3,0)</f>
        <v>5</v>
      </c>
      <c r="F109" s="12">
        <f>VLOOKUP($D109,'Data_Classification for Summary'!$A$1:$I$100,5,0)</f>
        <v>30</v>
      </c>
      <c r="G109" s="12">
        <f>VLOOKUP($D109,'Data_Classification for Summary'!$A$1:$I$100,7,0)</f>
        <v>0</v>
      </c>
      <c r="H109" s="12">
        <f>VLOOKUP($D109,'Data_Classification for Summary'!$A$1:$I$100,9,0)</f>
        <v>0</v>
      </c>
      <c r="I109" s="18">
        <v>11</v>
      </c>
      <c r="J109" s="12" t="s">
        <v>2075</v>
      </c>
      <c r="K109" s="17"/>
      <c r="L109" s="17"/>
    </row>
    <row r="110" spans="1:12" ht="12.75" customHeight="1">
      <c r="A110" s="9" t="s">
        <v>395</v>
      </c>
      <c r="B110" s="18" t="s">
        <v>396</v>
      </c>
      <c r="C110" s="9">
        <f t="shared" si="1"/>
        <v>108</v>
      </c>
      <c r="D110" s="18" t="s">
        <v>534</v>
      </c>
      <c r="E110" s="12">
        <f>VLOOKUP($D110,'Data_Classification for Summary'!$A$1:$I$100,3,0)</f>
        <v>5</v>
      </c>
      <c r="F110" s="12">
        <f>VLOOKUP($D110,'Data_Classification for Summary'!$A$1:$I$100,5,0)</f>
        <v>30</v>
      </c>
      <c r="G110" s="12">
        <f>VLOOKUP($D110,'Data_Classification for Summary'!$A$1:$I$100,7,0)</f>
        <v>0</v>
      </c>
      <c r="H110" s="12">
        <f>VLOOKUP($D110,'Data_Classification for Summary'!$A$1:$I$100,9,0)</f>
        <v>0</v>
      </c>
      <c r="I110" s="18">
        <v>12</v>
      </c>
      <c r="J110" s="12" t="s">
        <v>2075</v>
      </c>
      <c r="K110" s="17"/>
      <c r="L110" s="17"/>
    </row>
    <row r="111" spans="1:12" ht="12.75" customHeight="1">
      <c r="A111" s="9" t="s">
        <v>397</v>
      </c>
      <c r="B111" s="18" t="s">
        <v>398</v>
      </c>
      <c r="C111" s="9">
        <f t="shared" si="1"/>
        <v>109</v>
      </c>
      <c r="D111" s="18" t="s">
        <v>534</v>
      </c>
      <c r="E111" s="12">
        <f>VLOOKUP($D111,'Data_Classification for Summary'!$A$1:$I$100,3,0)</f>
        <v>5</v>
      </c>
      <c r="F111" s="12">
        <f>VLOOKUP($D111,'Data_Classification for Summary'!$A$1:$I$100,5,0)</f>
        <v>30</v>
      </c>
      <c r="G111" s="12">
        <f>VLOOKUP($D111,'Data_Classification for Summary'!$A$1:$I$100,7,0)</f>
        <v>0</v>
      </c>
      <c r="H111" s="12">
        <f>VLOOKUP($D111,'Data_Classification for Summary'!$A$1:$I$100,9,0)</f>
        <v>0</v>
      </c>
      <c r="I111" s="18">
        <v>20</v>
      </c>
      <c r="J111" s="12" t="s">
        <v>2075</v>
      </c>
      <c r="K111" s="17">
        <v>70033</v>
      </c>
      <c r="L111" s="17" t="s">
        <v>399</v>
      </c>
    </row>
    <row r="112" spans="1:12" ht="12.75" customHeight="1">
      <c r="A112" s="9" t="s">
        <v>400</v>
      </c>
      <c r="B112" s="18" t="s">
        <v>400</v>
      </c>
      <c r="C112" s="9">
        <f t="shared" si="1"/>
        <v>110</v>
      </c>
      <c r="D112" s="18" t="s">
        <v>534</v>
      </c>
      <c r="E112" s="12">
        <f>VLOOKUP($D112,'Data_Classification for Summary'!$A$1:$I$100,3,0)</f>
        <v>5</v>
      </c>
      <c r="F112" s="12">
        <f>VLOOKUP($D112,'Data_Classification for Summary'!$A$1:$I$100,5,0)</f>
        <v>30</v>
      </c>
      <c r="G112" s="12">
        <f>VLOOKUP($D112,'Data_Classification for Summary'!$A$1:$I$100,7,0)</f>
        <v>0</v>
      </c>
      <c r="H112" s="12">
        <f>VLOOKUP($D112,'Data_Classification for Summary'!$A$1:$I$100,9,0)</f>
        <v>0</v>
      </c>
      <c r="I112" s="18">
        <v>21</v>
      </c>
      <c r="J112" s="12" t="s">
        <v>2075</v>
      </c>
      <c r="K112" s="17"/>
      <c r="L112" s="17"/>
    </row>
    <row r="113" spans="1:12" ht="12.75" customHeight="1">
      <c r="A113" s="9" t="s">
        <v>401</v>
      </c>
      <c r="B113" s="18" t="s">
        <v>402</v>
      </c>
      <c r="C113" s="9">
        <f t="shared" si="1"/>
        <v>111</v>
      </c>
      <c r="D113" s="18" t="s">
        <v>534</v>
      </c>
      <c r="E113" s="12">
        <f>VLOOKUP($D113,'Data_Classification for Summary'!$A$1:$I$100,3,0)</f>
        <v>5</v>
      </c>
      <c r="F113" s="12">
        <f>VLOOKUP($D113,'Data_Classification for Summary'!$A$1:$I$100,5,0)</f>
        <v>30</v>
      </c>
      <c r="G113" s="12">
        <f>VLOOKUP($D113,'Data_Classification for Summary'!$A$1:$I$100,7,0)</f>
        <v>0</v>
      </c>
      <c r="H113" s="12">
        <f>VLOOKUP($D113,'Data_Classification for Summary'!$A$1:$I$100,9,0)</f>
        <v>0</v>
      </c>
      <c r="I113" s="18">
        <v>21</v>
      </c>
      <c r="J113" s="12" t="s">
        <v>2075</v>
      </c>
      <c r="K113" s="17"/>
      <c r="L113" s="17"/>
    </row>
    <row r="114" spans="1:12" ht="12.75" customHeight="1">
      <c r="A114" s="9" t="s">
        <v>403</v>
      </c>
      <c r="B114" s="18" t="s">
        <v>404</v>
      </c>
      <c r="C114" s="9">
        <f t="shared" si="1"/>
        <v>112</v>
      </c>
      <c r="D114" s="18" t="s">
        <v>534</v>
      </c>
      <c r="E114" s="12">
        <f>VLOOKUP($D114,'Data_Classification for Summary'!$A$1:$I$100,3,0)</f>
        <v>5</v>
      </c>
      <c r="F114" s="12">
        <f>VLOOKUP($D114,'Data_Classification for Summary'!$A$1:$I$100,5,0)</f>
        <v>30</v>
      </c>
      <c r="G114" s="12">
        <f>VLOOKUP($D114,'Data_Classification for Summary'!$A$1:$I$100,7,0)</f>
        <v>0</v>
      </c>
      <c r="H114" s="12">
        <f>VLOOKUP($D114,'Data_Classification for Summary'!$A$1:$I$100,9,0)</f>
        <v>0</v>
      </c>
      <c r="I114" s="18">
        <v>22</v>
      </c>
      <c r="J114" s="12" t="s">
        <v>2075</v>
      </c>
      <c r="K114" s="17"/>
      <c r="L114" s="17"/>
    </row>
    <row r="115" spans="1:12" ht="12.75" customHeight="1">
      <c r="A115" s="9" t="s">
        <v>405</v>
      </c>
      <c r="B115" s="18" t="s">
        <v>406</v>
      </c>
      <c r="C115" s="9">
        <f t="shared" si="1"/>
        <v>113</v>
      </c>
      <c r="D115" s="18" t="s">
        <v>534</v>
      </c>
      <c r="E115" s="12">
        <f>VLOOKUP($D115,'Data_Classification for Summary'!$A$1:$I$100,3,0)</f>
        <v>5</v>
      </c>
      <c r="F115" s="12">
        <f>VLOOKUP($D115,'Data_Classification for Summary'!$A$1:$I$100,5,0)</f>
        <v>30</v>
      </c>
      <c r="G115" s="12">
        <f>VLOOKUP($D115,'Data_Classification for Summary'!$A$1:$I$100,7,0)</f>
        <v>0</v>
      </c>
      <c r="H115" s="12">
        <f>VLOOKUP($D115,'Data_Classification for Summary'!$A$1:$I$100,9,0)</f>
        <v>0</v>
      </c>
      <c r="I115" s="18">
        <v>22</v>
      </c>
      <c r="J115" s="12" t="s">
        <v>2075</v>
      </c>
      <c r="K115" s="17"/>
      <c r="L115" s="17"/>
    </row>
    <row r="116" spans="1:12" ht="12.75" customHeight="1">
      <c r="A116" s="9" t="s">
        <v>407</v>
      </c>
      <c r="B116" s="18" t="s">
        <v>408</v>
      </c>
      <c r="C116" s="9">
        <f t="shared" si="1"/>
        <v>114</v>
      </c>
      <c r="D116" s="18" t="s">
        <v>534</v>
      </c>
      <c r="E116" s="12">
        <f>VLOOKUP($D116,'Data_Classification for Summary'!$A$1:$I$100,3,0)</f>
        <v>5</v>
      </c>
      <c r="F116" s="12">
        <f>VLOOKUP($D116,'Data_Classification for Summary'!$A$1:$I$100,5,0)</f>
        <v>30</v>
      </c>
      <c r="G116" s="12">
        <f>VLOOKUP($D116,'Data_Classification for Summary'!$A$1:$I$100,7,0)</f>
        <v>0</v>
      </c>
      <c r="H116" s="12">
        <f>VLOOKUP($D116,'Data_Classification for Summary'!$A$1:$I$100,9,0)</f>
        <v>0</v>
      </c>
      <c r="I116" s="18">
        <v>23</v>
      </c>
      <c r="J116" s="12" t="s">
        <v>2075</v>
      </c>
      <c r="K116" s="17"/>
      <c r="L116" s="17"/>
    </row>
    <row r="117" spans="1:12" ht="12.75" customHeight="1">
      <c r="A117" s="9" t="s">
        <v>409</v>
      </c>
      <c r="B117" s="18" t="s">
        <v>410</v>
      </c>
      <c r="C117" s="9">
        <f t="shared" si="1"/>
        <v>115</v>
      </c>
      <c r="D117" s="18" t="s">
        <v>534</v>
      </c>
      <c r="E117" s="12">
        <f>VLOOKUP($D117,'Data_Classification for Summary'!$A$1:$I$100,3,0)</f>
        <v>5</v>
      </c>
      <c r="F117" s="12">
        <f>VLOOKUP($D117,'Data_Classification for Summary'!$A$1:$I$100,5,0)</f>
        <v>30</v>
      </c>
      <c r="G117" s="12">
        <f>VLOOKUP($D117,'Data_Classification for Summary'!$A$1:$I$100,7,0)</f>
        <v>0</v>
      </c>
      <c r="H117" s="12">
        <f>VLOOKUP($D117,'Data_Classification for Summary'!$A$1:$I$100,9,0)</f>
        <v>0</v>
      </c>
      <c r="I117" s="18">
        <v>30</v>
      </c>
      <c r="J117" s="12" t="s">
        <v>2075</v>
      </c>
      <c r="K117" s="19">
        <v>70026</v>
      </c>
      <c r="L117" s="19" t="s">
        <v>411</v>
      </c>
    </row>
    <row r="118" spans="1:12" ht="12.75" customHeight="1">
      <c r="A118" s="9" t="s">
        <v>266</v>
      </c>
      <c r="B118" s="18" t="s">
        <v>267</v>
      </c>
      <c r="C118" s="9">
        <f t="shared" si="1"/>
        <v>116</v>
      </c>
      <c r="D118" s="18" t="s">
        <v>534</v>
      </c>
      <c r="E118" s="12">
        <f>VLOOKUP($D118,'Data_Classification for Summary'!$A$1:$I$100,3,0)</f>
        <v>5</v>
      </c>
      <c r="F118" s="12">
        <f>VLOOKUP($D118,'Data_Classification for Summary'!$A$1:$I$100,5,0)</f>
        <v>30</v>
      </c>
      <c r="G118" s="12">
        <f>VLOOKUP($D118,'Data_Classification for Summary'!$A$1:$I$100,7,0)</f>
        <v>0</v>
      </c>
      <c r="H118" s="12">
        <f>VLOOKUP($D118,'Data_Classification for Summary'!$A$1:$I$100,9,0)</f>
        <v>0</v>
      </c>
      <c r="I118" s="18">
        <v>32</v>
      </c>
      <c r="J118" s="12" t="s">
        <v>2075</v>
      </c>
      <c r="K118" s="17"/>
      <c r="L118" s="17"/>
    </row>
    <row r="119" spans="1:12" ht="12.75" customHeight="1">
      <c r="A119" s="9" t="s">
        <v>268</v>
      </c>
      <c r="B119" s="18" t="s">
        <v>268</v>
      </c>
      <c r="C119" s="9">
        <f t="shared" si="1"/>
        <v>117</v>
      </c>
      <c r="D119" s="18" t="s">
        <v>534</v>
      </c>
      <c r="E119" s="12">
        <f>VLOOKUP($D119,'Data_Classification for Summary'!$A$1:$I$100,3,0)</f>
        <v>5</v>
      </c>
      <c r="F119" s="12">
        <f>VLOOKUP($D119,'Data_Classification for Summary'!$A$1:$I$100,5,0)</f>
        <v>30</v>
      </c>
      <c r="G119" s="12">
        <f>VLOOKUP($D119,'Data_Classification for Summary'!$A$1:$I$100,7,0)</f>
        <v>0</v>
      </c>
      <c r="H119" s="12">
        <f>VLOOKUP($D119,'Data_Classification for Summary'!$A$1:$I$100,9,0)</f>
        <v>0</v>
      </c>
      <c r="I119" s="18">
        <v>35</v>
      </c>
      <c r="J119" s="12" t="s">
        <v>2075</v>
      </c>
      <c r="K119" s="17"/>
      <c r="L119" s="17"/>
    </row>
    <row r="120" spans="1:12" ht="12.75" customHeight="1">
      <c r="A120" s="9" t="s">
        <v>269</v>
      </c>
      <c r="B120" s="18" t="s">
        <v>270</v>
      </c>
      <c r="C120" s="9">
        <f t="shared" si="1"/>
        <v>118</v>
      </c>
      <c r="D120" s="18" t="s">
        <v>534</v>
      </c>
      <c r="E120" s="12">
        <f>VLOOKUP($D120,'Data_Classification for Summary'!$A$1:$I$100,3,0)</f>
        <v>5</v>
      </c>
      <c r="F120" s="12">
        <f>VLOOKUP($D120,'Data_Classification for Summary'!$A$1:$I$100,5,0)</f>
        <v>30</v>
      </c>
      <c r="G120" s="12">
        <f>VLOOKUP($D120,'Data_Classification for Summary'!$A$1:$I$100,7,0)</f>
        <v>0</v>
      </c>
      <c r="H120" s="12">
        <f>VLOOKUP($D120,'Data_Classification for Summary'!$A$1:$I$100,9,0)</f>
        <v>0</v>
      </c>
      <c r="I120" s="18">
        <v>37</v>
      </c>
      <c r="J120" s="12" t="s">
        <v>2075</v>
      </c>
      <c r="K120" s="17"/>
      <c r="L120" s="17"/>
    </row>
    <row r="121" spans="1:12" ht="12.75" customHeight="1">
      <c r="A121" s="9" t="s">
        <v>271</v>
      </c>
      <c r="B121" s="18" t="s">
        <v>272</v>
      </c>
      <c r="C121" s="9">
        <f t="shared" si="1"/>
        <v>119</v>
      </c>
      <c r="D121" s="18" t="s">
        <v>534</v>
      </c>
      <c r="E121" s="12">
        <f>VLOOKUP($D121,'Data_Classification for Summary'!$A$1:$I$100,3,0)</f>
        <v>5</v>
      </c>
      <c r="F121" s="12">
        <f>VLOOKUP($D121,'Data_Classification for Summary'!$A$1:$I$100,5,0)</f>
        <v>30</v>
      </c>
      <c r="G121" s="12">
        <f>VLOOKUP($D121,'Data_Classification for Summary'!$A$1:$I$100,7,0)</f>
        <v>0</v>
      </c>
      <c r="H121" s="12">
        <f>VLOOKUP($D121,'Data_Classification for Summary'!$A$1:$I$100,9,0)</f>
        <v>0</v>
      </c>
      <c r="I121" s="18">
        <v>40</v>
      </c>
      <c r="J121" s="12" t="s">
        <v>2075</v>
      </c>
      <c r="K121" s="17"/>
      <c r="L121" s="17"/>
    </row>
    <row r="122" spans="1:12" ht="12.75" customHeight="1">
      <c r="A122" s="9" t="s">
        <v>273</v>
      </c>
      <c r="B122" s="18" t="s">
        <v>274</v>
      </c>
      <c r="C122" s="9">
        <f t="shared" si="1"/>
        <v>120</v>
      </c>
      <c r="D122" s="18" t="s">
        <v>534</v>
      </c>
      <c r="E122" s="12">
        <f>VLOOKUP($D122,'Data_Classification for Summary'!$A$1:$I$100,3,0)</f>
        <v>5</v>
      </c>
      <c r="F122" s="12">
        <f>VLOOKUP($D122,'Data_Classification for Summary'!$A$1:$I$100,5,0)</f>
        <v>30</v>
      </c>
      <c r="G122" s="12">
        <f>VLOOKUP($D122,'Data_Classification for Summary'!$A$1:$I$100,7,0)</f>
        <v>0</v>
      </c>
      <c r="H122" s="12">
        <f>VLOOKUP($D122,'Data_Classification for Summary'!$A$1:$I$100,9,0)</f>
        <v>0</v>
      </c>
      <c r="I122" s="18">
        <v>41</v>
      </c>
      <c r="J122" s="12" t="s">
        <v>2075</v>
      </c>
      <c r="K122" s="17"/>
      <c r="L122" s="17"/>
    </row>
    <row r="123" spans="1:12" ht="12.75" customHeight="1">
      <c r="A123" s="9" t="s">
        <v>275</v>
      </c>
      <c r="B123" s="18" t="s">
        <v>276</v>
      </c>
      <c r="C123" s="9">
        <f t="shared" si="1"/>
        <v>121</v>
      </c>
      <c r="D123" s="18" t="s">
        <v>534</v>
      </c>
      <c r="E123" s="12">
        <f>VLOOKUP($D123,'Data_Classification for Summary'!$A$1:$I$100,3,0)</f>
        <v>5</v>
      </c>
      <c r="F123" s="12">
        <f>VLOOKUP($D123,'Data_Classification for Summary'!$A$1:$I$100,5,0)</f>
        <v>30</v>
      </c>
      <c r="G123" s="12">
        <f>VLOOKUP($D123,'Data_Classification for Summary'!$A$1:$I$100,7,0)</f>
        <v>0</v>
      </c>
      <c r="H123" s="12">
        <f>VLOOKUP($D123,'Data_Classification for Summary'!$A$1:$I$100,9,0)</f>
        <v>0</v>
      </c>
      <c r="I123" s="18">
        <v>45</v>
      </c>
      <c r="J123" s="12" t="s">
        <v>2075</v>
      </c>
      <c r="K123" s="17">
        <v>70038</v>
      </c>
      <c r="L123" s="17" t="s">
        <v>277</v>
      </c>
    </row>
    <row r="124" spans="1:12" ht="12.75" customHeight="1">
      <c r="A124" s="9" t="s">
        <v>278</v>
      </c>
      <c r="B124" s="18" t="s">
        <v>279</v>
      </c>
      <c r="C124" s="9">
        <f t="shared" si="1"/>
        <v>122</v>
      </c>
      <c r="D124" s="18" t="s">
        <v>534</v>
      </c>
      <c r="E124" s="12">
        <f>VLOOKUP($D124,'Data_Classification for Summary'!$A$1:$I$100,3,0)</f>
        <v>5</v>
      </c>
      <c r="F124" s="12">
        <f>VLOOKUP($D124,'Data_Classification for Summary'!$A$1:$I$100,5,0)</f>
        <v>30</v>
      </c>
      <c r="G124" s="12">
        <f>VLOOKUP($D124,'Data_Classification for Summary'!$A$1:$I$100,7,0)</f>
        <v>0</v>
      </c>
      <c r="H124" s="12">
        <f>VLOOKUP($D124,'Data_Classification for Summary'!$A$1:$I$100,9,0)</f>
        <v>0</v>
      </c>
      <c r="I124" s="18">
        <v>60</v>
      </c>
      <c r="J124" s="12" t="s">
        <v>2075</v>
      </c>
      <c r="K124" s="17">
        <v>70024</v>
      </c>
      <c r="L124" s="17" t="s">
        <v>280</v>
      </c>
    </row>
    <row r="125" spans="1:12" ht="12.75" customHeight="1">
      <c r="A125" s="9" t="s">
        <v>281</v>
      </c>
      <c r="B125" s="18" t="s">
        <v>282</v>
      </c>
      <c r="C125" s="9">
        <f t="shared" si="1"/>
        <v>123</v>
      </c>
      <c r="D125" s="18" t="s">
        <v>534</v>
      </c>
      <c r="E125" s="12">
        <f>VLOOKUP($D125,'Data_Classification for Summary'!$A$1:$I$100,3,0)</f>
        <v>5</v>
      </c>
      <c r="F125" s="12">
        <f>VLOOKUP($D125,'Data_Classification for Summary'!$A$1:$I$100,5,0)</f>
        <v>30</v>
      </c>
      <c r="G125" s="12">
        <f>VLOOKUP($D125,'Data_Classification for Summary'!$A$1:$I$100,7,0)</f>
        <v>0</v>
      </c>
      <c r="H125" s="12">
        <f>VLOOKUP($D125,'Data_Classification for Summary'!$A$1:$I$100,9,0)</f>
        <v>0</v>
      </c>
      <c r="I125" s="18">
        <v>70</v>
      </c>
      <c r="J125" s="12" t="s">
        <v>2075</v>
      </c>
      <c r="K125" s="17"/>
      <c r="L125" s="17"/>
    </row>
    <row r="126" spans="1:12" ht="12.75" customHeight="1">
      <c r="A126" s="9" t="s">
        <v>283</v>
      </c>
      <c r="B126" s="18" t="s">
        <v>284</v>
      </c>
      <c r="C126" s="9">
        <f t="shared" si="1"/>
        <v>124</v>
      </c>
      <c r="D126" s="18" t="s">
        <v>534</v>
      </c>
      <c r="E126" s="12">
        <f>VLOOKUP($D126,'Data_Classification for Summary'!$A$1:$I$100,3,0)</f>
        <v>5</v>
      </c>
      <c r="F126" s="12">
        <f>VLOOKUP($D126,'Data_Classification for Summary'!$A$1:$I$100,5,0)</f>
        <v>30</v>
      </c>
      <c r="G126" s="12">
        <f>VLOOKUP($D126,'Data_Classification for Summary'!$A$1:$I$100,7,0)</f>
        <v>0</v>
      </c>
      <c r="H126" s="12">
        <f>VLOOKUP($D126,'Data_Classification for Summary'!$A$1:$I$100,9,0)</f>
        <v>0</v>
      </c>
      <c r="I126" s="18">
        <v>71</v>
      </c>
      <c r="J126" s="12" t="s">
        <v>2075</v>
      </c>
      <c r="K126" s="17"/>
      <c r="L126" s="17"/>
    </row>
    <row r="127" spans="1:12" ht="12.75" customHeight="1">
      <c r="A127" s="9" t="s">
        <v>285</v>
      </c>
      <c r="B127" s="18" t="s">
        <v>286</v>
      </c>
      <c r="C127" s="9">
        <f t="shared" si="1"/>
        <v>125</v>
      </c>
      <c r="D127" s="18" t="s">
        <v>534</v>
      </c>
      <c r="E127" s="12">
        <f>VLOOKUP($D127,'Data_Classification for Summary'!$A$1:$I$100,3,0)</f>
        <v>5</v>
      </c>
      <c r="F127" s="12">
        <f>VLOOKUP($D127,'Data_Classification for Summary'!$A$1:$I$100,5,0)</f>
        <v>30</v>
      </c>
      <c r="G127" s="12">
        <f>VLOOKUP($D127,'Data_Classification for Summary'!$A$1:$I$100,7,0)</f>
        <v>0</v>
      </c>
      <c r="H127" s="12">
        <f>VLOOKUP($D127,'Data_Classification for Summary'!$A$1:$I$100,9,0)</f>
        <v>0</v>
      </c>
      <c r="I127" s="18">
        <v>80</v>
      </c>
      <c r="J127" s="12" t="s">
        <v>2075</v>
      </c>
      <c r="K127" s="17"/>
      <c r="L127" s="17"/>
    </row>
    <row r="128" spans="1:12" ht="12.75" customHeight="1">
      <c r="A128" s="9" t="s">
        <v>287</v>
      </c>
      <c r="B128" s="18" t="s">
        <v>288</v>
      </c>
      <c r="C128" s="9">
        <f t="shared" si="1"/>
        <v>126</v>
      </c>
      <c r="D128" s="18" t="s">
        <v>534</v>
      </c>
      <c r="E128" s="12">
        <f>VLOOKUP($D128,'Data_Classification for Summary'!$A$1:$I$100,3,0)</f>
        <v>5</v>
      </c>
      <c r="F128" s="12">
        <f>VLOOKUP($D128,'Data_Classification for Summary'!$A$1:$I$100,5,0)</f>
        <v>30</v>
      </c>
      <c r="G128" s="12">
        <f>VLOOKUP($D128,'Data_Classification for Summary'!$A$1:$I$100,7,0)</f>
        <v>0</v>
      </c>
      <c r="H128" s="12">
        <f>VLOOKUP($D128,'Data_Classification for Summary'!$A$1:$I$100,9,0)</f>
        <v>0</v>
      </c>
      <c r="I128" s="18">
        <v>81</v>
      </c>
      <c r="J128" s="12" t="s">
        <v>2075</v>
      </c>
      <c r="K128" s="17"/>
      <c r="L128" s="17"/>
    </row>
    <row r="129" spans="1:12" ht="12.75" customHeight="1">
      <c r="A129" s="9" t="s">
        <v>289</v>
      </c>
      <c r="B129" s="18" t="s">
        <v>290</v>
      </c>
      <c r="C129" s="9">
        <f t="shared" si="1"/>
        <v>127</v>
      </c>
      <c r="D129" s="18" t="s">
        <v>534</v>
      </c>
      <c r="E129" s="12">
        <f>VLOOKUP($D129,'Data_Classification for Summary'!$A$1:$I$100,3,0)</f>
        <v>5</v>
      </c>
      <c r="F129" s="12">
        <f>VLOOKUP($D129,'Data_Classification for Summary'!$A$1:$I$100,5,0)</f>
        <v>30</v>
      </c>
      <c r="G129" s="12">
        <f>VLOOKUP($D129,'Data_Classification for Summary'!$A$1:$I$100,7,0)</f>
        <v>0</v>
      </c>
      <c r="H129" s="12">
        <f>VLOOKUP($D129,'Data_Classification for Summary'!$A$1:$I$100,9,0)</f>
        <v>0</v>
      </c>
      <c r="I129" s="18">
        <v>82</v>
      </c>
      <c r="J129" s="12" t="s">
        <v>2075</v>
      </c>
      <c r="K129" s="17"/>
      <c r="L129" s="17"/>
    </row>
    <row r="130" spans="1:12" ht="12.75" customHeight="1">
      <c r="A130" s="9" t="s">
        <v>291</v>
      </c>
      <c r="B130" s="18" t="s">
        <v>292</v>
      </c>
      <c r="C130" s="9">
        <f t="shared" si="1"/>
        <v>128</v>
      </c>
      <c r="D130" s="18" t="s">
        <v>534</v>
      </c>
      <c r="E130" s="12">
        <f>VLOOKUP($D130,'Data_Classification for Summary'!$A$1:$I$100,3,0)</f>
        <v>5</v>
      </c>
      <c r="F130" s="12">
        <f>VLOOKUP($D130,'Data_Classification for Summary'!$A$1:$I$100,5,0)</f>
        <v>30</v>
      </c>
      <c r="G130" s="12">
        <f>VLOOKUP($D130,'Data_Classification for Summary'!$A$1:$I$100,7,0)</f>
        <v>0</v>
      </c>
      <c r="H130" s="12">
        <f>VLOOKUP($D130,'Data_Classification for Summary'!$A$1:$I$100,9,0)</f>
        <v>0</v>
      </c>
      <c r="I130" s="18">
        <v>83</v>
      </c>
      <c r="J130" s="12" t="s">
        <v>2075</v>
      </c>
      <c r="K130" s="17"/>
      <c r="L130" s="17"/>
    </row>
    <row r="131" spans="1:12" ht="12.75" customHeight="1">
      <c r="A131" s="9" t="s">
        <v>293</v>
      </c>
      <c r="B131" s="18" t="s">
        <v>294</v>
      </c>
      <c r="C131" s="9">
        <f t="shared" ref="C131:C194" si="2">C130+1</f>
        <v>129</v>
      </c>
      <c r="D131" s="18" t="s">
        <v>534</v>
      </c>
      <c r="E131" s="12">
        <f>VLOOKUP($D131,'Data_Classification for Summary'!$A$1:$I$100,3,0)</f>
        <v>5</v>
      </c>
      <c r="F131" s="12">
        <f>VLOOKUP($D131,'Data_Classification for Summary'!$A$1:$I$100,5,0)</f>
        <v>30</v>
      </c>
      <c r="G131" s="12">
        <f>VLOOKUP($D131,'Data_Classification for Summary'!$A$1:$I$100,7,0)</f>
        <v>0</v>
      </c>
      <c r="H131" s="12">
        <f>VLOOKUP($D131,'Data_Classification for Summary'!$A$1:$I$100,9,0)</f>
        <v>0</v>
      </c>
      <c r="I131" s="18">
        <v>90</v>
      </c>
      <c r="J131" s="12" t="s">
        <v>2075</v>
      </c>
      <c r="K131" s="17">
        <v>70042</v>
      </c>
      <c r="L131" s="17" t="s">
        <v>295</v>
      </c>
    </row>
    <row r="132" spans="1:12" ht="12.75" customHeight="1">
      <c r="A132" s="9" t="s">
        <v>296</v>
      </c>
      <c r="B132" s="18" t="s">
        <v>297</v>
      </c>
      <c r="C132" s="9">
        <f t="shared" si="2"/>
        <v>130</v>
      </c>
      <c r="D132" s="18" t="s">
        <v>534</v>
      </c>
      <c r="E132" s="12">
        <f>VLOOKUP($D132,'Data_Classification for Summary'!$A$1:$I$100,3,0)</f>
        <v>5</v>
      </c>
      <c r="F132" s="12">
        <f>VLOOKUP($D132,'Data_Classification for Summary'!$A$1:$I$100,5,0)</f>
        <v>30</v>
      </c>
      <c r="G132" s="12">
        <f>VLOOKUP($D132,'Data_Classification for Summary'!$A$1:$I$100,7,0)</f>
        <v>0</v>
      </c>
      <c r="H132" s="12">
        <f>VLOOKUP($D132,'Data_Classification for Summary'!$A$1:$I$100,9,0)</f>
        <v>0</v>
      </c>
      <c r="I132" s="18">
        <v>91</v>
      </c>
      <c r="J132" s="12" t="s">
        <v>2075</v>
      </c>
      <c r="K132" s="17"/>
      <c r="L132" s="17"/>
    </row>
    <row r="133" spans="1:12" ht="12.75" customHeight="1">
      <c r="A133" s="9" t="s">
        <v>298</v>
      </c>
      <c r="B133" s="18" t="s">
        <v>299</v>
      </c>
      <c r="C133" s="9">
        <f t="shared" si="2"/>
        <v>131</v>
      </c>
      <c r="D133" s="18" t="s">
        <v>534</v>
      </c>
      <c r="E133" s="12">
        <f>VLOOKUP($D133,'Data_Classification for Summary'!$A$1:$I$100,3,0)</f>
        <v>5</v>
      </c>
      <c r="F133" s="12">
        <f>VLOOKUP($D133,'Data_Classification for Summary'!$A$1:$I$100,5,0)</f>
        <v>30</v>
      </c>
      <c r="G133" s="12">
        <f>VLOOKUP($D133,'Data_Classification for Summary'!$A$1:$I$100,7,0)</f>
        <v>0</v>
      </c>
      <c r="H133" s="12">
        <f>VLOOKUP($D133,'Data_Classification for Summary'!$A$1:$I$100,9,0)</f>
        <v>0</v>
      </c>
      <c r="I133" s="18">
        <v>92</v>
      </c>
      <c r="J133" s="12" t="s">
        <v>2075</v>
      </c>
      <c r="K133" s="17"/>
      <c r="L133" s="17"/>
    </row>
    <row r="134" spans="1:12" ht="12.75" customHeight="1">
      <c r="A134" s="9" t="s">
        <v>444</v>
      </c>
      <c r="B134" s="18" t="s">
        <v>445</v>
      </c>
      <c r="C134" s="9">
        <f t="shared" si="2"/>
        <v>132</v>
      </c>
      <c r="D134" s="18" t="s">
        <v>534</v>
      </c>
      <c r="E134" s="12">
        <f>VLOOKUP($D134,'Data_Classification for Summary'!$A$1:$I$100,3,0)</f>
        <v>5</v>
      </c>
      <c r="F134" s="12">
        <f>VLOOKUP($D134,'Data_Classification for Summary'!$A$1:$I$100,5,0)</f>
        <v>30</v>
      </c>
      <c r="G134" s="12">
        <f>VLOOKUP($D134,'Data_Classification for Summary'!$A$1:$I$100,7,0)</f>
        <v>0</v>
      </c>
      <c r="H134" s="12">
        <f>VLOOKUP($D134,'Data_Classification for Summary'!$A$1:$I$100,9,0)</f>
        <v>0</v>
      </c>
      <c r="I134" s="18">
        <v>100</v>
      </c>
      <c r="J134" s="12" t="s">
        <v>2075</v>
      </c>
    </row>
    <row r="135" spans="1:12" ht="12.75" customHeight="1">
      <c r="A135" s="9" t="s">
        <v>446</v>
      </c>
      <c r="B135" s="18" t="s">
        <v>447</v>
      </c>
      <c r="C135" s="9">
        <f t="shared" si="2"/>
        <v>133</v>
      </c>
      <c r="D135" s="18" t="s">
        <v>534</v>
      </c>
      <c r="E135" s="12">
        <f>VLOOKUP($D135,'Data_Classification for Summary'!$A$1:$I$100,3,0)</f>
        <v>5</v>
      </c>
      <c r="F135" s="12">
        <f>VLOOKUP($D135,'Data_Classification for Summary'!$A$1:$I$100,5,0)</f>
        <v>30</v>
      </c>
      <c r="G135" s="12">
        <f>VLOOKUP($D135,'Data_Classification for Summary'!$A$1:$I$100,7,0)</f>
        <v>0</v>
      </c>
      <c r="H135" s="12">
        <f>VLOOKUP($D135,'Data_Classification for Summary'!$A$1:$I$100,9,0)</f>
        <v>0</v>
      </c>
      <c r="I135" s="18">
        <v>101</v>
      </c>
      <c r="J135" s="12" t="s">
        <v>2075</v>
      </c>
      <c r="K135" s="19">
        <v>70028</v>
      </c>
      <c r="L135" s="19" t="s">
        <v>448</v>
      </c>
    </row>
    <row r="136" spans="1:12" ht="12.75" customHeight="1">
      <c r="A136" s="9" t="s">
        <v>449</v>
      </c>
      <c r="B136" s="18" t="s">
        <v>450</v>
      </c>
      <c r="C136" s="9">
        <f t="shared" si="2"/>
        <v>134</v>
      </c>
      <c r="D136" s="18" t="s">
        <v>534</v>
      </c>
      <c r="E136" s="12">
        <f>VLOOKUP($D136,'Data_Classification for Summary'!$A$1:$I$100,3,0)</f>
        <v>5</v>
      </c>
      <c r="F136" s="12">
        <f>VLOOKUP($D136,'Data_Classification for Summary'!$A$1:$I$100,5,0)</f>
        <v>30</v>
      </c>
      <c r="G136" s="12">
        <f>VLOOKUP($D136,'Data_Classification for Summary'!$A$1:$I$100,7,0)</f>
        <v>0</v>
      </c>
      <c r="H136" s="12">
        <f>VLOOKUP($D136,'Data_Classification for Summary'!$A$1:$I$100,9,0)</f>
        <v>0</v>
      </c>
      <c r="I136" s="18">
        <v>120</v>
      </c>
      <c r="J136" s="12" t="s">
        <v>2075</v>
      </c>
      <c r="K136" s="17">
        <v>70032</v>
      </c>
      <c r="L136" s="17" t="s">
        <v>451</v>
      </c>
    </row>
    <row r="137" spans="1:12" ht="12.75" customHeight="1">
      <c r="A137" s="9" t="s">
        <v>452</v>
      </c>
      <c r="B137" s="18" t="s">
        <v>597</v>
      </c>
      <c r="C137" s="9">
        <f t="shared" si="2"/>
        <v>135</v>
      </c>
      <c r="D137" s="18" t="s">
        <v>534</v>
      </c>
      <c r="E137" s="12">
        <f>VLOOKUP($D137,'Data_Classification for Summary'!$A$1:$I$100,3,0)</f>
        <v>5</v>
      </c>
      <c r="F137" s="12">
        <f>VLOOKUP($D137,'Data_Classification for Summary'!$A$1:$I$100,5,0)</f>
        <v>30</v>
      </c>
      <c r="G137" s="12">
        <f>VLOOKUP($D137,'Data_Classification for Summary'!$A$1:$I$100,7,0)</f>
        <v>0</v>
      </c>
      <c r="H137" s="12">
        <f>VLOOKUP($D137,'Data_Classification for Summary'!$A$1:$I$100,9,0)</f>
        <v>0</v>
      </c>
      <c r="I137" s="18">
        <v>121</v>
      </c>
      <c r="J137" s="12" t="s">
        <v>2075</v>
      </c>
    </row>
    <row r="138" spans="1:12" ht="12.75" customHeight="1">
      <c r="A138" s="9" t="s">
        <v>598</v>
      </c>
      <c r="B138" s="18" t="s">
        <v>599</v>
      </c>
      <c r="C138" s="9">
        <f t="shared" si="2"/>
        <v>136</v>
      </c>
      <c r="D138" s="18" t="s">
        <v>534</v>
      </c>
      <c r="E138" s="12">
        <f>VLOOKUP($D138,'Data_Classification for Summary'!$A$1:$I$100,3,0)</f>
        <v>5</v>
      </c>
      <c r="F138" s="12">
        <f>VLOOKUP($D138,'Data_Classification for Summary'!$A$1:$I$100,5,0)</f>
        <v>30</v>
      </c>
      <c r="G138" s="12">
        <f>VLOOKUP($D138,'Data_Classification for Summary'!$A$1:$I$100,7,0)</f>
        <v>0</v>
      </c>
      <c r="H138" s="12">
        <f>VLOOKUP($D138,'Data_Classification for Summary'!$A$1:$I$100,9,0)</f>
        <v>0</v>
      </c>
      <c r="I138" s="18">
        <v>121</v>
      </c>
      <c r="J138" s="12" t="s">
        <v>2075</v>
      </c>
      <c r="K138" s="17"/>
      <c r="L138" s="17"/>
    </row>
    <row r="139" spans="1:12" ht="12.75" customHeight="1">
      <c r="A139" s="9" t="s">
        <v>454</v>
      </c>
      <c r="B139" s="18" t="s">
        <v>455</v>
      </c>
      <c r="C139" s="9">
        <f t="shared" si="2"/>
        <v>137</v>
      </c>
      <c r="D139" s="18" t="s">
        <v>534</v>
      </c>
      <c r="E139" s="12">
        <f>VLOOKUP($D139,'Data_Classification for Summary'!$A$1:$I$100,3,0)</f>
        <v>5</v>
      </c>
      <c r="F139" s="12">
        <f>VLOOKUP($D139,'Data_Classification for Summary'!$A$1:$I$100,5,0)</f>
        <v>30</v>
      </c>
      <c r="G139" s="12">
        <f>VLOOKUP($D139,'Data_Classification for Summary'!$A$1:$I$100,7,0)</f>
        <v>0</v>
      </c>
      <c r="H139" s="12">
        <f>VLOOKUP($D139,'Data_Classification for Summary'!$A$1:$I$100,9,0)</f>
        <v>0</v>
      </c>
      <c r="I139" s="18">
        <v>122</v>
      </c>
      <c r="J139" s="12" t="s">
        <v>2075</v>
      </c>
      <c r="K139" s="17"/>
      <c r="L139" s="17"/>
    </row>
    <row r="140" spans="1:12" ht="12.75" customHeight="1">
      <c r="A140" s="9" t="s">
        <v>456</v>
      </c>
      <c r="B140" s="18" t="s">
        <v>457</v>
      </c>
      <c r="C140" s="9">
        <f t="shared" si="2"/>
        <v>138</v>
      </c>
      <c r="D140" s="18" t="s">
        <v>534</v>
      </c>
      <c r="E140" s="12">
        <f>VLOOKUP($D140,'Data_Classification for Summary'!$A$1:$I$100,3,0)</f>
        <v>5</v>
      </c>
      <c r="F140" s="12">
        <f>VLOOKUP($D140,'Data_Classification for Summary'!$A$1:$I$100,5,0)</f>
        <v>30</v>
      </c>
      <c r="G140" s="12">
        <f>VLOOKUP($D140,'Data_Classification for Summary'!$A$1:$I$100,7,0)</f>
        <v>0</v>
      </c>
      <c r="H140" s="12">
        <f>VLOOKUP($D140,'Data_Classification for Summary'!$A$1:$I$100,9,0)</f>
        <v>0</v>
      </c>
      <c r="I140" s="18">
        <v>130</v>
      </c>
      <c r="J140" s="12" t="s">
        <v>2075</v>
      </c>
      <c r="K140" s="17">
        <v>70037</v>
      </c>
      <c r="L140" s="17" t="s">
        <v>458</v>
      </c>
    </row>
    <row r="141" spans="1:12" ht="12.75" customHeight="1">
      <c r="A141" s="9" t="s">
        <v>607</v>
      </c>
      <c r="B141" s="18" t="s">
        <v>608</v>
      </c>
      <c r="C141" s="9">
        <f t="shared" si="2"/>
        <v>139</v>
      </c>
      <c r="D141" s="18" t="s">
        <v>534</v>
      </c>
      <c r="E141" s="12">
        <f>VLOOKUP($D141,'Data_Classification for Summary'!$A$1:$I$100,3,0)</f>
        <v>5</v>
      </c>
      <c r="F141" s="12">
        <f>VLOOKUP($D141,'Data_Classification for Summary'!$A$1:$I$100,5,0)</f>
        <v>30</v>
      </c>
      <c r="G141" s="12">
        <f>VLOOKUP($D141,'Data_Classification for Summary'!$A$1:$I$100,7,0)</f>
        <v>0</v>
      </c>
      <c r="H141" s="12">
        <f>VLOOKUP($D141,'Data_Classification for Summary'!$A$1:$I$100,9,0)</f>
        <v>0</v>
      </c>
      <c r="I141" s="18">
        <v>140</v>
      </c>
      <c r="J141" s="12" t="s">
        <v>2075</v>
      </c>
      <c r="K141" s="17">
        <v>70066</v>
      </c>
      <c r="L141" s="17" t="s">
        <v>609</v>
      </c>
    </row>
    <row r="142" spans="1:12" ht="12.75" customHeight="1">
      <c r="A142" s="9" t="s">
        <v>610</v>
      </c>
      <c r="B142" s="18" t="s">
        <v>611</v>
      </c>
      <c r="C142" s="9">
        <f t="shared" si="2"/>
        <v>140</v>
      </c>
      <c r="D142" s="18" t="s">
        <v>534</v>
      </c>
      <c r="E142" s="12">
        <f>VLOOKUP($D142,'Data_Classification for Summary'!$A$1:$I$100,3,0)</f>
        <v>5</v>
      </c>
      <c r="F142" s="12">
        <f>VLOOKUP($D142,'Data_Classification for Summary'!$A$1:$I$100,5,0)</f>
        <v>30</v>
      </c>
      <c r="G142" s="12">
        <f>VLOOKUP($D142,'Data_Classification for Summary'!$A$1:$I$100,7,0)</f>
        <v>0</v>
      </c>
      <c r="H142" s="12">
        <f>VLOOKUP($D142,'Data_Classification for Summary'!$A$1:$I$100,9,0)</f>
        <v>0</v>
      </c>
      <c r="I142" s="18">
        <v>150</v>
      </c>
      <c r="J142" s="12" t="s">
        <v>2075</v>
      </c>
      <c r="K142" s="17">
        <v>70025</v>
      </c>
      <c r="L142" s="17" t="s">
        <v>466</v>
      </c>
    </row>
    <row r="143" spans="1:12" ht="12.75" customHeight="1">
      <c r="A143" s="9" t="s">
        <v>467</v>
      </c>
      <c r="B143" s="9" t="s">
        <v>468</v>
      </c>
      <c r="C143" s="9">
        <f t="shared" si="2"/>
        <v>141</v>
      </c>
      <c r="D143" s="18" t="s">
        <v>534</v>
      </c>
      <c r="E143" s="12">
        <f>VLOOKUP($D143,'Data_Classification for Summary'!$A$1:$I$100,3,0)</f>
        <v>5</v>
      </c>
      <c r="F143" s="12">
        <f>VLOOKUP($D143,'Data_Classification for Summary'!$A$1:$I$100,5,0)</f>
        <v>30</v>
      </c>
      <c r="G143" s="12">
        <f>VLOOKUP($D143,'Data_Classification for Summary'!$A$1:$I$100,7,0)</f>
        <v>0</v>
      </c>
      <c r="H143" s="12">
        <f>VLOOKUP($D143,'Data_Classification for Summary'!$A$1:$I$100,9,0)</f>
        <v>0</v>
      </c>
      <c r="I143" s="18">
        <v>151</v>
      </c>
      <c r="J143" s="12" t="s">
        <v>2075</v>
      </c>
      <c r="K143" s="17"/>
      <c r="L143" s="17"/>
    </row>
    <row r="144" spans="1:12" ht="12.75" customHeight="1">
      <c r="A144" s="9" t="s">
        <v>469</v>
      </c>
      <c r="B144" s="18" t="s">
        <v>470</v>
      </c>
      <c r="C144" s="9">
        <f t="shared" si="2"/>
        <v>142</v>
      </c>
      <c r="D144" s="18" t="s">
        <v>534</v>
      </c>
      <c r="E144" s="12">
        <f>VLOOKUP($D144,'Data_Classification for Summary'!$A$1:$I$100,3,0)</f>
        <v>5</v>
      </c>
      <c r="F144" s="12">
        <f>VLOOKUP($D144,'Data_Classification for Summary'!$A$1:$I$100,5,0)</f>
        <v>30</v>
      </c>
      <c r="G144" s="12">
        <f>VLOOKUP($D144,'Data_Classification for Summary'!$A$1:$I$100,7,0)</f>
        <v>0</v>
      </c>
      <c r="H144" s="12">
        <f>VLOOKUP($D144,'Data_Classification for Summary'!$A$1:$I$100,9,0)</f>
        <v>0</v>
      </c>
      <c r="I144" s="18">
        <v>160</v>
      </c>
      <c r="J144" s="12" t="s">
        <v>2075</v>
      </c>
      <c r="K144" s="19">
        <v>70036</v>
      </c>
      <c r="L144" s="19" t="s">
        <v>471</v>
      </c>
    </row>
    <row r="145" spans="1:12" ht="12.75" customHeight="1">
      <c r="A145" s="9" t="s">
        <v>472</v>
      </c>
      <c r="B145" s="18" t="s">
        <v>473</v>
      </c>
      <c r="C145" s="9">
        <f t="shared" si="2"/>
        <v>143</v>
      </c>
      <c r="D145" s="18" t="s">
        <v>534</v>
      </c>
      <c r="E145" s="12">
        <f>VLOOKUP($D145,'Data_Classification for Summary'!$A$1:$I$100,3,0)</f>
        <v>5</v>
      </c>
      <c r="F145" s="12">
        <f>VLOOKUP($D145,'Data_Classification for Summary'!$A$1:$I$100,5,0)</f>
        <v>30</v>
      </c>
      <c r="G145" s="12">
        <f>VLOOKUP($D145,'Data_Classification for Summary'!$A$1:$I$100,7,0)</f>
        <v>0</v>
      </c>
      <c r="H145" s="12">
        <f>VLOOKUP($D145,'Data_Classification for Summary'!$A$1:$I$100,9,0)</f>
        <v>0</v>
      </c>
      <c r="I145" s="12">
        <v>165</v>
      </c>
      <c r="J145" s="12" t="s">
        <v>2075</v>
      </c>
      <c r="K145" s="17">
        <v>70129</v>
      </c>
      <c r="L145" s="17" t="s">
        <v>474</v>
      </c>
    </row>
    <row r="146" spans="1:12" ht="12.75" customHeight="1">
      <c r="A146" s="9" t="s">
        <v>475</v>
      </c>
      <c r="B146" s="18" t="s">
        <v>476</v>
      </c>
      <c r="C146" s="9">
        <f t="shared" si="2"/>
        <v>144</v>
      </c>
      <c r="D146" s="18" t="s">
        <v>534</v>
      </c>
      <c r="E146" s="12">
        <f>VLOOKUP($D146,'Data_Classification for Summary'!$A$1:$I$100,3,0)</f>
        <v>5</v>
      </c>
      <c r="F146" s="12">
        <f>VLOOKUP($D146,'Data_Classification for Summary'!$A$1:$I$100,5,0)</f>
        <v>30</v>
      </c>
      <c r="G146" s="12">
        <f>VLOOKUP($D146,'Data_Classification for Summary'!$A$1:$I$100,7,0)</f>
        <v>0</v>
      </c>
      <c r="H146" s="12">
        <f>VLOOKUP($D146,'Data_Classification for Summary'!$A$1:$I$100,9,0)</f>
        <v>0</v>
      </c>
      <c r="I146" s="18">
        <v>170</v>
      </c>
      <c r="J146" s="12" t="s">
        <v>2075</v>
      </c>
      <c r="K146" s="17">
        <v>70041</v>
      </c>
      <c r="L146" s="17" t="s">
        <v>477</v>
      </c>
    </row>
    <row r="147" spans="1:12" ht="12.75" customHeight="1">
      <c r="A147" s="9" t="s">
        <v>478</v>
      </c>
      <c r="B147" s="18" t="s">
        <v>479</v>
      </c>
      <c r="C147" s="9">
        <f t="shared" si="2"/>
        <v>145</v>
      </c>
      <c r="D147" s="18" t="s">
        <v>534</v>
      </c>
      <c r="E147" s="12">
        <f>VLOOKUP($D147,'Data_Classification for Summary'!$A$1:$I$100,3,0)</f>
        <v>5</v>
      </c>
      <c r="F147" s="12">
        <f>VLOOKUP($D147,'Data_Classification for Summary'!$A$1:$I$100,5,0)</f>
        <v>30</v>
      </c>
      <c r="G147" s="12">
        <f>VLOOKUP($D147,'Data_Classification for Summary'!$A$1:$I$100,7,0)</f>
        <v>0</v>
      </c>
      <c r="H147" s="12">
        <f>VLOOKUP($D147,'Data_Classification for Summary'!$A$1:$I$100,9,0)</f>
        <v>0</v>
      </c>
      <c r="I147" s="18">
        <v>171</v>
      </c>
      <c r="J147" s="12" t="s">
        <v>2075</v>
      </c>
      <c r="K147" s="17"/>
      <c r="L147" s="17"/>
    </row>
    <row r="148" spans="1:12" ht="12.75" customHeight="1">
      <c r="A148" s="9" t="s">
        <v>480</v>
      </c>
      <c r="B148" s="18" t="s">
        <v>481</v>
      </c>
      <c r="C148" s="9">
        <f t="shared" si="2"/>
        <v>146</v>
      </c>
      <c r="D148" s="18" t="s">
        <v>534</v>
      </c>
      <c r="E148" s="12">
        <f>VLOOKUP($D148,'Data_Classification for Summary'!$A$1:$I$100,3,0)</f>
        <v>5</v>
      </c>
      <c r="F148" s="12">
        <f>VLOOKUP($D148,'Data_Classification for Summary'!$A$1:$I$100,5,0)</f>
        <v>30</v>
      </c>
      <c r="G148" s="12">
        <f>VLOOKUP($D148,'Data_Classification for Summary'!$A$1:$I$100,7,0)</f>
        <v>0</v>
      </c>
      <c r="H148" s="12">
        <f>VLOOKUP($D148,'Data_Classification for Summary'!$A$1:$I$100,9,0)</f>
        <v>0</v>
      </c>
      <c r="I148" s="18">
        <v>200</v>
      </c>
      <c r="J148" s="12" t="s">
        <v>2075</v>
      </c>
    </row>
    <row r="149" spans="1:12" ht="12.75" customHeight="1">
      <c r="A149" s="9" t="s">
        <v>341</v>
      </c>
      <c r="B149" s="18" t="s">
        <v>342</v>
      </c>
      <c r="C149" s="9">
        <f t="shared" si="2"/>
        <v>147</v>
      </c>
      <c r="D149" s="18" t="s">
        <v>534</v>
      </c>
      <c r="E149" s="12">
        <f>VLOOKUP($D149,'Data_Classification for Summary'!$A$1:$I$100,3,0)</f>
        <v>5</v>
      </c>
      <c r="F149" s="12">
        <f>VLOOKUP($D149,'Data_Classification for Summary'!$A$1:$I$100,5,0)</f>
        <v>30</v>
      </c>
      <c r="G149" s="12">
        <f>VLOOKUP($D149,'Data_Classification for Summary'!$A$1:$I$100,7,0)</f>
        <v>0</v>
      </c>
      <c r="H149" s="12">
        <f>VLOOKUP($D149,'Data_Classification for Summary'!$A$1:$I$100,9,0)</f>
        <v>0</v>
      </c>
      <c r="I149" s="18">
        <v>200</v>
      </c>
      <c r="J149" s="12" t="s">
        <v>2075</v>
      </c>
      <c r="K149" s="17"/>
      <c r="L149" s="17"/>
    </row>
    <row r="150" spans="1:12" ht="12.75" customHeight="1">
      <c r="A150" s="9" t="s">
        <v>343</v>
      </c>
      <c r="B150" s="18" t="s">
        <v>344</v>
      </c>
      <c r="C150" s="9">
        <f t="shared" si="2"/>
        <v>148</v>
      </c>
      <c r="D150" s="18" t="s">
        <v>534</v>
      </c>
      <c r="E150" s="12">
        <f>VLOOKUP($D150,'Data_Classification for Summary'!$A$1:$I$100,3,0)</f>
        <v>5</v>
      </c>
      <c r="F150" s="12">
        <f>VLOOKUP($D150,'Data_Classification for Summary'!$A$1:$I$100,5,0)</f>
        <v>30</v>
      </c>
      <c r="G150" s="12">
        <f>VLOOKUP($D150,'Data_Classification for Summary'!$A$1:$I$100,7,0)</f>
        <v>0</v>
      </c>
      <c r="H150" s="12">
        <f>VLOOKUP($D150,'Data_Classification for Summary'!$A$1:$I$100,9,0)</f>
        <v>0</v>
      </c>
      <c r="I150" s="18">
        <v>201</v>
      </c>
      <c r="J150" s="12" t="s">
        <v>2075</v>
      </c>
      <c r="K150" s="17"/>
      <c r="L150" s="17"/>
    </row>
    <row r="151" spans="1:12" ht="12.75" customHeight="1">
      <c r="A151" s="9" t="s">
        <v>345</v>
      </c>
      <c r="B151" s="18" t="s">
        <v>346</v>
      </c>
      <c r="C151" s="9">
        <f t="shared" si="2"/>
        <v>149</v>
      </c>
      <c r="D151" s="18" t="s">
        <v>534</v>
      </c>
      <c r="E151" s="12">
        <f>VLOOKUP($D151,'Data_Classification for Summary'!$A$1:$I$100,3,0)</f>
        <v>5</v>
      </c>
      <c r="F151" s="12">
        <f>VLOOKUP($D151,'Data_Classification for Summary'!$A$1:$I$100,5,0)</f>
        <v>30</v>
      </c>
      <c r="G151" s="12">
        <f>VLOOKUP($D151,'Data_Classification for Summary'!$A$1:$I$100,7,0)</f>
        <v>0</v>
      </c>
      <c r="H151" s="12">
        <f>VLOOKUP($D151,'Data_Classification for Summary'!$A$1:$I$100,9,0)</f>
        <v>0</v>
      </c>
      <c r="I151" s="18">
        <v>1000</v>
      </c>
      <c r="J151" s="12" t="s">
        <v>2075</v>
      </c>
    </row>
    <row r="152" spans="1:12" ht="12.75" customHeight="1">
      <c r="A152" s="9" t="s">
        <v>347</v>
      </c>
      <c r="B152" s="12" t="s">
        <v>348</v>
      </c>
      <c r="C152" s="9">
        <f t="shared" si="2"/>
        <v>150</v>
      </c>
      <c r="D152" s="18" t="s">
        <v>534</v>
      </c>
      <c r="E152" s="12">
        <f>VLOOKUP($D152,'Data_Classification for Summary'!$A$1:$I$100,3,0)</f>
        <v>5</v>
      </c>
      <c r="F152" s="12">
        <f>VLOOKUP($D152,'Data_Classification for Summary'!$A$1:$I$100,5,0)</f>
        <v>30</v>
      </c>
      <c r="G152" s="12">
        <f>VLOOKUP($D152,'Data_Classification for Summary'!$A$1:$I$100,7,0)</f>
        <v>0</v>
      </c>
      <c r="H152" s="12">
        <f>VLOOKUP($D152,'Data_Classification for Summary'!$A$1:$I$100,9,0)</f>
        <v>0</v>
      </c>
      <c r="I152" s="12">
        <v>1010</v>
      </c>
      <c r="J152" s="12" t="s">
        <v>2075</v>
      </c>
      <c r="K152" s="17">
        <v>70040</v>
      </c>
      <c r="L152" s="17" t="s">
        <v>349</v>
      </c>
    </row>
    <row r="153" spans="1:12" ht="12.75" customHeight="1">
      <c r="A153" s="9" t="s">
        <v>350</v>
      </c>
      <c r="B153" s="12" t="s">
        <v>351</v>
      </c>
      <c r="C153" s="9">
        <f t="shared" si="2"/>
        <v>151</v>
      </c>
      <c r="D153" s="12" t="s">
        <v>352</v>
      </c>
      <c r="E153" s="12">
        <f>VLOOKUP($D153,'Data_Classification for Summary'!$A$1:$I$100,3,0)</f>
        <v>5</v>
      </c>
      <c r="F153" s="12">
        <f>VLOOKUP($D153,'Data_Classification for Summary'!$A$1:$I$100,5,0)</f>
        <v>40</v>
      </c>
      <c r="G153" s="12">
        <f>VLOOKUP($D153,'Data_Classification for Summary'!$A$1:$I$100,7,0)</f>
        <v>0</v>
      </c>
      <c r="H153" s="12">
        <f>VLOOKUP($D153,'Data_Classification for Summary'!$A$1:$I$100,9,0)</f>
        <v>0</v>
      </c>
      <c r="I153" s="12">
        <v>1</v>
      </c>
      <c r="J153" s="12" t="s">
        <v>2075</v>
      </c>
    </row>
    <row r="154" spans="1:12" ht="12.75" customHeight="1">
      <c r="A154" s="9" t="s">
        <v>353</v>
      </c>
      <c r="B154" s="12" t="s">
        <v>353</v>
      </c>
      <c r="C154" s="9">
        <f t="shared" si="2"/>
        <v>152</v>
      </c>
      <c r="D154" s="12" t="s">
        <v>352</v>
      </c>
      <c r="E154" s="12">
        <f>VLOOKUP($D154,'Data_Classification for Summary'!$A$1:$I$100,3,0)</f>
        <v>5</v>
      </c>
      <c r="F154" s="12">
        <f>VLOOKUP($D154,'Data_Classification for Summary'!$A$1:$I$100,5,0)</f>
        <v>40</v>
      </c>
      <c r="G154" s="12">
        <f>VLOOKUP($D154,'Data_Classification for Summary'!$A$1:$I$100,7,0)</f>
        <v>0</v>
      </c>
      <c r="H154" s="12">
        <f>VLOOKUP($D154,'Data_Classification for Summary'!$A$1:$I$100,9,0)</f>
        <v>0</v>
      </c>
      <c r="I154" s="12">
        <v>10</v>
      </c>
      <c r="J154" s="12" t="s">
        <v>2075</v>
      </c>
      <c r="K154" s="17">
        <v>70115</v>
      </c>
      <c r="L154" s="17" t="s">
        <v>354</v>
      </c>
    </row>
    <row r="155" spans="1:12" ht="12.75" customHeight="1">
      <c r="A155" s="9" t="s">
        <v>355</v>
      </c>
      <c r="B155" s="12" t="s">
        <v>356</v>
      </c>
      <c r="C155" s="9">
        <f t="shared" si="2"/>
        <v>153</v>
      </c>
      <c r="D155" s="12" t="s">
        <v>352</v>
      </c>
      <c r="E155" s="12">
        <f>VLOOKUP($D155,'Data_Classification for Summary'!$A$1:$I$100,3,0)</f>
        <v>5</v>
      </c>
      <c r="F155" s="12">
        <f>VLOOKUP($D155,'Data_Classification for Summary'!$A$1:$I$100,5,0)</f>
        <v>40</v>
      </c>
      <c r="G155" s="12">
        <f>VLOOKUP($D155,'Data_Classification for Summary'!$A$1:$I$100,7,0)</f>
        <v>0</v>
      </c>
      <c r="H155" s="12">
        <f>VLOOKUP($D155,'Data_Classification for Summary'!$A$1:$I$100,9,0)</f>
        <v>0</v>
      </c>
      <c r="I155" s="12">
        <v>11</v>
      </c>
      <c r="J155" s="12" t="s">
        <v>2075</v>
      </c>
      <c r="K155" s="17"/>
      <c r="L155" s="17"/>
    </row>
    <row r="156" spans="1:12" ht="12.75" customHeight="1">
      <c r="A156" s="9" t="s">
        <v>357</v>
      </c>
      <c r="B156" s="18" t="s">
        <v>357</v>
      </c>
      <c r="C156" s="9">
        <f t="shared" si="2"/>
        <v>154</v>
      </c>
      <c r="D156" s="12" t="s">
        <v>352</v>
      </c>
      <c r="E156" s="12">
        <f>VLOOKUP($D156,'Data_Classification for Summary'!$A$1:$I$100,3,0)</f>
        <v>5</v>
      </c>
      <c r="F156" s="12">
        <f>VLOOKUP($D156,'Data_Classification for Summary'!$A$1:$I$100,5,0)</f>
        <v>40</v>
      </c>
      <c r="G156" s="12">
        <f>VLOOKUP($D156,'Data_Classification for Summary'!$A$1:$I$100,7,0)</f>
        <v>0</v>
      </c>
      <c r="H156" s="12">
        <f>VLOOKUP($D156,'Data_Classification for Summary'!$A$1:$I$100,9,0)</f>
        <v>0</v>
      </c>
      <c r="I156" s="18">
        <v>20</v>
      </c>
      <c r="J156" s="12" t="s">
        <v>2075</v>
      </c>
      <c r="K156" s="17">
        <v>70109</v>
      </c>
      <c r="L156" s="17" t="s">
        <v>358</v>
      </c>
    </row>
    <row r="157" spans="1:12" ht="12.75" customHeight="1">
      <c r="A157" s="9" t="s">
        <v>359</v>
      </c>
      <c r="B157" s="12" t="s">
        <v>360</v>
      </c>
      <c r="C157" s="9">
        <f t="shared" si="2"/>
        <v>155</v>
      </c>
      <c r="D157" s="12" t="s">
        <v>352</v>
      </c>
      <c r="E157" s="12">
        <f>VLOOKUP($D157,'Data_Classification for Summary'!$A$1:$I$100,3,0)</f>
        <v>5</v>
      </c>
      <c r="F157" s="12">
        <f>VLOOKUP($D157,'Data_Classification for Summary'!$A$1:$I$100,5,0)</f>
        <v>40</v>
      </c>
      <c r="G157" s="12">
        <f>VLOOKUP($D157,'Data_Classification for Summary'!$A$1:$I$100,7,0)</f>
        <v>0</v>
      </c>
      <c r="H157" s="12">
        <f>VLOOKUP($D157,'Data_Classification for Summary'!$A$1:$I$100,9,0)</f>
        <v>0</v>
      </c>
      <c r="I157" s="12">
        <v>21</v>
      </c>
      <c r="J157" s="12" t="s">
        <v>2075</v>
      </c>
    </row>
    <row r="158" spans="1:12" ht="12.75" customHeight="1">
      <c r="A158" s="9" t="s">
        <v>361</v>
      </c>
      <c r="B158" s="9" t="s">
        <v>362</v>
      </c>
      <c r="C158" s="9">
        <f t="shared" si="2"/>
        <v>156</v>
      </c>
      <c r="D158" s="12" t="s">
        <v>352</v>
      </c>
      <c r="E158" s="12">
        <f>VLOOKUP($D158,'Data_Classification for Summary'!$A$1:$I$100,3,0)</f>
        <v>5</v>
      </c>
      <c r="F158" s="12">
        <f>VLOOKUP($D158,'Data_Classification for Summary'!$A$1:$I$100,5,0)</f>
        <v>40</v>
      </c>
      <c r="G158" s="12">
        <f>VLOOKUP($D158,'Data_Classification for Summary'!$A$1:$I$100,7,0)</f>
        <v>0</v>
      </c>
      <c r="H158" s="12">
        <f>VLOOKUP($D158,'Data_Classification for Summary'!$A$1:$I$100,9,0)</f>
        <v>0</v>
      </c>
      <c r="I158" s="12">
        <v>23</v>
      </c>
      <c r="J158" s="12" t="s">
        <v>2075</v>
      </c>
      <c r="K158" s="17">
        <v>70111</v>
      </c>
      <c r="L158" s="17" t="s">
        <v>363</v>
      </c>
    </row>
    <row r="159" spans="1:12" ht="12.75" customHeight="1">
      <c r="A159" s="9" t="s">
        <v>364</v>
      </c>
      <c r="B159" s="9" t="s">
        <v>365</v>
      </c>
      <c r="C159" s="9">
        <f t="shared" si="2"/>
        <v>157</v>
      </c>
      <c r="D159" s="12" t="s">
        <v>352</v>
      </c>
      <c r="E159" s="12">
        <f>VLOOKUP($D159,'Data_Classification for Summary'!$A$1:$I$100,3,0)</f>
        <v>5</v>
      </c>
      <c r="F159" s="12">
        <f>VLOOKUP($D159,'Data_Classification for Summary'!$A$1:$I$100,5,0)</f>
        <v>40</v>
      </c>
      <c r="G159" s="12">
        <f>VLOOKUP($D159,'Data_Classification for Summary'!$A$1:$I$100,7,0)</f>
        <v>0</v>
      </c>
      <c r="H159" s="12">
        <f>VLOOKUP($D159,'Data_Classification for Summary'!$A$1:$I$100,9,0)</f>
        <v>0</v>
      </c>
      <c r="I159" s="12">
        <v>24</v>
      </c>
      <c r="J159" s="12" t="s">
        <v>2075</v>
      </c>
      <c r="K159" s="17">
        <v>70112</v>
      </c>
      <c r="L159" s="17" t="s">
        <v>366</v>
      </c>
    </row>
    <row r="160" spans="1:12" ht="12.75" customHeight="1">
      <c r="A160" s="9" t="s">
        <v>367</v>
      </c>
      <c r="B160" s="12" t="s">
        <v>368</v>
      </c>
      <c r="C160" s="9">
        <f t="shared" si="2"/>
        <v>158</v>
      </c>
      <c r="D160" s="12" t="s">
        <v>352</v>
      </c>
      <c r="E160" s="12">
        <f>VLOOKUP($D160,'Data_Classification for Summary'!$A$1:$I$100,3,0)</f>
        <v>5</v>
      </c>
      <c r="F160" s="12">
        <f>VLOOKUP($D160,'Data_Classification for Summary'!$A$1:$I$100,5,0)</f>
        <v>40</v>
      </c>
      <c r="G160" s="12">
        <f>VLOOKUP($D160,'Data_Classification for Summary'!$A$1:$I$100,7,0)</f>
        <v>0</v>
      </c>
      <c r="H160" s="12">
        <f>VLOOKUP($D160,'Data_Classification for Summary'!$A$1:$I$100,9,0)</f>
        <v>0</v>
      </c>
      <c r="I160" s="12">
        <v>25</v>
      </c>
      <c r="J160" s="12" t="s">
        <v>2075</v>
      </c>
      <c r="K160" s="17">
        <v>70110</v>
      </c>
      <c r="L160" s="17" t="s">
        <v>369</v>
      </c>
    </row>
    <row r="161" spans="1:12" ht="12.75" customHeight="1">
      <c r="A161" s="9" t="s">
        <v>370</v>
      </c>
      <c r="B161" s="12" t="s">
        <v>371</v>
      </c>
      <c r="C161" s="9">
        <f t="shared" si="2"/>
        <v>159</v>
      </c>
      <c r="D161" s="12" t="s">
        <v>352</v>
      </c>
      <c r="E161" s="12">
        <f>VLOOKUP($D161,'Data_Classification for Summary'!$A$1:$I$100,3,0)</f>
        <v>5</v>
      </c>
      <c r="F161" s="12">
        <f>VLOOKUP($D161,'Data_Classification for Summary'!$A$1:$I$100,5,0)</f>
        <v>40</v>
      </c>
      <c r="G161" s="12">
        <f>VLOOKUP($D161,'Data_Classification for Summary'!$A$1:$I$100,7,0)</f>
        <v>0</v>
      </c>
      <c r="H161" s="12">
        <f>VLOOKUP($D161,'Data_Classification for Summary'!$A$1:$I$100,9,0)</f>
        <v>0</v>
      </c>
      <c r="I161" s="12">
        <v>26</v>
      </c>
      <c r="J161" s="12" t="s">
        <v>2075</v>
      </c>
      <c r="K161" s="17">
        <v>70113</v>
      </c>
      <c r="L161" s="17" t="s">
        <v>372</v>
      </c>
    </row>
    <row r="162" spans="1:12" ht="12.75" customHeight="1">
      <c r="A162" s="9" t="s">
        <v>517</v>
      </c>
      <c r="B162" s="9" t="s">
        <v>518</v>
      </c>
      <c r="C162" s="9">
        <f t="shared" si="2"/>
        <v>160</v>
      </c>
      <c r="D162" s="12" t="s">
        <v>352</v>
      </c>
      <c r="E162" s="12">
        <f>VLOOKUP($D162,'Data_Classification for Summary'!$A$1:$I$100,3,0)</f>
        <v>5</v>
      </c>
      <c r="F162" s="12">
        <f>VLOOKUP($D162,'Data_Classification for Summary'!$A$1:$I$100,5,0)</f>
        <v>40</v>
      </c>
      <c r="G162" s="12">
        <f>VLOOKUP($D162,'Data_Classification for Summary'!$A$1:$I$100,7,0)</f>
        <v>0</v>
      </c>
      <c r="H162" s="12">
        <f>VLOOKUP($D162,'Data_Classification for Summary'!$A$1:$I$100,9,0)</f>
        <v>0</v>
      </c>
      <c r="I162" s="12">
        <v>27</v>
      </c>
      <c r="J162" s="12" t="s">
        <v>2075</v>
      </c>
      <c r="K162" s="17">
        <v>70114</v>
      </c>
      <c r="L162" s="17" t="s">
        <v>519</v>
      </c>
    </row>
    <row r="163" spans="1:12" ht="12.75" customHeight="1">
      <c r="A163" s="9" t="s">
        <v>520</v>
      </c>
      <c r="B163" s="12" t="s">
        <v>521</v>
      </c>
      <c r="C163" s="9">
        <f t="shared" si="2"/>
        <v>161</v>
      </c>
      <c r="D163" s="12" t="s">
        <v>352</v>
      </c>
      <c r="E163" s="12">
        <f>VLOOKUP($D163,'Data_Classification for Summary'!$A$1:$I$100,3,0)</f>
        <v>5</v>
      </c>
      <c r="F163" s="12">
        <f>VLOOKUP($D163,'Data_Classification for Summary'!$A$1:$I$100,5,0)</f>
        <v>40</v>
      </c>
      <c r="G163" s="12">
        <f>VLOOKUP($D163,'Data_Classification for Summary'!$A$1:$I$100,7,0)</f>
        <v>0</v>
      </c>
      <c r="H163" s="12">
        <f>VLOOKUP($D163,'Data_Classification for Summary'!$A$1:$I$100,9,0)</f>
        <v>0</v>
      </c>
      <c r="I163" s="12">
        <v>50</v>
      </c>
      <c r="J163" s="12" t="s">
        <v>2075</v>
      </c>
      <c r="K163" s="17">
        <v>70122</v>
      </c>
      <c r="L163" s="17" t="s">
        <v>522</v>
      </c>
    </row>
    <row r="164" spans="1:12" ht="12.75" customHeight="1">
      <c r="A164" s="9" t="s">
        <v>523</v>
      </c>
      <c r="B164" s="12" t="s">
        <v>523</v>
      </c>
      <c r="C164" s="9">
        <f t="shared" si="2"/>
        <v>162</v>
      </c>
      <c r="D164" s="12" t="s">
        <v>352</v>
      </c>
      <c r="E164" s="12">
        <f>VLOOKUP($D164,'Data_Classification for Summary'!$A$1:$I$100,3,0)</f>
        <v>5</v>
      </c>
      <c r="F164" s="12">
        <f>VLOOKUP($D164,'Data_Classification for Summary'!$A$1:$I$100,5,0)</f>
        <v>40</v>
      </c>
      <c r="G164" s="12">
        <f>VLOOKUP($D164,'Data_Classification for Summary'!$A$1:$I$100,7,0)</f>
        <v>0</v>
      </c>
      <c r="H164" s="12">
        <f>VLOOKUP($D164,'Data_Classification for Summary'!$A$1:$I$100,9,0)</f>
        <v>0</v>
      </c>
      <c r="I164" s="12">
        <v>51</v>
      </c>
      <c r="J164" s="12" t="s">
        <v>2075</v>
      </c>
      <c r="K164" s="17"/>
      <c r="L164" s="17"/>
    </row>
    <row r="165" spans="1:12" ht="12.75" customHeight="1">
      <c r="A165" s="9" t="s">
        <v>524</v>
      </c>
      <c r="B165" s="12" t="s">
        <v>524</v>
      </c>
      <c r="C165" s="9">
        <f t="shared" si="2"/>
        <v>163</v>
      </c>
      <c r="D165" s="12" t="s">
        <v>352</v>
      </c>
      <c r="E165" s="12">
        <f>VLOOKUP($D165,'Data_Classification for Summary'!$A$1:$I$100,3,0)</f>
        <v>5</v>
      </c>
      <c r="F165" s="12">
        <f>VLOOKUP($D165,'Data_Classification for Summary'!$A$1:$I$100,5,0)</f>
        <v>40</v>
      </c>
      <c r="G165" s="12">
        <f>VLOOKUP($D165,'Data_Classification for Summary'!$A$1:$I$100,7,0)</f>
        <v>0</v>
      </c>
      <c r="H165" s="12">
        <f>VLOOKUP($D165,'Data_Classification for Summary'!$A$1:$I$100,9,0)</f>
        <v>0</v>
      </c>
      <c r="I165" s="12">
        <v>60</v>
      </c>
      <c r="J165" s="12" t="s">
        <v>2075</v>
      </c>
      <c r="K165" s="17">
        <v>70116</v>
      </c>
      <c r="L165" s="17" t="s">
        <v>679</v>
      </c>
    </row>
    <row r="166" spans="1:12" ht="12.75" customHeight="1">
      <c r="A166" s="9" t="s">
        <v>680</v>
      </c>
      <c r="B166" s="9" t="s">
        <v>681</v>
      </c>
      <c r="C166" s="9">
        <f t="shared" si="2"/>
        <v>164</v>
      </c>
      <c r="D166" s="12" t="s">
        <v>352</v>
      </c>
      <c r="E166" s="12">
        <f>VLOOKUP($D166,'Data_Classification for Summary'!$A$1:$I$100,3,0)</f>
        <v>5</v>
      </c>
      <c r="F166" s="12">
        <f>VLOOKUP($D166,'Data_Classification for Summary'!$A$1:$I$100,5,0)</f>
        <v>40</v>
      </c>
      <c r="G166" s="12">
        <f>VLOOKUP($D166,'Data_Classification for Summary'!$A$1:$I$100,7,0)</f>
        <v>0</v>
      </c>
      <c r="H166" s="12">
        <f>VLOOKUP($D166,'Data_Classification for Summary'!$A$1:$I$100,9,0)</f>
        <v>0</v>
      </c>
      <c r="I166" s="12">
        <v>61</v>
      </c>
      <c r="J166" s="12" t="s">
        <v>2075</v>
      </c>
      <c r="K166" s="17">
        <v>70118</v>
      </c>
      <c r="L166" s="17" t="s">
        <v>682</v>
      </c>
    </row>
    <row r="167" spans="1:12" ht="12.75" customHeight="1">
      <c r="A167" s="9" t="s">
        <v>528</v>
      </c>
      <c r="B167" s="9" t="s">
        <v>528</v>
      </c>
      <c r="C167" s="9">
        <f t="shared" si="2"/>
        <v>165</v>
      </c>
      <c r="D167" s="12" t="s">
        <v>352</v>
      </c>
      <c r="E167" s="12">
        <f>VLOOKUP($D167,'Data_Classification for Summary'!$A$1:$I$100,3,0)</f>
        <v>5</v>
      </c>
      <c r="F167" s="12">
        <f>VLOOKUP($D167,'Data_Classification for Summary'!$A$1:$I$100,5,0)</f>
        <v>40</v>
      </c>
      <c r="G167" s="12">
        <f>VLOOKUP($D167,'Data_Classification for Summary'!$A$1:$I$100,7,0)</f>
        <v>0</v>
      </c>
      <c r="H167" s="12">
        <f>VLOOKUP($D167,'Data_Classification for Summary'!$A$1:$I$100,9,0)</f>
        <v>0</v>
      </c>
      <c r="I167" s="12">
        <v>62</v>
      </c>
      <c r="J167" s="12" t="s">
        <v>2075</v>
      </c>
      <c r="K167" s="17">
        <v>70119</v>
      </c>
      <c r="L167" s="17" t="s">
        <v>529</v>
      </c>
    </row>
    <row r="168" spans="1:12" ht="12.75" customHeight="1">
      <c r="A168" s="9" t="s">
        <v>530</v>
      </c>
      <c r="B168" s="9" t="s">
        <v>531</v>
      </c>
      <c r="C168" s="9">
        <f t="shared" si="2"/>
        <v>166</v>
      </c>
      <c r="D168" s="12" t="s">
        <v>352</v>
      </c>
      <c r="E168" s="12">
        <f>VLOOKUP($D168,'Data_Classification for Summary'!$A$1:$I$100,3,0)</f>
        <v>5</v>
      </c>
      <c r="F168" s="12">
        <f>VLOOKUP($D168,'Data_Classification for Summary'!$A$1:$I$100,5,0)</f>
        <v>40</v>
      </c>
      <c r="G168" s="12">
        <f>VLOOKUP($D168,'Data_Classification for Summary'!$A$1:$I$100,7,0)</f>
        <v>0</v>
      </c>
      <c r="H168" s="12">
        <f>VLOOKUP($D168,'Data_Classification for Summary'!$A$1:$I$100,9,0)</f>
        <v>0</v>
      </c>
      <c r="I168" s="12">
        <v>63</v>
      </c>
      <c r="J168" s="12" t="s">
        <v>2075</v>
      </c>
      <c r="K168" s="17">
        <v>70120</v>
      </c>
      <c r="L168" s="17" t="s">
        <v>532</v>
      </c>
    </row>
    <row r="169" spans="1:12" ht="12.75" customHeight="1">
      <c r="A169" s="9" t="s">
        <v>689</v>
      </c>
      <c r="B169" s="9" t="s">
        <v>690</v>
      </c>
      <c r="C169" s="9">
        <f t="shared" si="2"/>
        <v>167</v>
      </c>
      <c r="D169" s="12" t="s">
        <v>352</v>
      </c>
      <c r="E169" s="12">
        <f>VLOOKUP($D169,'Data_Classification for Summary'!$A$1:$I$100,3,0)</f>
        <v>5</v>
      </c>
      <c r="F169" s="12">
        <f>VLOOKUP($D169,'Data_Classification for Summary'!$A$1:$I$100,5,0)</f>
        <v>40</v>
      </c>
      <c r="G169" s="12">
        <f>VLOOKUP($D169,'Data_Classification for Summary'!$A$1:$I$100,7,0)</f>
        <v>0</v>
      </c>
      <c r="H169" s="12">
        <f>VLOOKUP($D169,'Data_Classification for Summary'!$A$1:$I$100,9,0)</f>
        <v>0</v>
      </c>
      <c r="I169" s="12">
        <v>70</v>
      </c>
      <c r="J169" s="12" t="s">
        <v>2075</v>
      </c>
      <c r="K169" s="17">
        <v>70121</v>
      </c>
      <c r="L169" s="17" t="s">
        <v>691</v>
      </c>
    </row>
    <row r="170" spans="1:12" ht="12.75" customHeight="1">
      <c r="A170" s="9" t="s">
        <v>692</v>
      </c>
      <c r="B170" s="9" t="s">
        <v>693</v>
      </c>
      <c r="C170" s="9">
        <f t="shared" si="2"/>
        <v>168</v>
      </c>
      <c r="D170" s="12" t="s">
        <v>352</v>
      </c>
      <c r="E170" s="12">
        <f>VLOOKUP($D170,'Data_Classification for Summary'!$A$1:$I$100,3,0)</f>
        <v>5</v>
      </c>
      <c r="F170" s="12">
        <f>VLOOKUP($D170,'Data_Classification for Summary'!$A$1:$I$100,5,0)</f>
        <v>40</v>
      </c>
      <c r="G170" s="12">
        <f>VLOOKUP($D170,'Data_Classification for Summary'!$A$1:$I$100,7,0)</f>
        <v>0</v>
      </c>
      <c r="H170" s="12">
        <f>VLOOKUP($D170,'Data_Classification for Summary'!$A$1:$I$100,9,0)</f>
        <v>0</v>
      </c>
      <c r="I170" s="12">
        <v>80</v>
      </c>
      <c r="J170" s="12" t="s">
        <v>2075</v>
      </c>
      <c r="K170" s="17">
        <v>70124</v>
      </c>
      <c r="L170" s="17" t="s">
        <v>539</v>
      </c>
    </row>
    <row r="171" spans="1:12" ht="12.75" customHeight="1">
      <c r="A171" s="9" t="s">
        <v>540</v>
      </c>
      <c r="B171" s="9" t="s">
        <v>541</v>
      </c>
      <c r="C171" s="9">
        <f t="shared" si="2"/>
        <v>169</v>
      </c>
      <c r="D171" s="12" t="s">
        <v>352</v>
      </c>
      <c r="E171" s="12">
        <f>VLOOKUP($D171,'Data_Classification for Summary'!$A$1:$I$100,3,0)</f>
        <v>5</v>
      </c>
      <c r="F171" s="12">
        <f>VLOOKUP($D171,'Data_Classification for Summary'!$A$1:$I$100,5,0)</f>
        <v>40</v>
      </c>
      <c r="G171" s="12">
        <f>VLOOKUP($D171,'Data_Classification for Summary'!$A$1:$I$100,7,0)</f>
        <v>0</v>
      </c>
      <c r="H171" s="12">
        <f>VLOOKUP($D171,'Data_Classification for Summary'!$A$1:$I$100,9,0)</f>
        <v>0</v>
      </c>
      <c r="I171" s="12">
        <v>81</v>
      </c>
      <c r="J171" s="12" t="s">
        <v>2075</v>
      </c>
      <c r="K171" s="17">
        <v>70138</v>
      </c>
      <c r="L171" s="17" t="s">
        <v>542</v>
      </c>
    </row>
    <row r="172" spans="1:12" ht="12.75" customHeight="1">
      <c r="A172" s="9" t="s">
        <v>543</v>
      </c>
      <c r="B172" s="12" t="s">
        <v>544</v>
      </c>
      <c r="C172" s="9">
        <f t="shared" si="2"/>
        <v>170</v>
      </c>
      <c r="D172" s="12" t="s">
        <v>352</v>
      </c>
      <c r="E172" s="12">
        <f>VLOOKUP($D172,'Data_Classification for Summary'!$A$1:$I$100,3,0)</f>
        <v>5</v>
      </c>
      <c r="F172" s="12">
        <f>VLOOKUP($D172,'Data_Classification for Summary'!$A$1:$I$100,5,0)</f>
        <v>40</v>
      </c>
      <c r="G172" s="12">
        <f>VLOOKUP($D172,'Data_Classification for Summary'!$A$1:$I$100,7,0)</f>
        <v>0</v>
      </c>
      <c r="H172" s="12">
        <f>VLOOKUP($D172,'Data_Classification for Summary'!$A$1:$I$100,9,0)</f>
        <v>0</v>
      </c>
      <c r="I172" s="12">
        <v>500</v>
      </c>
      <c r="J172" s="12" t="s">
        <v>2075</v>
      </c>
      <c r="K172" s="17">
        <v>70200</v>
      </c>
      <c r="L172" s="17" t="s">
        <v>545</v>
      </c>
    </row>
    <row r="173" spans="1:12" ht="12.75" customHeight="1">
      <c r="A173" s="9" t="s">
        <v>546</v>
      </c>
      <c r="B173" s="12" t="s">
        <v>547</v>
      </c>
      <c r="C173" s="9">
        <f t="shared" si="2"/>
        <v>171</v>
      </c>
      <c r="D173" s="12" t="s">
        <v>352</v>
      </c>
      <c r="E173" s="12">
        <f>VLOOKUP($D173,'Data_Classification for Summary'!$A$1:$I$100,3,0)</f>
        <v>5</v>
      </c>
      <c r="F173" s="12">
        <f>VLOOKUP($D173,'Data_Classification for Summary'!$A$1:$I$100,5,0)</f>
        <v>40</v>
      </c>
      <c r="G173" s="12">
        <f>VLOOKUP($D173,'Data_Classification for Summary'!$A$1:$I$100,7,0)</f>
        <v>0</v>
      </c>
      <c r="H173" s="12">
        <f>VLOOKUP($D173,'Data_Classification for Summary'!$A$1:$I$100,9,0)</f>
        <v>0</v>
      </c>
      <c r="I173" s="12">
        <v>650</v>
      </c>
      <c r="J173" s="12" t="s">
        <v>2075</v>
      </c>
      <c r="K173" s="17">
        <v>70215</v>
      </c>
      <c r="L173" s="17" t="s">
        <v>548</v>
      </c>
    </row>
    <row r="174" spans="1:12" ht="12.75" customHeight="1">
      <c r="A174" s="9" t="s">
        <v>549</v>
      </c>
      <c r="B174" s="12" t="s">
        <v>550</v>
      </c>
      <c r="C174" s="9">
        <f t="shared" si="2"/>
        <v>172</v>
      </c>
      <c r="D174" s="12" t="s">
        <v>352</v>
      </c>
      <c r="E174" s="12">
        <f>VLOOKUP($D174,'Data_Classification for Summary'!$A$1:$I$100,3,0)</f>
        <v>5</v>
      </c>
      <c r="F174" s="12">
        <f>VLOOKUP($D174,'Data_Classification for Summary'!$A$1:$I$100,5,0)</f>
        <v>40</v>
      </c>
      <c r="G174" s="12">
        <f>VLOOKUP($D174,'Data_Classification for Summary'!$A$1:$I$100,7,0)</f>
        <v>0</v>
      </c>
      <c r="H174" s="12">
        <f>VLOOKUP($D174,'Data_Classification for Summary'!$A$1:$I$100,9,0)</f>
        <v>0</v>
      </c>
      <c r="I174" s="12">
        <v>700</v>
      </c>
      <c r="J174" s="12" t="s">
        <v>2075</v>
      </c>
      <c r="K174" s="17"/>
      <c r="L174" s="17"/>
    </row>
    <row r="175" spans="1:12" ht="12.75" customHeight="1">
      <c r="A175" s="9" t="s">
        <v>551</v>
      </c>
      <c r="B175" s="9" t="s">
        <v>552</v>
      </c>
      <c r="C175" s="9">
        <f t="shared" si="2"/>
        <v>173</v>
      </c>
      <c r="D175" s="12" t="s">
        <v>352</v>
      </c>
      <c r="E175" s="12">
        <f>VLOOKUP($D175,'Data_Classification for Summary'!$A$1:$I$100,3,0)</f>
        <v>5</v>
      </c>
      <c r="F175" s="12">
        <f>VLOOKUP($D175,'Data_Classification for Summary'!$A$1:$I$100,5,0)</f>
        <v>40</v>
      </c>
      <c r="G175" s="12">
        <f>VLOOKUP($D175,'Data_Classification for Summary'!$A$1:$I$100,7,0)</f>
        <v>0</v>
      </c>
      <c r="H175" s="12">
        <f>VLOOKUP($D175,'Data_Classification for Summary'!$A$1:$I$100,9,0)</f>
        <v>0</v>
      </c>
      <c r="I175" s="12">
        <v>850</v>
      </c>
      <c r="J175" s="12" t="s">
        <v>2075</v>
      </c>
      <c r="K175" s="17">
        <v>70123</v>
      </c>
      <c r="L175" s="17" t="s">
        <v>553</v>
      </c>
    </row>
    <row r="176" spans="1:12" ht="12.75" customHeight="1">
      <c r="A176" s="9" t="s">
        <v>412</v>
      </c>
      <c r="B176" s="12" t="s">
        <v>413</v>
      </c>
      <c r="C176" s="9">
        <f t="shared" si="2"/>
        <v>174</v>
      </c>
      <c r="D176" s="12" t="s">
        <v>352</v>
      </c>
      <c r="E176" s="12">
        <f>VLOOKUP($D176,'Data_Classification for Summary'!$A$1:$I$100,3,0)</f>
        <v>5</v>
      </c>
      <c r="F176" s="12">
        <f>VLOOKUP($D176,'Data_Classification for Summary'!$A$1:$I$100,5,0)</f>
        <v>40</v>
      </c>
      <c r="G176" s="12">
        <f>VLOOKUP($D176,'Data_Classification for Summary'!$A$1:$I$100,7,0)</f>
        <v>0</v>
      </c>
      <c r="H176" s="12">
        <f>VLOOKUP($D176,'Data_Classification for Summary'!$A$1:$I$100,9,0)</f>
        <v>0</v>
      </c>
      <c r="I176" s="12">
        <v>900</v>
      </c>
      <c r="J176" s="12" t="s">
        <v>2075</v>
      </c>
      <c r="K176" s="17">
        <v>70117</v>
      </c>
      <c r="L176" s="17" t="s">
        <v>414</v>
      </c>
    </row>
    <row r="177" spans="1:12" ht="12.75" customHeight="1">
      <c r="A177" s="9" t="s">
        <v>415</v>
      </c>
      <c r="B177" s="12" t="s">
        <v>416</v>
      </c>
      <c r="C177" s="9">
        <f t="shared" si="2"/>
        <v>175</v>
      </c>
      <c r="D177" s="12" t="s">
        <v>417</v>
      </c>
      <c r="E177" s="12">
        <f>VLOOKUP($D177,'Data_Classification for Summary'!$A$1:$I$100,3,0)</f>
        <v>5</v>
      </c>
      <c r="F177" s="12">
        <f>VLOOKUP($D177,'Data_Classification for Summary'!$A$1:$I$100,5,0)</f>
        <v>50</v>
      </c>
      <c r="G177" s="12">
        <f>VLOOKUP($D177,'Data_Classification for Summary'!$A$1:$I$100,7,0)</f>
        <v>0</v>
      </c>
      <c r="H177" s="12">
        <f>VLOOKUP($D177,'Data_Classification for Summary'!$A$1:$I$100,9,0)</f>
        <v>0</v>
      </c>
      <c r="I177" s="12">
        <v>10</v>
      </c>
      <c r="J177" s="12" t="s">
        <v>2075</v>
      </c>
      <c r="K177" s="17">
        <v>70086</v>
      </c>
      <c r="L177" s="17" t="s">
        <v>418</v>
      </c>
    </row>
    <row r="178" spans="1:12" ht="12.75" customHeight="1">
      <c r="A178" s="9" t="s">
        <v>419</v>
      </c>
      <c r="B178" s="12" t="s">
        <v>420</v>
      </c>
      <c r="C178" s="9">
        <f t="shared" si="2"/>
        <v>176</v>
      </c>
      <c r="D178" s="12" t="s">
        <v>417</v>
      </c>
      <c r="E178" s="12">
        <f>VLOOKUP($D178,'Data_Classification for Summary'!$A$1:$I$100,3,0)</f>
        <v>5</v>
      </c>
      <c r="F178" s="12">
        <f>VLOOKUP($D178,'Data_Classification for Summary'!$A$1:$I$100,5,0)</f>
        <v>50</v>
      </c>
      <c r="G178" s="12">
        <f>VLOOKUP($D178,'Data_Classification for Summary'!$A$1:$I$100,7,0)</f>
        <v>0</v>
      </c>
      <c r="H178" s="12">
        <f>VLOOKUP($D178,'Data_Classification for Summary'!$A$1:$I$100,9,0)</f>
        <v>0</v>
      </c>
      <c r="I178" s="12">
        <v>12</v>
      </c>
      <c r="J178" s="12" t="s">
        <v>2075</v>
      </c>
      <c r="K178" s="17">
        <v>70088</v>
      </c>
      <c r="L178" s="17" t="s">
        <v>421</v>
      </c>
    </row>
    <row r="179" spans="1:12" ht="12.75" customHeight="1">
      <c r="A179" s="9" t="s">
        <v>422</v>
      </c>
      <c r="B179" s="12" t="s">
        <v>423</v>
      </c>
      <c r="C179" s="9">
        <f t="shared" si="2"/>
        <v>177</v>
      </c>
      <c r="D179" s="12" t="s">
        <v>417</v>
      </c>
      <c r="E179" s="12">
        <f>VLOOKUP($D179,'Data_Classification for Summary'!$A$1:$I$100,3,0)</f>
        <v>5</v>
      </c>
      <c r="F179" s="12">
        <f>VLOOKUP($D179,'Data_Classification for Summary'!$A$1:$I$100,5,0)</f>
        <v>50</v>
      </c>
      <c r="G179" s="12">
        <f>VLOOKUP($D179,'Data_Classification for Summary'!$A$1:$I$100,7,0)</f>
        <v>0</v>
      </c>
      <c r="H179" s="12">
        <f>VLOOKUP($D179,'Data_Classification for Summary'!$A$1:$I$100,9,0)</f>
        <v>0</v>
      </c>
      <c r="I179" s="12">
        <v>20</v>
      </c>
      <c r="J179" s="12" t="s">
        <v>2075</v>
      </c>
      <c r="K179" s="17">
        <v>70093</v>
      </c>
      <c r="L179" s="17" t="s">
        <v>424</v>
      </c>
    </row>
    <row r="180" spans="1:12" ht="12.75" customHeight="1">
      <c r="A180" s="9" t="s">
        <v>425</v>
      </c>
      <c r="B180" s="12" t="s">
        <v>426</v>
      </c>
      <c r="C180" s="9">
        <f t="shared" si="2"/>
        <v>178</v>
      </c>
      <c r="D180" s="12" t="s">
        <v>417</v>
      </c>
      <c r="E180" s="12">
        <f>VLOOKUP($D180,'Data_Classification for Summary'!$A$1:$I$100,3,0)</f>
        <v>5</v>
      </c>
      <c r="F180" s="12">
        <f>VLOOKUP($D180,'Data_Classification for Summary'!$A$1:$I$100,5,0)</f>
        <v>50</v>
      </c>
      <c r="G180" s="12">
        <f>VLOOKUP($D180,'Data_Classification for Summary'!$A$1:$I$100,7,0)</f>
        <v>0</v>
      </c>
      <c r="H180" s="12">
        <f>VLOOKUP($D180,'Data_Classification for Summary'!$A$1:$I$100,9,0)</f>
        <v>0</v>
      </c>
      <c r="I180" s="12">
        <v>30</v>
      </c>
      <c r="J180" s="12" t="s">
        <v>2075</v>
      </c>
      <c r="K180" s="17"/>
      <c r="L180" s="17"/>
    </row>
    <row r="181" spans="1:12" ht="12.75" customHeight="1">
      <c r="A181" s="9" t="s">
        <v>427</v>
      </c>
      <c r="B181" s="9" t="s">
        <v>427</v>
      </c>
      <c r="C181" s="9">
        <f t="shared" si="2"/>
        <v>179</v>
      </c>
      <c r="D181" s="12" t="s">
        <v>417</v>
      </c>
      <c r="E181" s="12">
        <f>VLOOKUP($D181,'Data_Classification for Summary'!$A$1:$I$100,3,0)</f>
        <v>5</v>
      </c>
      <c r="F181" s="12">
        <f>VLOOKUP($D181,'Data_Classification for Summary'!$A$1:$I$100,5,0)</f>
        <v>50</v>
      </c>
      <c r="G181" s="12">
        <f>VLOOKUP($D181,'Data_Classification for Summary'!$A$1:$I$100,7,0)</f>
        <v>0</v>
      </c>
      <c r="H181" s="12">
        <f>VLOOKUP($D181,'Data_Classification for Summary'!$A$1:$I$100,9,0)</f>
        <v>0</v>
      </c>
      <c r="I181" s="12">
        <v>40</v>
      </c>
      <c r="J181" s="12" t="s">
        <v>2075</v>
      </c>
      <c r="K181" s="17">
        <v>70089</v>
      </c>
      <c r="L181" s="17" t="s">
        <v>428</v>
      </c>
    </row>
    <row r="182" spans="1:12" ht="12.75" customHeight="1">
      <c r="A182" s="9" t="s">
        <v>429</v>
      </c>
      <c r="B182" s="12" t="s">
        <v>430</v>
      </c>
      <c r="C182" s="9">
        <f t="shared" si="2"/>
        <v>180</v>
      </c>
      <c r="D182" s="12" t="s">
        <v>417</v>
      </c>
      <c r="E182" s="12">
        <f>VLOOKUP($D182,'Data_Classification for Summary'!$A$1:$I$100,3,0)</f>
        <v>5</v>
      </c>
      <c r="F182" s="12">
        <f>VLOOKUP($D182,'Data_Classification for Summary'!$A$1:$I$100,5,0)</f>
        <v>50</v>
      </c>
      <c r="G182" s="12">
        <f>VLOOKUP($D182,'Data_Classification for Summary'!$A$1:$I$100,7,0)</f>
        <v>0</v>
      </c>
      <c r="H182" s="12">
        <f>VLOOKUP($D182,'Data_Classification for Summary'!$A$1:$I$100,9,0)</f>
        <v>0</v>
      </c>
      <c r="I182" s="12">
        <v>50</v>
      </c>
      <c r="J182" s="12" t="s">
        <v>2075</v>
      </c>
      <c r="K182" s="17">
        <v>70092</v>
      </c>
      <c r="L182" s="17" t="s">
        <v>431</v>
      </c>
    </row>
    <row r="183" spans="1:12" ht="12.75" customHeight="1">
      <c r="A183" s="9" t="s">
        <v>432</v>
      </c>
      <c r="B183" s="12" t="s">
        <v>433</v>
      </c>
      <c r="C183" s="9">
        <f t="shared" si="2"/>
        <v>181</v>
      </c>
      <c r="D183" s="12" t="s">
        <v>417</v>
      </c>
      <c r="E183" s="12">
        <f>VLOOKUP($D183,'Data_Classification for Summary'!$A$1:$I$100,3,0)</f>
        <v>5</v>
      </c>
      <c r="F183" s="12">
        <f>VLOOKUP($D183,'Data_Classification for Summary'!$A$1:$I$100,5,0)</f>
        <v>50</v>
      </c>
      <c r="G183" s="12">
        <f>VLOOKUP($D183,'Data_Classification for Summary'!$A$1:$I$100,7,0)</f>
        <v>0</v>
      </c>
      <c r="H183" s="12">
        <f>VLOOKUP($D183,'Data_Classification for Summary'!$A$1:$I$100,9,0)</f>
        <v>0</v>
      </c>
      <c r="I183" s="12">
        <v>50</v>
      </c>
      <c r="J183" s="12" t="s">
        <v>2075</v>
      </c>
      <c r="K183" s="17">
        <v>70242</v>
      </c>
      <c r="L183" s="17" t="s">
        <v>434</v>
      </c>
    </row>
    <row r="184" spans="1:12" ht="12.75" customHeight="1">
      <c r="A184" s="9" t="s">
        <v>435</v>
      </c>
      <c r="B184" s="12" t="s">
        <v>436</v>
      </c>
      <c r="C184" s="9">
        <f t="shared" si="2"/>
        <v>182</v>
      </c>
      <c r="D184" s="12" t="s">
        <v>417</v>
      </c>
      <c r="E184" s="12">
        <f>VLOOKUP($D184,'Data_Classification for Summary'!$A$1:$I$100,3,0)</f>
        <v>5</v>
      </c>
      <c r="F184" s="12">
        <f>VLOOKUP($D184,'Data_Classification for Summary'!$A$1:$I$100,5,0)</f>
        <v>50</v>
      </c>
      <c r="G184" s="12">
        <f>VLOOKUP($D184,'Data_Classification for Summary'!$A$1:$I$100,7,0)</f>
        <v>0</v>
      </c>
      <c r="H184" s="12">
        <f>VLOOKUP($D184,'Data_Classification for Summary'!$A$1:$I$100,9,0)</f>
        <v>0</v>
      </c>
      <c r="I184" s="12">
        <v>51</v>
      </c>
      <c r="J184" s="12" t="s">
        <v>2075</v>
      </c>
      <c r="K184" s="17"/>
      <c r="L184" s="17"/>
    </row>
    <row r="185" spans="1:12" ht="12.75" customHeight="1">
      <c r="A185" s="9" t="s">
        <v>437</v>
      </c>
      <c r="B185" s="12" t="s">
        <v>438</v>
      </c>
      <c r="C185" s="9">
        <f t="shared" si="2"/>
        <v>183</v>
      </c>
      <c r="D185" s="12" t="s">
        <v>417</v>
      </c>
      <c r="E185" s="12">
        <f>VLOOKUP($D185,'Data_Classification for Summary'!$A$1:$I$100,3,0)</f>
        <v>5</v>
      </c>
      <c r="F185" s="12">
        <f>VLOOKUP($D185,'Data_Classification for Summary'!$A$1:$I$100,5,0)</f>
        <v>50</v>
      </c>
      <c r="G185" s="12">
        <f>VLOOKUP($D185,'Data_Classification for Summary'!$A$1:$I$100,7,0)</f>
        <v>0</v>
      </c>
      <c r="H185" s="12">
        <f>VLOOKUP($D185,'Data_Classification for Summary'!$A$1:$I$100,9,0)</f>
        <v>0</v>
      </c>
      <c r="I185" s="12">
        <v>52</v>
      </c>
      <c r="J185" s="12" t="s">
        <v>2075</v>
      </c>
      <c r="K185" s="17"/>
      <c r="L185" s="17"/>
    </row>
    <row r="186" spans="1:12" ht="12.75" customHeight="1">
      <c r="A186" s="9" t="s">
        <v>439</v>
      </c>
      <c r="B186" s="12" t="s">
        <v>440</v>
      </c>
      <c r="C186" s="9">
        <f t="shared" si="2"/>
        <v>184</v>
      </c>
      <c r="D186" s="12" t="s">
        <v>417</v>
      </c>
      <c r="E186" s="12">
        <f>VLOOKUP($D186,'Data_Classification for Summary'!$A$1:$I$100,3,0)</f>
        <v>5</v>
      </c>
      <c r="F186" s="12">
        <f>VLOOKUP($D186,'Data_Classification for Summary'!$A$1:$I$100,5,0)</f>
        <v>50</v>
      </c>
      <c r="G186" s="12">
        <f>VLOOKUP($D186,'Data_Classification for Summary'!$A$1:$I$100,7,0)</f>
        <v>0</v>
      </c>
      <c r="H186" s="12">
        <f>VLOOKUP($D186,'Data_Classification for Summary'!$A$1:$I$100,9,0)</f>
        <v>0</v>
      </c>
      <c r="I186" s="12">
        <v>80</v>
      </c>
      <c r="J186" s="12" t="s">
        <v>2075</v>
      </c>
      <c r="K186" s="17">
        <v>70085</v>
      </c>
      <c r="L186" s="17" t="s">
        <v>441</v>
      </c>
    </row>
    <row r="187" spans="1:12" ht="12.75" customHeight="1">
      <c r="A187" s="9" t="s">
        <v>442</v>
      </c>
      <c r="B187" s="12" t="s">
        <v>443</v>
      </c>
      <c r="C187" s="9">
        <f t="shared" si="2"/>
        <v>185</v>
      </c>
      <c r="D187" s="12" t="s">
        <v>417</v>
      </c>
      <c r="E187" s="12">
        <f>VLOOKUP($D187,'Data_Classification for Summary'!$A$1:$I$100,3,0)</f>
        <v>5</v>
      </c>
      <c r="F187" s="12">
        <f>VLOOKUP($D187,'Data_Classification for Summary'!$A$1:$I$100,5,0)</f>
        <v>50</v>
      </c>
      <c r="G187" s="12">
        <f>VLOOKUP($D187,'Data_Classification for Summary'!$A$1:$I$100,7,0)</f>
        <v>0</v>
      </c>
      <c r="H187" s="12">
        <f>VLOOKUP($D187,'Data_Classification for Summary'!$A$1:$I$100,9,0)</f>
        <v>0</v>
      </c>
      <c r="I187" s="12">
        <v>100</v>
      </c>
      <c r="J187" s="12" t="s">
        <v>2075</v>
      </c>
      <c r="K187" s="17"/>
      <c r="L187" s="17"/>
    </row>
    <row r="188" spans="1:12" ht="12.75" customHeight="1">
      <c r="A188" s="9" t="s">
        <v>585</v>
      </c>
      <c r="B188" s="12" t="s">
        <v>586</v>
      </c>
      <c r="C188" s="9">
        <f t="shared" si="2"/>
        <v>186</v>
      </c>
      <c r="D188" s="12" t="s">
        <v>417</v>
      </c>
      <c r="E188" s="12">
        <f>VLOOKUP($D188,'Data_Classification for Summary'!$A$1:$I$100,3,0)</f>
        <v>5</v>
      </c>
      <c r="F188" s="12">
        <f>VLOOKUP($D188,'Data_Classification for Summary'!$A$1:$I$100,5,0)</f>
        <v>50</v>
      </c>
      <c r="G188" s="12">
        <f>VLOOKUP($D188,'Data_Classification for Summary'!$A$1:$I$100,7,0)</f>
        <v>0</v>
      </c>
      <c r="H188" s="12">
        <f>VLOOKUP($D188,'Data_Classification for Summary'!$A$1:$I$100,9,0)</f>
        <v>0</v>
      </c>
      <c r="I188" s="12">
        <v>130</v>
      </c>
      <c r="J188" s="12" t="s">
        <v>2075</v>
      </c>
      <c r="K188" s="17">
        <v>70091</v>
      </c>
      <c r="L188" s="17" t="s">
        <v>587</v>
      </c>
    </row>
    <row r="189" spans="1:12" ht="12.75" customHeight="1">
      <c r="A189" s="9" t="s">
        <v>588</v>
      </c>
      <c r="B189" s="12" t="s">
        <v>589</v>
      </c>
      <c r="C189" s="9">
        <f t="shared" si="2"/>
        <v>187</v>
      </c>
      <c r="D189" s="12" t="s">
        <v>417</v>
      </c>
      <c r="E189" s="12">
        <f>VLOOKUP($D189,'Data_Classification for Summary'!$A$1:$I$100,3,0)</f>
        <v>5</v>
      </c>
      <c r="F189" s="12">
        <f>VLOOKUP($D189,'Data_Classification for Summary'!$A$1:$I$100,5,0)</f>
        <v>50</v>
      </c>
      <c r="G189" s="12">
        <f>VLOOKUP($D189,'Data_Classification for Summary'!$A$1:$I$100,7,0)</f>
        <v>0</v>
      </c>
      <c r="H189" s="12">
        <f>VLOOKUP($D189,'Data_Classification for Summary'!$A$1:$I$100,9,0)</f>
        <v>0</v>
      </c>
      <c r="I189" s="12">
        <v>200</v>
      </c>
      <c r="J189" s="12" t="s">
        <v>2075</v>
      </c>
      <c r="K189" s="17">
        <v>70087</v>
      </c>
      <c r="L189" s="17" t="s">
        <v>590</v>
      </c>
    </row>
    <row r="190" spans="1:12" ht="12.75" customHeight="1">
      <c r="A190" s="9" t="s">
        <v>591</v>
      </c>
      <c r="B190" s="12" t="s">
        <v>592</v>
      </c>
      <c r="C190" s="9">
        <f t="shared" si="2"/>
        <v>188</v>
      </c>
      <c r="D190" s="12" t="s">
        <v>417</v>
      </c>
      <c r="E190" s="12">
        <f>VLOOKUP($D190,'Data_Classification for Summary'!$A$1:$I$100,3,0)</f>
        <v>5</v>
      </c>
      <c r="F190" s="12">
        <f>VLOOKUP($D190,'Data_Classification for Summary'!$A$1:$I$100,5,0)</f>
        <v>50</v>
      </c>
      <c r="G190" s="12">
        <f>VLOOKUP($D190,'Data_Classification for Summary'!$A$1:$I$100,7,0)</f>
        <v>0</v>
      </c>
      <c r="H190" s="12">
        <f>VLOOKUP($D190,'Data_Classification for Summary'!$A$1:$I$100,9,0)</f>
        <v>0</v>
      </c>
      <c r="I190" s="12">
        <v>210</v>
      </c>
      <c r="J190" s="12" t="s">
        <v>2075</v>
      </c>
      <c r="K190" s="17"/>
      <c r="L190" s="17"/>
    </row>
    <row r="191" spans="1:12" ht="12.75" customHeight="1">
      <c r="A191" s="9" t="s">
        <v>593</v>
      </c>
      <c r="B191" s="18" t="s">
        <v>594</v>
      </c>
      <c r="C191" s="9">
        <f t="shared" si="2"/>
        <v>189</v>
      </c>
      <c r="D191" s="12" t="s">
        <v>417</v>
      </c>
      <c r="E191" s="12">
        <f>VLOOKUP($D191,'Data_Classification for Summary'!$A$1:$I$100,3,0)</f>
        <v>5</v>
      </c>
      <c r="F191" s="12">
        <f>VLOOKUP($D191,'Data_Classification for Summary'!$A$1:$I$100,5,0)</f>
        <v>50</v>
      </c>
      <c r="G191" s="12">
        <f>VLOOKUP($D191,'Data_Classification for Summary'!$A$1:$I$100,7,0)</f>
        <v>0</v>
      </c>
      <c r="H191" s="12">
        <f>VLOOKUP($D191,'Data_Classification for Summary'!$A$1:$I$100,9,0)</f>
        <v>0</v>
      </c>
      <c r="I191" s="18">
        <v>801</v>
      </c>
      <c r="J191" s="12" t="s">
        <v>2075</v>
      </c>
      <c r="K191" s="17"/>
      <c r="L191" s="17"/>
    </row>
    <row r="192" spans="1:12" ht="12.75" customHeight="1">
      <c r="A192" s="9" t="s">
        <v>595</v>
      </c>
      <c r="B192" s="18" t="s">
        <v>596</v>
      </c>
      <c r="C192" s="9">
        <f t="shared" si="2"/>
        <v>190</v>
      </c>
      <c r="D192" s="12" t="s">
        <v>417</v>
      </c>
      <c r="E192" s="12">
        <f>VLOOKUP($D192,'Data_Classification for Summary'!$A$1:$I$100,3,0)</f>
        <v>5</v>
      </c>
      <c r="F192" s="12">
        <f>VLOOKUP($D192,'Data_Classification for Summary'!$A$1:$I$100,5,0)</f>
        <v>50</v>
      </c>
      <c r="G192" s="12">
        <f>VLOOKUP($D192,'Data_Classification for Summary'!$A$1:$I$100,7,0)</f>
        <v>0</v>
      </c>
      <c r="H192" s="12">
        <f>VLOOKUP($D192,'Data_Classification for Summary'!$A$1:$I$100,9,0)</f>
        <v>0</v>
      </c>
      <c r="I192" s="18">
        <v>802</v>
      </c>
      <c r="J192" s="12" t="s">
        <v>2075</v>
      </c>
      <c r="K192" s="17"/>
      <c r="L192" s="17"/>
    </row>
    <row r="193" spans="1:12" ht="12.75" customHeight="1">
      <c r="A193" s="9" t="s">
        <v>743</v>
      </c>
      <c r="B193" s="18" t="s">
        <v>744</v>
      </c>
      <c r="C193" s="9">
        <f t="shared" si="2"/>
        <v>191</v>
      </c>
      <c r="D193" s="12" t="s">
        <v>417</v>
      </c>
      <c r="E193" s="12">
        <f>VLOOKUP($D193,'Data_Classification for Summary'!$A$1:$I$100,3,0)</f>
        <v>5</v>
      </c>
      <c r="F193" s="12">
        <f>VLOOKUP($D193,'Data_Classification for Summary'!$A$1:$I$100,5,0)</f>
        <v>50</v>
      </c>
      <c r="G193" s="12">
        <f>VLOOKUP($D193,'Data_Classification for Summary'!$A$1:$I$100,7,0)</f>
        <v>0</v>
      </c>
      <c r="H193" s="12">
        <f>VLOOKUP($D193,'Data_Classification for Summary'!$A$1:$I$100,9,0)</f>
        <v>0</v>
      </c>
      <c r="I193" s="18">
        <v>803</v>
      </c>
      <c r="J193" s="12" t="s">
        <v>2075</v>
      </c>
      <c r="K193" s="17"/>
      <c r="L193" s="17"/>
    </row>
    <row r="194" spans="1:12" ht="12.75" customHeight="1">
      <c r="A194" s="9" t="s">
        <v>745</v>
      </c>
      <c r="B194" s="12" t="s">
        <v>746</v>
      </c>
      <c r="C194" s="9">
        <f t="shared" si="2"/>
        <v>192</v>
      </c>
      <c r="D194" s="12" t="s">
        <v>417</v>
      </c>
      <c r="E194" s="12">
        <f>VLOOKUP($D194,'Data_Classification for Summary'!$A$1:$I$100,3,0)</f>
        <v>5</v>
      </c>
      <c r="F194" s="12">
        <f>VLOOKUP($D194,'Data_Classification for Summary'!$A$1:$I$100,5,0)</f>
        <v>50</v>
      </c>
      <c r="G194" s="12">
        <f>VLOOKUP($D194,'Data_Classification for Summary'!$A$1:$I$100,7,0)</f>
        <v>0</v>
      </c>
      <c r="H194" s="12">
        <f>VLOOKUP($D194,'Data_Classification for Summary'!$A$1:$I$100,9,0)</f>
        <v>0</v>
      </c>
      <c r="I194" s="12">
        <v>850</v>
      </c>
      <c r="J194" s="12" t="s">
        <v>2075</v>
      </c>
      <c r="K194" s="17">
        <v>70094</v>
      </c>
      <c r="L194" s="17" t="s">
        <v>747</v>
      </c>
    </row>
    <row r="195" spans="1:12" ht="12.75" customHeight="1">
      <c r="A195" s="9" t="s">
        <v>600</v>
      </c>
      <c r="B195" s="12" t="s">
        <v>601</v>
      </c>
      <c r="C195" s="9">
        <f t="shared" ref="C195:C258" si="3">C194+1</f>
        <v>193</v>
      </c>
      <c r="D195" s="12" t="s">
        <v>417</v>
      </c>
      <c r="E195" s="12">
        <f>VLOOKUP($D195,'Data_Classification for Summary'!$A$1:$I$100,3,0)</f>
        <v>5</v>
      </c>
      <c r="F195" s="12">
        <f>VLOOKUP($D195,'Data_Classification for Summary'!$A$1:$I$100,5,0)</f>
        <v>50</v>
      </c>
      <c r="G195" s="12">
        <f>VLOOKUP($D195,'Data_Classification for Summary'!$A$1:$I$100,7,0)</f>
        <v>0</v>
      </c>
      <c r="H195" s="12">
        <f>VLOOKUP($D195,'Data_Classification for Summary'!$A$1:$I$100,9,0)</f>
        <v>0</v>
      </c>
      <c r="I195" s="12">
        <v>900</v>
      </c>
      <c r="J195" s="12" t="s">
        <v>2075</v>
      </c>
      <c r="K195" s="17">
        <v>70090</v>
      </c>
      <c r="L195" s="17" t="s">
        <v>602</v>
      </c>
    </row>
    <row r="196" spans="1:12" ht="12.75" customHeight="1">
      <c r="A196" s="9" t="s">
        <v>603</v>
      </c>
      <c r="B196" s="12" t="s">
        <v>604</v>
      </c>
      <c r="C196" s="9">
        <f t="shared" si="3"/>
        <v>194</v>
      </c>
      <c r="D196" s="12" t="s">
        <v>605</v>
      </c>
      <c r="E196" s="12">
        <f>VLOOKUP($D196,'Data_Classification for Summary'!$A$1:$I$100,3,0)</f>
        <v>5</v>
      </c>
      <c r="F196" s="12">
        <f>VLOOKUP($D196,'Data_Classification for Summary'!$A$1:$I$100,5,0)</f>
        <v>70</v>
      </c>
      <c r="G196" s="12">
        <f>VLOOKUP($D196,'Data_Classification for Summary'!$A$1:$I$100,7,0)</f>
        <v>0</v>
      </c>
      <c r="H196" s="12">
        <f>VLOOKUP($D196,'Data_Classification for Summary'!$A$1:$I$100,9,0)</f>
        <v>0</v>
      </c>
      <c r="I196" s="12">
        <v>5</v>
      </c>
      <c r="J196" s="12" t="s">
        <v>2075</v>
      </c>
      <c r="K196" s="17">
        <v>70051</v>
      </c>
      <c r="L196" s="17" t="s">
        <v>606</v>
      </c>
    </row>
    <row r="197" spans="1:12" ht="12.75" customHeight="1">
      <c r="A197" s="9" t="s">
        <v>753</v>
      </c>
      <c r="B197" s="12" t="s">
        <v>753</v>
      </c>
      <c r="C197" s="9">
        <f t="shared" si="3"/>
        <v>195</v>
      </c>
      <c r="D197" s="12" t="s">
        <v>605</v>
      </c>
      <c r="E197" s="12">
        <f>VLOOKUP($D197,'Data_Classification for Summary'!$A$1:$I$100,3,0)</f>
        <v>5</v>
      </c>
      <c r="F197" s="12">
        <f>VLOOKUP($D197,'Data_Classification for Summary'!$A$1:$I$100,5,0)</f>
        <v>70</v>
      </c>
      <c r="G197" s="12">
        <f>VLOOKUP($D197,'Data_Classification for Summary'!$A$1:$I$100,7,0)</f>
        <v>0</v>
      </c>
      <c r="H197" s="12">
        <f>VLOOKUP($D197,'Data_Classification for Summary'!$A$1:$I$100,9,0)</f>
        <v>0</v>
      </c>
      <c r="I197" s="12">
        <v>10</v>
      </c>
      <c r="J197" s="12" t="s">
        <v>2075</v>
      </c>
      <c r="K197" s="17">
        <v>70055</v>
      </c>
      <c r="L197" s="17" t="s">
        <v>754</v>
      </c>
    </row>
    <row r="198" spans="1:12" ht="12.75" customHeight="1">
      <c r="A198" s="9" t="s">
        <v>755</v>
      </c>
      <c r="B198" s="12" t="s">
        <v>756</v>
      </c>
      <c r="C198" s="9">
        <f t="shared" si="3"/>
        <v>196</v>
      </c>
      <c r="D198" s="12" t="s">
        <v>605</v>
      </c>
      <c r="E198" s="12">
        <f>VLOOKUP($D198,'Data_Classification for Summary'!$A$1:$I$100,3,0)</f>
        <v>5</v>
      </c>
      <c r="F198" s="12">
        <f>VLOOKUP($D198,'Data_Classification for Summary'!$A$1:$I$100,5,0)</f>
        <v>70</v>
      </c>
      <c r="G198" s="12">
        <f>VLOOKUP($D198,'Data_Classification for Summary'!$A$1:$I$100,7,0)</f>
        <v>0</v>
      </c>
      <c r="H198" s="12">
        <f>VLOOKUP($D198,'Data_Classification for Summary'!$A$1:$I$100,9,0)</f>
        <v>0</v>
      </c>
      <c r="I198" s="12">
        <v>900</v>
      </c>
      <c r="J198" s="12" t="s">
        <v>2075</v>
      </c>
      <c r="K198" s="17">
        <v>70054</v>
      </c>
      <c r="L198" s="17" t="s">
        <v>757</v>
      </c>
    </row>
    <row r="199" spans="1:12" ht="12.75" customHeight="1">
      <c r="A199" s="9" t="s">
        <v>758</v>
      </c>
      <c r="B199" s="12" t="s">
        <v>759</v>
      </c>
      <c r="C199" s="9">
        <f t="shared" si="3"/>
        <v>197</v>
      </c>
      <c r="D199" s="12" t="s">
        <v>760</v>
      </c>
      <c r="E199" s="12">
        <f>VLOOKUP($D199,'Data_Classification for Summary'!$A$1:$I$100,3,0)</f>
        <v>5</v>
      </c>
      <c r="F199" s="12">
        <f>VLOOKUP($D199,'Data_Classification for Summary'!$A$1:$I$100,5,0)</f>
        <v>80</v>
      </c>
      <c r="G199" s="12">
        <f>VLOOKUP($D199,'Data_Classification for Summary'!$A$1:$I$100,7,0)</f>
        <v>0</v>
      </c>
      <c r="H199" s="12">
        <f>VLOOKUP($D199,'Data_Classification for Summary'!$A$1:$I$100,9,0)</f>
        <v>0</v>
      </c>
      <c r="I199" s="12">
        <v>1</v>
      </c>
      <c r="J199" s="12" t="s">
        <v>2075</v>
      </c>
      <c r="K199" s="17">
        <v>70052</v>
      </c>
      <c r="L199" s="17" t="s">
        <v>612</v>
      </c>
    </row>
    <row r="200" spans="1:12" ht="12.75" customHeight="1">
      <c r="A200" s="9" t="s">
        <v>613</v>
      </c>
      <c r="B200" s="12" t="s">
        <v>614</v>
      </c>
      <c r="C200" s="9">
        <f t="shared" si="3"/>
        <v>198</v>
      </c>
      <c r="D200" s="12" t="s">
        <v>760</v>
      </c>
      <c r="E200" s="12">
        <f>VLOOKUP($D200,'Data_Classification for Summary'!$A$1:$I$100,3,0)</f>
        <v>5</v>
      </c>
      <c r="F200" s="12">
        <f>VLOOKUP($D200,'Data_Classification for Summary'!$A$1:$I$100,5,0)</f>
        <v>80</v>
      </c>
      <c r="G200" s="12">
        <f>VLOOKUP($D200,'Data_Classification for Summary'!$A$1:$I$100,7,0)</f>
        <v>0</v>
      </c>
      <c r="H200" s="12">
        <f>VLOOKUP($D200,'Data_Classification for Summary'!$A$1:$I$100,9,0)</f>
        <v>0</v>
      </c>
      <c r="I200" s="12">
        <v>5</v>
      </c>
      <c r="J200" s="12" t="s">
        <v>2075</v>
      </c>
      <c r="K200" s="17"/>
      <c r="L200" s="17"/>
    </row>
    <row r="201" spans="1:12" ht="12.75" customHeight="1">
      <c r="A201" s="9" t="s">
        <v>615</v>
      </c>
      <c r="B201" s="12" t="s">
        <v>615</v>
      </c>
      <c r="C201" s="9">
        <f t="shared" si="3"/>
        <v>199</v>
      </c>
      <c r="D201" s="12" t="s">
        <v>760</v>
      </c>
      <c r="E201" s="12">
        <f>VLOOKUP($D201,'Data_Classification for Summary'!$A$1:$I$100,3,0)</f>
        <v>5</v>
      </c>
      <c r="F201" s="12">
        <f>VLOOKUP($D201,'Data_Classification for Summary'!$A$1:$I$100,5,0)</f>
        <v>80</v>
      </c>
      <c r="G201" s="12">
        <f>VLOOKUP($D201,'Data_Classification for Summary'!$A$1:$I$100,7,0)</f>
        <v>0</v>
      </c>
      <c r="H201" s="12">
        <f>VLOOKUP($D201,'Data_Classification for Summary'!$A$1:$I$100,9,0)</f>
        <v>0</v>
      </c>
      <c r="I201" s="12">
        <v>10</v>
      </c>
      <c r="J201" s="12" t="s">
        <v>2075</v>
      </c>
      <c r="K201" s="17"/>
      <c r="L201" s="17"/>
    </row>
    <row r="202" spans="1:12" ht="12.75" customHeight="1">
      <c r="A202" s="9" t="s">
        <v>616</v>
      </c>
      <c r="B202" s="12" t="s">
        <v>617</v>
      </c>
      <c r="C202" s="9">
        <f t="shared" si="3"/>
        <v>200</v>
      </c>
      <c r="D202" s="12" t="s">
        <v>760</v>
      </c>
      <c r="E202" s="12">
        <f>VLOOKUP($D202,'Data_Classification for Summary'!$A$1:$I$100,3,0)</f>
        <v>5</v>
      </c>
      <c r="F202" s="12">
        <f>VLOOKUP($D202,'Data_Classification for Summary'!$A$1:$I$100,5,0)</f>
        <v>80</v>
      </c>
      <c r="G202" s="12">
        <f>VLOOKUP($D202,'Data_Classification for Summary'!$A$1:$I$100,7,0)</f>
        <v>0</v>
      </c>
      <c r="H202" s="12">
        <f>VLOOKUP($D202,'Data_Classification for Summary'!$A$1:$I$100,9,0)</f>
        <v>0</v>
      </c>
      <c r="I202" s="12">
        <v>11</v>
      </c>
      <c r="J202" s="12" t="s">
        <v>2075</v>
      </c>
      <c r="K202" s="17"/>
      <c r="L202" s="17"/>
    </row>
    <row r="203" spans="1:12" ht="12.75" customHeight="1">
      <c r="A203" s="9" t="s">
        <v>618</v>
      </c>
      <c r="B203" s="9" t="s">
        <v>619</v>
      </c>
      <c r="C203" s="9">
        <f t="shared" si="3"/>
        <v>201</v>
      </c>
      <c r="D203" s="12" t="s">
        <v>760</v>
      </c>
      <c r="E203" s="12">
        <f>VLOOKUP($D203,'Data_Classification for Summary'!$A$1:$I$100,3,0)</f>
        <v>5</v>
      </c>
      <c r="F203" s="12">
        <f>VLOOKUP($D203,'Data_Classification for Summary'!$A$1:$I$100,5,0)</f>
        <v>80</v>
      </c>
      <c r="G203" s="12">
        <f>VLOOKUP($D203,'Data_Classification for Summary'!$A$1:$I$100,7,0)</f>
        <v>0</v>
      </c>
      <c r="H203" s="12">
        <f>VLOOKUP($D203,'Data_Classification for Summary'!$A$1:$I$100,9,0)</f>
        <v>0</v>
      </c>
      <c r="I203" s="12">
        <v>12</v>
      </c>
      <c r="J203" s="12" t="s">
        <v>2075</v>
      </c>
      <c r="K203" s="17">
        <v>70053</v>
      </c>
      <c r="L203" s="17" t="s">
        <v>620</v>
      </c>
    </row>
    <row r="204" spans="1:12" ht="12.75" customHeight="1">
      <c r="A204" s="9" t="s">
        <v>621</v>
      </c>
      <c r="B204" s="12" t="s">
        <v>622</v>
      </c>
      <c r="C204" s="9">
        <f t="shared" si="3"/>
        <v>202</v>
      </c>
      <c r="D204" s="12" t="s">
        <v>760</v>
      </c>
      <c r="E204" s="12">
        <f>VLOOKUP($D204,'Data_Classification for Summary'!$A$1:$I$100,3,0)</f>
        <v>5</v>
      </c>
      <c r="F204" s="12">
        <f>VLOOKUP($D204,'Data_Classification for Summary'!$A$1:$I$100,5,0)</f>
        <v>80</v>
      </c>
      <c r="G204" s="12">
        <f>VLOOKUP($D204,'Data_Classification for Summary'!$A$1:$I$100,7,0)</f>
        <v>0</v>
      </c>
      <c r="H204" s="12">
        <f>VLOOKUP($D204,'Data_Classification for Summary'!$A$1:$I$100,9,0)</f>
        <v>0</v>
      </c>
      <c r="I204" s="12">
        <v>20</v>
      </c>
      <c r="J204" s="12" t="s">
        <v>2075</v>
      </c>
      <c r="K204" s="17"/>
      <c r="L204" s="17"/>
    </row>
    <row r="205" spans="1:12" ht="12.75" customHeight="1">
      <c r="A205" s="9" t="s">
        <v>623</v>
      </c>
      <c r="B205" s="18" t="s">
        <v>623</v>
      </c>
      <c r="C205" s="9">
        <f t="shared" si="3"/>
        <v>203</v>
      </c>
      <c r="D205" s="18" t="s">
        <v>624</v>
      </c>
      <c r="E205" s="12">
        <f>VLOOKUP($D205,'Data_Classification for Summary'!$A$1:$I$100,3,0)</f>
        <v>5</v>
      </c>
      <c r="F205" s="12">
        <f>VLOOKUP($D205,'Data_Classification for Summary'!$A$1:$I$100,5,0)</f>
        <v>90</v>
      </c>
      <c r="G205" s="12">
        <f>VLOOKUP($D205,'Data_Classification for Summary'!$A$1:$I$100,7,0)</f>
        <v>0</v>
      </c>
      <c r="H205" s="12">
        <f>VLOOKUP($D205,'Data_Classification for Summary'!$A$1:$I$100,9,0)</f>
        <v>0</v>
      </c>
      <c r="I205" s="18">
        <v>1</v>
      </c>
      <c r="J205" s="12" t="s">
        <v>2075</v>
      </c>
      <c r="K205" s="17">
        <v>70046</v>
      </c>
      <c r="L205" s="17" t="s">
        <v>625</v>
      </c>
    </row>
    <row r="206" spans="1:12" ht="12.75" customHeight="1">
      <c r="A206" s="9" t="s">
        <v>626</v>
      </c>
      <c r="B206" s="18" t="s">
        <v>627</v>
      </c>
      <c r="C206" s="9">
        <f t="shared" si="3"/>
        <v>204</v>
      </c>
      <c r="D206" s="18" t="s">
        <v>624</v>
      </c>
      <c r="E206" s="12">
        <f>VLOOKUP($D206,'Data_Classification for Summary'!$A$1:$I$100,3,0)</f>
        <v>5</v>
      </c>
      <c r="F206" s="12">
        <f>VLOOKUP($D206,'Data_Classification for Summary'!$A$1:$I$100,5,0)</f>
        <v>90</v>
      </c>
      <c r="G206" s="12">
        <f>VLOOKUP($D206,'Data_Classification for Summary'!$A$1:$I$100,7,0)</f>
        <v>0</v>
      </c>
      <c r="H206" s="12">
        <f>VLOOKUP($D206,'Data_Classification for Summary'!$A$1:$I$100,9,0)</f>
        <v>0</v>
      </c>
      <c r="I206" s="18">
        <v>2</v>
      </c>
      <c r="J206" s="12" t="s">
        <v>2075</v>
      </c>
      <c r="K206" s="17"/>
      <c r="L206" s="17"/>
    </row>
    <row r="207" spans="1:12" ht="12.75" customHeight="1">
      <c r="A207" s="9" t="s">
        <v>628</v>
      </c>
      <c r="B207" s="18" t="s">
        <v>629</v>
      </c>
      <c r="C207" s="9">
        <f t="shared" si="3"/>
        <v>205</v>
      </c>
      <c r="D207" s="18" t="s">
        <v>624</v>
      </c>
      <c r="E207" s="12">
        <f>VLOOKUP($D207,'Data_Classification for Summary'!$A$1:$I$100,3,0)</f>
        <v>5</v>
      </c>
      <c r="F207" s="12">
        <f>VLOOKUP($D207,'Data_Classification for Summary'!$A$1:$I$100,5,0)</f>
        <v>90</v>
      </c>
      <c r="G207" s="12">
        <f>VLOOKUP($D207,'Data_Classification for Summary'!$A$1:$I$100,7,0)</f>
        <v>0</v>
      </c>
      <c r="H207" s="12">
        <f>VLOOKUP($D207,'Data_Classification for Summary'!$A$1:$I$100,9,0)</f>
        <v>0</v>
      </c>
      <c r="I207" s="18">
        <v>3</v>
      </c>
      <c r="J207" s="12" t="s">
        <v>2075</v>
      </c>
      <c r="K207" s="17"/>
      <c r="L207" s="17"/>
    </row>
    <row r="208" spans="1:12" ht="12.75" customHeight="1">
      <c r="A208" s="9" t="s">
        <v>630</v>
      </c>
      <c r="B208" s="18" t="s">
        <v>631</v>
      </c>
      <c r="C208" s="9">
        <f t="shared" si="3"/>
        <v>206</v>
      </c>
      <c r="D208" s="18" t="s">
        <v>624</v>
      </c>
      <c r="E208" s="12">
        <f>VLOOKUP($D208,'Data_Classification for Summary'!$A$1:$I$100,3,0)</f>
        <v>5</v>
      </c>
      <c r="F208" s="12">
        <f>VLOOKUP($D208,'Data_Classification for Summary'!$A$1:$I$100,5,0)</f>
        <v>90</v>
      </c>
      <c r="G208" s="12">
        <f>VLOOKUP($D208,'Data_Classification for Summary'!$A$1:$I$100,7,0)</f>
        <v>0</v>
      </c>
      <c r="H208" s="12">
        <f>VLOOKUP($D208,'Data_Classification for Summary'!$A$1:$I$100,9,0)</f>
        <v>0</v>
      </c>
      <c r="I208" s="18">
        <v>10</v>
      </c>
      <c r="J208" s="12" t="s">
        <v>2075</v>
      </c>
      <c r="K208" s="17"/>
      <c r="L208" s="17"/>
    </row>
    <row r="209" spans="1:12" ht="12.75" customHeight="1">
      <c r="A209" s="9" t="s">
        <v>482</v>
      </c>
      <c r="B209" s="18" t="s">
        <v>483</v>
      </c>
      <c r="C209" s="9">
        <f t="shared" si="3"/>
        <v>207</v>
      </c>
      <c r="D209" s="18" t="s">
        <v>624</v>
      </c>
      <c r="E209" s="12">
        <f>VLOOKUP($D209,'Data_Classification for Summary'!$A$1:$I$100,3,0)</f>
        <v>5</v>
      </c>
      <c r="F209" s="12">
        <f>VLOOKUP($D209,'Data_Classification for Summary'!$A$1:$I$100,5,0)</f>
        <v>90</v>
      </c>
      <c r="G209" s="12">
        <f>VLOOKUP($D209,'Data_Classification for Summary'!$A$1:$I$100,7,0)</f>
        <v>0</v>
      </c>
      <c r="H209" s="12">
        <f>VLOOKUP($D209,'Data_Classification for Summary'!$A$1:$I$100,9,0)</f>
        <v>0</v>
      </c>
      <c r="I209" s="18">
        <v>11</v>
      </c>
      <c r="J209" s="12" t="s">
        <v>2075</v>
      </c>
      <c r="K209" s="17"/>
      <c r="L209" s="17"/>
    </row>
    <row r="210" spans="1:12" ht="12.75" customHeight="1">
      <c r="A210" s="9" t="s">
        <v>484</v>
      </c>
      <c r="B210" s="18" t="s">
        <v>485</v>
      </c>
      <c r="C210" s="9">
        <f t="shared" si="3"/>
        <v>208</v>
      </c>
      <c r="D210" s="18" t="s">
        <v>624</v>
      </c>
      <c r="E210" s="12">
        <f>VLOOKUP($D210,'Data_Classification for Summary'!$A$1:$I$100,3,0)</f>
        <v>5</v>
      </c>
      <c r="F210" s="12">
        <f>VLOOKUP($D210,'Data_Classification for Summary'!$A$1:$I$100,5,0)</f>
        <v>90</v>
      </c>
      <c r="G210" s="12">
        <f>VLOOKUP($D210,'Data_Classification for Summary'!$A$1:$I$100,7,0)</f>
        <v>0</v>
      </c>
      <c r="H210" s="12">
        <f>VLOOKUP($D210,'Data_Classification for Summary'!$A$1:$I$100,9,0)</f>
        <v>0</v>
      </c>
      <c r="I210" s="18">
        <v>20</v>
      </c>
      <c r="J210" s="12" t="s">
        <v>2075</v>
      </c>
      <c r="K210" s="17"/>
      <c r="L210" s="17"/>
    </row>
    <row r="211" spans="1:12" ht="12.75" customHeight="1">
      <c r="A211" s="9" t="s">
        <v>486</v>
      </c>
      <c r="B211" s="18" t="s">
        <v>486</v>
      </c>
      <c r="C211" s="9">
        <f t="shared" si="3"/>
        <v>209</v>
      </c>
      <c r="D211" s="18" t="s">
        <v>624</v>
      </c>
      <c r="E211" s="12">
        <f>VLOOKUP($D211,'Data_Classification for Summary'!$A$1:$I$100,3,0)</f>
        <v>5</v>
      </c>
      <c r="F211" s="12">
        <f>VLOOKUP($D211,'Data_Classification for Summary'!$A$1:$I$100,5,0)</f>
        <v>90</v>
      </c>
      <c r="G211" s="12">
        <f>VLOOKUP($D211,'Data_Classification for Summary'!$A$1:$I$100,7,0)</f>
        <v>0</v>
      </c>
      <c r="H211" s="12">
        <f>VLOOKUP($D211,'Data_Classification for Summary'!$A$1:$I$100,9,0)</f>
        <v>0</v>
      </c>
      <c r="I211" s="18">
        <v>21</v>
      </c>
      <c r="J211" s="12" t="s">
        <v>2075</v>
      </c>
      <c r="K211" s="17"/>
      <c r="L211" s="17"/>
    </row>
    <row r="212" spans="1:12" ht="12.75" customHeight="1">
      <c r="A212" s="9" t="s">
        <v>487</v>
      </c>
      <c r="B212" s="18" t="s">
        <v>487</v>
      </c>
      <c r="C212" s="9">
        <f t="shared" si="3"/>
        <v>210</v>
      </c>
      <c r="D212" s="18" t="s">
        <v>624</v>
      </c>
      <c r="E212" s="12">
        <f>VLOOKUP($D212,'Data_Classification for Summary'!$A$1:$I$100,3,0)</f>
        <v>5</v>
      </c>
      <c r="F212" s="12">
        <f>VLOOKUP($D212,'Data_Classification for Summary'!$A$1:$I$100,5,0)</f>
        <v>90</v>
      </c>
      <c r="G212" s="12">
        <f>VLOOKUP($D212,'Data_Classification for Summary'!$A$1:$I$100,7,0)</f>
        <v>0</v>
      </c>
      <c r="H212" s="12">
        <f>VLOOKUP($D212,'Data_Classification for Summary'!$A$1:$I$100,9,0)</f>
        <v>0</v>
      </c>
      <c r="I212" s="18">
        <v>30</v>
      </c>
      <c r="J212" s="12" t="s">
        <v>2075</v>
      </c>
      <c r="K212" s="17"/>
      <c r="L212" s="17"/>
    </row>
    <row r="213" spans="1:12" ht="12.75" customHeight="1">
      <c r="A213" s="9" t="s">
        <v>488</v>
      </c>
      <c r="B213" s="18" t="s">
        <v>489</v>
      </c>
      <c r="C213" s="9">
        <f t="shared" si="3"/>
        <v>211</v>
      </c>
      <c r="D213" s="18" t="s">
        <v>624</v>
      </c>
      <c r="E213" s="12">
        <f>VLOOKUP($D213,'Data_Classification for Summary'!$A$1:$I$100,3,0)</f>
        <v>5</v>
      </c>
      <c r="F213" s="12">
        <f>VLOOKUP($D213,'Data_Classification for Summary'!$A$1:$I$100,5,0)</f>
        <v>90</v>
      </c>
      <c r="G213" s="12">
        <f>VLOOKUP($D213,'Data_Classification for Summary'!$A$1:$I$100,7,0)</f>
        <v>0</v>
      </c>
      <c r="H213" s="12">
        <f>VLOOKUP($D213,'Data_Classification for Summary'!$A$1:$I$100,9,0)</f>
        <v>0</v>
      </c>
      <c r="I213" s="18">
        <v>40</v>
      </c>
      <c r="J213" s="12" t="s">
        <v>2075</v>
      </c>
      <c r="K213" s="17"/>
      <c r="L213" s="17"/>
    </row>
    <row r="214" spans="1:12" ht="12.75" customHeight="1">
      <c r="A214" s="9" t="s">
        <v>490</v>
      </c>
      <c r="B214" s="12" t="s">
        <v>491</v>
      </c>
      <c r="C214" s="9">
        <f t="shared" si="3"/>
        <v>212</v>
      </c>
      <c r="D214" s="12" t="s">
        <v>492</v>
      </c>
      <c r="E214" s="12">
        <f>VLOOKUP($D214,'Data_Classification for Summary'!$A$1:$I$100,3,0)</f>
        <v>5</v>
      </c>
      <c r="F214" s="12">
        <f>VLOOKUP($D214,'Data_Classification for Summary'!$A$1:$I$100,5,0)</f>
        <v>100</v>
      </c>
      <c r="G214" s="12">
        <f>VLOOKUP($D214,'Data_Classification for Summary'!$A$1:$I$100,7,0)</f>
        <v>0</v>
      </c>
      <c r="H214" s="12">
        <f>VLOOKUP($D214,'Data_Classification for Summary'!$A$1:$I$100,9,0)</f>
        <v>0</v>
      </c>
      <c r="I214" s="12">
        <v>1</v>
      </c>
      <c r="J214" s="12" t="s">
        <v>2075</v>
      </c>
      <c r="K214" s="17"/>
      <c r="L214" s="17"/>
    </row>
    <row r="215" spans="1:12" ht="12.75" customHeight="1">
      <c r="A215" s="9" t="s">
        <v>493</v>
      </c>
      <c r="B215" s="12" t="s">
        <v>494</v>
      </c>
      <c r="C215" s="9">
        <f t="shared" si="3"/>
        <v>213</v>
      </c>
      <c r="D215" s="12" t="s">
        <v>492</v>
      </c>
      <c r="E215" s="12">
        <f>VLOOKUP($D215,'Data_Classification for Summary'!$A$1:$I$100,3,0)</f>
        <v>5</v>
      </c>
      <c r="F215" s="12">
        <f>VLOOKUP($D215,'Data_Classification for Summary'!$A$1:$I$100,5,0)</f>
        <v>100</v>
      </c>
      <c r="G215" s="12">
        <f>VLOOKUP($D215,'Data_Classification for Summary'!$A$1:$I$100,7,0)</f>
        <v>0</v>
      </c>
      <c r="H215" s="12">
        <f>VLOOKUP($D215,'Data_Classification for Summary'!$A$1:$I$100,9,0)</f>
        <v>0</v>
      </c>
      <c r="I215" s="12">
        <v>5</v>
      </c>
      <c r="J215" s="12" t="s">
        <v>2075</v>
      </c>
      <c r="K215" s="17">
        <v>70060</v>
      </c>
      <c r="L215" s="17" t="s">
        <v>495</v>
      </c>
    </row>
    <row r="216" spans="1:12" ht="12.75" customHeight="1">
      <c r="A216" s="9" t="s">
        <v>496</v>
      </c>
      <c r="B216" s="12" t="s">
        <v>496</v>
      </c>
      <c r="C216" s="9">
        <f t="shared" si="3"/>
        <v>214</v>
      </c>
      <c r="D216" s="12" t="s">
        <v>492</v>
      </c>
      <c r="E216" s="12">
        <f>VLOOKUP($D216,'Data_Classification for Summary'!$A$1:$I$100,3,0)</f>
        <v>5</v>
      </c>
      <c r="F216" s="12">
        <f>VLOOKUP($D216,'Data_Classification for Summary'!$A$1:$I$100,5,0)</f>
        <v>100</v>
      </c>
      <c r="G216" s="12">
        <f>VLOOKUP($D216,'Data_Classification for Summary'!$A$1:$I$100,7,0)</f>
        <v>0</v>
      </c>
      <c r="H216" s="12">
        <f>VLOOKUP($D216,'Data_Classification for Summary'!$A$1:$I$100,9,0)</f>
        <v>0</v>
      </c>
      <c r="I216" s="12">
        <v>6</v>
      </c>
      <c r="J216" s="12" t="s">
        <v>2075</v>
      </c>
      <c r="K216" s="17"/>
      <c r="L216" s="17"/>
    </row>
    <row r="217" spans="1:12" ht="12.75" customHeight="1">
      <c r="A217" s="9" t="s">
        <v>497</v>
      </c>
      <c r="B217" s="12" t="s">
        <v>498</v>
      </c>
      <c r="C217" s="9">
        <f t="shared" si="3"/>
        <v>215</v>
      </c>
      <c r="D217" s="12" t="s">
        <v>492</v>
      </c>
      <c r="E217" s="12">
        <f>VLOOKUP($D217,'Data_Classification for Summary'!$A$1:$I$100,3,0)</f>
        <v>5</v>
      </c>
      <c r="F217" s="12">
        <f>VLOOKUP($D217,'Data_Classification for Summary'!$A$1:$I$100,5,0)</f>
        <v>100</v>
      </c>
      <c r="G217" s="12">
        <f>VLOOKUP($D217,'Data_Classification for Summary'!$A$1:$I$100,7,0)</f>
        <v>0</v>
      </c>
      <c r="H217" s="12">
        <f>VLOOKUP($D217,'Data_Classification for Summary'!$A$1:$I$100,9,0)</f>
        <v>0</v>
      </c>
      <c r="I217" s="12">
        <v>7</v>
      </c>
      <c r="J217" s="12" t="s">
        <v>2075</v>
      </c>
      <c r="K217" s="17"/>
      <c r="L217" s="17"/>
    </row>
    <row r="218" spans="1:12" ht="12.75" customHeight="1">
      <c r="A218" s="9" t="s">
        <v>499</v>
      </c>
      <c r="B218" s="12" t="s">
        <v>500</v>
      </c>
      <c r="C218" s="9">
        <f t="shared" si="3"/>
        <v>216</v>
      </c>
      <c r="D218" s="12" t="s">
        <v>492</v>
      </c>
      <c r="E218" s="12">
        <f>VLOOKUP($D218,'Data_Classification for Summary'!$A$1:$I$100,3,0)</f>
        <v>5</v>
      </c>
      <c r="F218" s="12">
        <f>VLOOKUP($D218,'Data_Classification for Summary'!$A$1:$I$100,5,0)</f>
        <v>100</v>
      </c>
      <c r="G218" s="12">
        <f>VLOOKUP($D218,'Data_Classification for Summary'!$A$1:$I$100,7,0)</f>
        <v>0</v>
      </c>
      <c r="H218" s="12">
        <f>VLOOKUP($D218,'Data_Classification for Summary'!$A$1:$I$100,9,0)</f>
        <v>0</v>
      </c>
      <c r="I218" s="12">
        <v>8</v>
      </c>
      <c r="J218" s="12" t="s">
        <v>2075</v>
      </c>
      <c r="K218" s="17"/>
      <c r="L218" s="17"/>
    </row>
    <row r="219" spans="1:12" ht="12.75" customHeight="1">
      <c r="A219" s="9" t="s">
        <v>501</v>
      </c>
      <c r="B219" s="12" t="s">
        <v>502</v>
      </c>
      <c r="C219" s="9">
        <f t="shared" si="3"/>
        <v>217</v>
      </c>
      <c r="D219" s="12" t="s">
        <v>492</v>
      </c>
      <c r="E219" s="12">
        <f>VLOOKUP($D219,'Data_Classification for Summary'!$A$1:$I$100,3,0)</f>
        <v>5</v>
      </c>
      <c r="F219" s="12">
        <f>VLOOKUP($D219,'Data_Classification for Summary'!$A$1:$I$100,5,0)</f>
        <v>100</v>
      </c>
      <c r="G219" s="12">
        <f>VLOOKUP($D219,'Data_Classification for Summary'!$A$1:$I$100,7,0)</f>
        <v>0</v>
      </c>
      <c r="H219" s="12">
        <f>VLOOKUP($D219,'Data_Classification for Summary'!$A$1:$I$100,9,0)</f>
        <v>0</v>
      </c>
      <c r="I219" s="12">
        <v>15</v>
      </c>
      <c r="J219" s="12" t="s">
        <v>2075</v>
      </c>
      <c r="K219" s="17">
        <v>70059</v>
      </c>
      <c r="L219" s="17" t="s">
        <v>503</v>
      </c>
    </row>
    <row r="220" spans="1:12" ht="12.75" customHeight="1">
      <c r="A220" s="9" t="s">
        <v>504</v>
      </c>
      <c r="B220" s="12" t="s">
        <v>505</v>
      </c>
      <c r="C220" s="9">
        <f t="shared" si="3"/>
        <v>218</v>
      </c>
      <c r="D220" s="12" t="s">
        <v>506</v>
      </c>
      <c r="E220" s="12">
        <f>VLOOKUP($D220,'Data_Classification for Summary'!$A$1:$I$100,3,0)</f>
        <v>5</v>
      </c>
      <c r="F220" s="12">
        <f>VLOOKUP($D220,'Data_Classification for Summary'!$A$1:$I$100,5,0)</f>
        <v>120</v>
      </c>
      <c r="G220" s="12">
        <f>VLOOKUP($D220,'Data_Classification for Summary'!$A$1:$I$100,7,0)</f>
        <v>0</v>
      </c>
      <c r="H220" s="12">
        <f>VLOOKUP($D220,'Data_Classification for Summary'!$A$1:$I$100,9,0)</f>
        <v>0</v>
      </c>
      <c r="I220" s="12">
        <v>10</v>
      </c>
      <c r="J220" s="12" t="s">
        <v>2075</v>
      </c>
      <c r="K220" s="17"/>
      <c r="L220" s="17"/>
    </row>
    <row r="221" spans="1:12" ht="12.75" customHeight="1">
      <c r="A221" s="9" t="s">
        <v>507</v>
      </c>
      <c r="B221" s="12" t="s">
        <v>508</v>
      </c>
      <c r="C221" s="9">
        <f t="shared" si="3"/>
        <v>219</v>
      </c>
      <c r="D221" s="12" t="s">
        <v>506</v>
      </c>
      <c r="E221" s="12">
        <f>VLOOKUP($D221,'Data_Classification for Summary'!$A$1:$I$100,3,0)</f>
        <v>5</v>
      </c>
      <c r="F221" s="12">
        <f>VLOOKUP($D221,'Data_Classification for Summary'!$A$1:$I$100,5,0)</f>
        <v>120</v>
      </c>
      <c r="G221" s="12">
        <f>VLOOKUP($D221,'Data_Classification for Summary'!$A$1:$I$100,7,0)</f>
        <v>0</v>
      </c>
      <c r="H221" s="12">
        <f>VLOOKUP($D221,'Data_Classification for Summary'!$A$1:$I$100,9,0)</f>
        <v>0</v>
      </c>
      <c r="I221" s="12">
        <v>20</v>
      </c>
      <c r="J221" s="12" t="s">
        <v>2075</v>
      </c>
      <c r="K221" s="17">
        <v>70098</v>
      </c>
      <c r="L221" s="17" t="s">
        <v>509</v>
      </c>
    </row>
    <row r="222" spans="1:12" ht="12.75" customHeight="1">
      <c r="A222" s="9" t="s">
        <v>510</v>
      </c>
      <c r="B222" s="12" t="s">
        <v>511</v>
      </c>
      <c r="C222" s="9">
        <f t="shared" si="3"/>
        <v>220</v>
      </c>
      <c r="D222" s="12" t="s">
        <v>506</v>
      </c>
      <c r="E222" s="12">
        <f>VLOOKUP($D222,'Data_Classification for Summary'!$A$1:$I$100,3,0)</f>
        <v>5</v>
      </c>
      <c r="F222" s="12">
        <f>VLOOKUP($D222,'Data_Classification for Summary'!$A$1:$I$100,5,0)</f>
        <v>120</v>
      </c>
      <c r="G222" s="12">
        <f>VLOOKUP($D222,'Data_Classification for Summary'!$A$1:$I$100,7,0)</f>
        <v>0</v>
      </c>
      <c r="H222" s="12">
        <f>VLOOKUP($D222,'Data_Classification for Summary'!$A$1:$I$100,9,0)</f>
        <v>0</v>
      </c>
      <c r="I222" s="12">
        <v>21</v>
      </c>
      <c r="J222" s="12" t="s">
        <v>2075</v>
      </c>
      <c r="K222" s="17">
        <v>70096</v>
      </c>
      <c r="L222" s="17" t="s">
        <v>512</v>
      </c>
    </row>
    <row r="223" spans="1:12" ht="12.75" customHeight="1">
      <c r="A223" s="9" t="s">
        <v>513</v>
      </c>
      <c r="B223" s="18" t="s">
        <v>514</v>
      </c>
      <c r="C223" s="9">
        <f t="shared" si="3"/>
        <v>221</v>
      </c>
      <c r="D223" s="12" t="s">
        <v>506</v>
      </c>
      <c r="E223" s="12">
        <f>VLOOKUP($D223,'Data_Classification for Summary'!$A$1:$I$100,3,0)</f>
        <v>5</v>
      </c>
      <c r="F223" s="12">
        <f>VLOOKUP($D223,'Data_Classification for Summary'!$A$1:$I$100,5,0)</f>
        <v>120</v>
      </c>
      <c r="G223" s="12">
        <f>VLOOKUP($D223,'Data_Classification for Summary'!$A$1:$I$100,7,0)</f>
        <v>0</v>
      </c>
      <c r="H223" s="12">
        <f>VLOOKUP($D223,'Data_Classification for Summary'!$A$1:$I$100,9,0)</f>
        <v>0</v>
      </c>
      <c r="I223" s="18">
        <v>25</v>
      </c>
      <c r="J223" s="12" t="s">
        <v>2075</v>
      </c>
      <c r="K223" s="17"/>
      <c r="L223" s="17"/>
    </row>
    <row r="224" spans="1:12" ht="12.75" customHeight="1">
      <c r="A224" s="9" t="s">
        <v>515</v>
      </c>
      <c r="B224" s="12" t="s">
        <v>516</v>
      </c>
      <c r="C224" s="9">
        <f t="shared" si="3"/>
        <v>222</v>
      </c>
      <c r="D224" s="12" t="s">
        <v>506</v>
      </c>
      <c r="E224" s="12">
        <f>VLOOKUP($D224,'Data_Classification for Summary'!$A$1:$I$100,3,0)</f>
        <v>5</v>
      </c>
      <c r="F224" s="12">
        <f>VLOOKUP($D224,'Data_Classification for Summary'!$A$1:$I$100,5,0)</f>
        <v>120</v>
      </c>
      <c r="G224" s="12">
        <f>VLOOKUP($D224,'Data_Classification for Summary'!$A$1:$I$100,7,0)</f>
        <v>0</v>
      </c>
      <c r="H224" s="12">
        <f>VLOOKUP($D224,'Data_Classification for Summary'!$A$1:$I$100,9,0)</f>
        <v>0</v>
      </c>
      <c r="I224" s="12">
        <v>26</v>
      </c>
      <c r="J224" s="12" t="s">
        <v>2075</v>
      </c>
      <c r="K224" s="17">
        <v>70320</v>
      </c>
      <c r="L224" s="17" t="s">
        <v>671</v>
      </c>
    </row>
    <row r="225" spans="1:12" ht="12.75" customHeight="1">
      <c r="A225" s="9" t="s">
        <v>672</v>
      </c>
      <c r="B225" s="9" t="s">
        <v>672</v>
      </c>
      <c r="C225" s="9">
        <f t="shared" si="3"/>
        <v>223</v>
      </c>
      <c r="D225" s="12" t="s">
        <v>506</v>
      </c>
      <c r="E225" s="12">
        <f>VLOOKUP($D225,'Data_Classification for Summary'!$A$1:$I$100,3,0)</f>
        <v>5</v>
      </c>
      <c r="F225" s="12">
        <f>VLOOKUP($D225,'Data_Classification for Summary'!$A$1:$I$100,5,0)</f>
        <v>120</v>
      </c>
      <c r="G225" s="12">
        <f>VLOOKUP($D225,'Data_Classification for Summary'!$A$1:$I$100,7,0)</f>
        <v>0</v>
      </c>
      <c r="H225" s="12">
        <f>VLOOKUP($D225,'Data_Classification for Summary'!$A$1:$I$100,9,0)</f>
        <v>0</v>
      </c>
      <c r="I225" s="12">
        <v>30</v>
      </c>
      <c r="J225" s="12" t="s">
        <v>2075</v>
      </c>
      <c r="K225" s="17">
        <v>70322</v>
      </c>
      <c r="L225" s="17" t="s">
        <v>673</v>
      </c>
    </row>
    <row r="226" spans="1:12" ht="12.75" customHeight="1">
      <c r="A226" s="9" t="s">
        <v>674</v>
      </c>
      <c r="B226" s="9" t="s">
        <v>674</v>
      </c>
      <c r="C226" s="9">
        <f t="shared" si="3"/>
        <v>224</v>
      </c>
      <c r="D226" s="12" t="s">
        <v>506</v>
      </c>
      <c r="E226" s="12">
        <f>VLOOKUP($D226,'Data_Classification for Summary'!$A$1:$I$100,3,0)</f>
        <v>5</v>
      </c>
      <c r="F226" s="12">
        <f>VLOOKUP($D226,'Data_Classification for Summary'!$A$1:$I$100,5,0)</f>
        <v>120</v>
      </c>
      <c r="G226" s="12">
        <f>VLOOKUP($D226,'Data_Classification for Summary'!$A$1:$I$100,7,0)</f>
        <v>0</v>
      </c>
      <c r="H226" s="12">
        <f>VLOOKUP($D226,'Data_Classification for Summary'!$A$1:$I$100,9,0)</f>
        <v>0</v>
      </c>
      <c r="I226" s="12">
        <v>31</v>
      </c>
      <c r="J226" s="12" t="s">
        <v>2075</v>
      </c>
      <c r="K226" s="17">
        <v>70323</v>
      </c>
      <c r="L226" s="17" t="s">
        <v>675</v>
      </c>
    </row>
    <row r="227" spans="1:12" ht="12.75" customHeight="1">
      <c r="A227" s="9" t="s">
        <v>676</v>
      </c>
      <c r="B227" s="9" t="s">
        <v>677</v>
      </c>
      <c r="C227" s="9">
        <f t="shared" si="3"/>
        <v>225</v>
      </c>
      <c r="D227" s="12" t="s">
        <v>506</v>
      </c>
      <c r="E227" s="12">
        <f>VLOOKUP($D227,'Data_Classification for Summary'!$A$1:$I$100,3,0)</f>
        <v>5</v>
      </c>
      <c r="F227" s="12">
        <f>VLOOKUP($D227,'Data_Classification for Summary'!$A$1:$I$100,5,0)</f>
        <v>120</v>
      </c>
      <c r="G227" s="12">
        <f>VLOOKUP($D227,'Data_Classification for Summary'!$A$1:$I$100,7,0)</f>
        <v>0</v>
      </c>
      <c r="H227" s="12">
        <f>VLOOKUP($D227,'Data_Classification for Summary'!$A$1:$I$100,9,0)</f>
        <v>0</v>
      </c>
      <c r="I227" s="12">
        <v>40</v>
      </c>
      <c r="J227" s="12" t="s">
        <v>2075</v>
      </c>
      <c r="K227" s="17">
        <v>70097</v>
      </c>
      <c r="L227" s="17" t="s">
        <v>678</v>
      </c>
    </row>
    <row r="228" spans="1:12" ht="12.75" customHeight="1">
      <c r="A228" s="9" t="s">
        <v>816</v>
      </c>
      <c r="B228" s="12" t="s">
        <v>817</v>
      </c>
      <c r="C228" s="9">
        <f t="shared" si="3"/>
        <v>226</v>
      </c>
      <c r="D228" s="12" t="s">
        <v>506</v>
      </c>
      <c r="E228" s="12">
        <f>VLOOKUP($D228,'Data_Classification for Summary'!$A$1:$I$100,3,0)</f>
        <v>5</v>
      </c>
      <c r="F228" s="12">
        <f>VLOOKUP($D228,'Data_Classification for Summary'!$A$1:$I$100,5,0)</f>
        <v>120</v>
      </c>
      <c r="G228" s="12">
        <f>VLOOKUP($D228,'Data_Classification for Summary'!$A$1:$I$100,7,0)</f>
        <v>0</v>
      </c>
      <c r="H228" s="12">
        <f>VLOOKUP($D228,'Data_Classification for Summary'!$A$1:$I$100,9,0)</f>
        <v>0</v>
      </c>
      <c r="I228" s="12">
        <v>41</v>
      </c>
      <c r="J228" s="12" t="s">
        <v>2075</v>
      </c>
      <c r="K228" s="17">
        <v>70324</v>
      </c>
      <c r="L228" s="17" t="s">
        <v>818</v>
      </c>
    </row>
    <row r="229" spans="1:12" ht="12.75" customHeight="1">
      <c r="A229" s="9" t="s">
        <v>683</v>
      </c>
      <c r="B229" s="12" t="s">
        <v>684</v>
      </c>
      <c r="C229" s="9">
        <f t="shared" si="3"/>
        <v>227</v>
      </c>
      <c r="D229" s="12" t="s">
        <v>506</v>
      </c>
      <c r="E229" s="12">
        <f>VLOOKUP($D229,'Data_Classification for Summary'!$A$1:$I$100,3,0)</f>
        <v>5</v>
      </c>
      <c r="F229" s="12">
        <f>VLOOKUP($D229,'Data_Classification for Summary'!$A$1:$I$100,5,0)</f>
        <v>120</v>
      </c>
      <c r="G229" s="12">
        <f>VLOOKUP($D229,'Data_Classification for Summary'!$A$1:$I$100,7,0)</f>
        <v>0</v>
      </c>
      <c r="H229" s="12">
        <f>VLOOKUP($D229,'Data_Classification for Summary'!$A$1:$I$100,9,0)</f>
        <v>0</v>
      </c>
      <c r="I229" s="12">
        <v>44</v>
      </c>
      <c r="J229" s="12" t="s">
        <v>2075</v>
      </c>
      <c r="K229" s="17"/>
      <c r="L229" s="17"/>
    </row>
    <row r="230" spans="1:12" ht="12.75" customHeight="1">
      <c r="A230" s="9" t="s">
        <v>685</v>
      </c>
      <c r="B230" s="12" t="s">
        <v>686</v>
      </c>
      <c r="C230" s="9">
        <f t="shared" si="3"/>
        <v>228</v>
      </c>
      <c r="D230" s="12" t="s">
        <v>506</v>
      </c>
      <c r="E230" s="12">
        <f>VLOOKUP($D230,'Data_Classification for Summary'!$A$1:$I$100,3,0)</f>
        <v>5</v>
      </c>
      <c r="F230" s="12">
        <f>VLOOKUP($D230,'Data_Classification for Summary'!$A$1:$I$100,5,0)</f>
        <v>120</v>
      </c>
      <c r="G230" s="12">
        <f>VLOOKUP($D230,'Data_Classification for Summary'!$A$1:$I$100,7,0)</f>
        <v>0</v>
      </c>
      <c r="H230" s="12">
        <f>VLOOKUP($D230,'Data_Classification for Summary'!$A$1:$I$100,9,0)</f>
        <v>0</v>
      </c>
      <c r="I230" s="12">
        <v>45</v>
      </c>
      <c r="J230" s="12" t="s">
        <v>2075</v>
      </c>
      <c r="K230" s="17">
        <v>70415</v>
      </c>
      <c r="L230" s="17" t="s">
        <v>687</v>
      </c>
    </row>
    <row r="231" spans="1:12" ht="12.75" customHeight="1">
      <c r="A231" s="9" t="s">
        <v>688</v>
      </c>
      <c r="B231" s="12" t="s">
        <v>824</v>
      </c>
      <c r="C231" s="9">
        <f t="shared" si="3"/>
        <v>229</v>
      </c>
      <c r="D231" s="12" t="s">
        <v>506</v>
      </c>
      <c r="E231" s="12">
        <f>VLOOKUP($D231,'Data_Classification for Summary'!$A$1:$I$100,3,0)</f>
        <v>5</v>
      </c>
      <c r="F231" s="12">
        <f>VLOOKUP($D231,'Data_Classification for Summary'!$A$1:$I$100,5,0)</f>
        <v>120</v>
      </c>
      <c r="G231" s="12">
        <f>VLOOKUP($D231,'Data_Classification for Summary'!$A$1:$I$100,7,0)</f>
        <v>0</v>
      </c>
      <c r="H231" s="12">
        <f>VLOOKUP($D231,'Data_Classification for Summary'!$A$1:$I$100,9,0)</f>
        <v>0</v>
      </c>
      <c r="I231" s="12">
        <v>80</v>
      </c>
      <c r="J231" s="12" t="s">
        <v>2075</v>
      </c>
      <c r="K231" s="17">
        <v>70245</v>
      </c>
      <c r="L231" s="17" t="s">
        <v>825</v>
      </c>
    </row>
    <row r="232" spans="1:12" ht="12.75" customHeight="1">
      <c r="A232" s="9" t="s">
        <v>826</v>
      </c>
      <c r="B232" s="12" t="s">
        <v>827</v>
      </c>
      <c r="C232" s="9">
        <f t="shared" si="3"/>
        <v>230</v>
      </c>
      <c r="D232" s="12" t="s">
        <v>506</v>
      </c>
      <c r="E232" s="12">
        <f>VLOOKUP($D232,'Data_Classification for Summary'!$A$1:$I$100,3,0)</f>
        <v>5</v>
      </c>
      <c r="F232" s="12">
        <f>VLOOKUP($D232,'Data_Classification for Summary'!$A$1:$I$100,5,0)</f>
        <v>120</v>
      </c>
      <c r="G232" s="12">
        <f>VLOOKUP($D232,'Data_Classification for Summary'!$A$1:$I$100,7,0)</f>
        <v>0</v>
      </c>
      <c r="H232" s="12">
        <f>VLOOKUP($D232,'Data_Classification for Summary'!$A$1:$I$100,9,0)</f>
        <v>0</v>
      </c>
      <c r="I232" s="12">
        <v>90</v>
      </c>
      <c r="J232" s="12" t="s">
        <v>2075</v>
      </c>
      <c r="K232" s="17">
        <v>70133</v>
      </c>
      <c r="L232" s="17" t="s">
        <v>828</v>
      </c>
    </row>
    <row r="233" spans="1:12" ht="12.75" customHeight="1">
      <c r="A233" s="9" t="s">
        <v>829</v>
      </c>
      <c r="B233" s="9" t="s">
        <v>829</v>
      </c>
      <c r="C233" s="9">
        <f t="shared" si="3"/>
        <v>231</v>
      </c>
      <c r="D233" s="9" t="s">
        <v>694</v>
      </c>
      <c r="E233" s="12">
        <f>VLOOKUP($D233,'Data_Classification for Summary'!$A$1:$I$100,3,0)</f>
        <v>5</v>
      </c>
      <c r="F233" s="12">
        <f>VLOOKUP($D233,'Data_Classification for Summary'!$A$1:$I$100,5,0)</f>
        <v>130</v>
      </c>
      <c r="G233" s="12">
        <f>VLOOKUP($D233,'Data_Classification for Summary'!$A$1:$I$100,7,0)</f>
        <v>0</v>
      </c>
      <c r="H233" s="12">
        <f>VLOOKUP($D233,'Data_Classification for Summary'!$A$1:$I$100,9,0)</f>
        <v>0</v>
      </c>
      <c r="I233" s="9">
        <v>10</v>
      </c>
      <c r="J233" s="12" t="s">
        <v>2075</v>
      </c>
      <c r="K233" s="17">
        <v>70082</v>
      </c>
      <c r="L233" s="17" t="s">
        <v>695</v>
      </c>
    </row>
    <row r="234" spans="1:12" ht="12.75" customHeight="1">
      <c r="A234" s="9" t="s">
        <v>696</v>
      </c>
      <c r="B234" s="9" t="s">
        <v>697</v>
      </c>
      <c r="C234" s="9">
        <f t="shared" si="3"/>
        <v>232</v>
      </c>
      <c r="D234" s="9" t="s">
        <v>694</v>
      </c>
      <c r="E234" s="12">
        <f>VLOOKUP($D234,'Data_Classification for Summary'!$A$1:$I$100,3,0)</f>
        <v>5</v>
      </c>
      <c r="F234" s="12">
        <f>VLOOKUP($D234,'Data_Classification for Summary'!$A$1:$I$100,5,0)</f>
        <v>130</v>
      </c>
      <c r="G234" s="12">
        <f>VLOOKUP($D234,'Data_Classification for Summary'!$A$1:$I$100,7,0)</f>
        <v>0</v>
      </c>
      <c r="H234" s="12">
        <f>VLOOKUP($D234,'Data_Classification for Summary'!$A$1:$I$100,9,0)</f>
        <v>0</v>
      </c>
      <c r="I234" s="9">
        <v>50</v>
      </c>
      <c r="J234" s="12" t="s">
        <v>2075</v>
      </c>
      <c r="K234" s="17">
        <v>70345</v>
      </c>
      <c r="L234" s="17" t="s">
        <v>698</v>
      </c>
    </row>
    <row r="235" spans="1:12" ht="12.75" customHeight="1">
      <c r="A235" s="9" t="s">
        <v>699</v>
      </c>
      <c r="B235" s="9" t="s">
        <v>700</v>
      </c>
      <c r="C235" s="9">
        <f t="shared" si="3"/>
        <v>233</v>
      </c>
      <c r="D235" s="9" t="s">
        <v>694</v>
      </c>
      <c r="E235" s="12">
        <f>VLOOKUP($D235,'Data_Classification for Summary'!$A$1:$I$100,3,0)</f>
        <v>5</v>
      </c>
      <c r="F235" s="12">
        <f>VLOOKUP($D235,'Data_Classification for Summary'!$A$1:$I$100,5,0)</f>
        <v>130</v>
      </c>
      <c r="G235" s="12">
        <f>VLOOKUP($D235,'Data_Classification for Summary'!$A$1:$I$100,7,0)</f>
        <v>0</v>
      </c>
      <c r="H235" s="12">
        <f>VLOOKUP($D235,'Data_Classification for Summary'!$A$1:$I$100,9,0)</f>
        <v>0</v>
      </c>
      <c r="I235" s="9">
        <v>100</v>
      </c>
      <c r="J235" s="12" t="s">
        <v>2075</v>
      </c>
      <c r="K235" s="17">
        <v>70084</v>
      </c>
      <c r="L235" s="17" t="s">
        <v>701</v>
      </c>
    </row>
    <row r="236" spans="1:12" ht="12.75" customHeight="1">
      <c r="A236" s="9" t="s">
        <v>702</v>
      </c>
      <c r="B236" s="12" t="s">
        <v>703</v>
      </c>
      <c r="C236" s="9">
        <f t="shared" si="3"/>
        <v>234</v>
      </c>
      <c r="D236" s="12" t="s">
        <v>704</v>
      </c>
      <c r="E236" s="12">
        <f>VLOOKUP($D236,'Data_Classification for Summary'!$A$1:$I$100,3,0)</f>
        <v>5</v>
      </c>
      <c r="F236" s="12">
        <f>VLOOKUP($D236,'Data_Classification for Summary'!$A$1:$I$100,5,0)</f>
        <v>140</v>
      </c>
      <c r="G236" s="12">
        <f>VLOOKUP($D236,'Data_Classification for Summary'!$A$1:$I$100,7,0)</f>
        <v>0</v>
      </c>
      <c r="H236" s="12">
        <f>VLOOKUP($D236,'Data_Classification for Summary'!$A$1:$I$100,9,0)</f>
        <v>0</v>
      </c>
      <c r="I236" s="12">
        <v>5</v>
      </c>
      <c r="J236" s="12" t="s">
        <v>2075</v>
      </c>
      <c r="K236" s="17">
        <v>70344</v>
      </c>
      <c r="L236" s="17" t="s">
        <v>705</v>
      </c>
    </row>
    <row r="237" spans="1:12" ht="12.75" customHeight="1">
      <c r="A237" s="9" t="s">
        <v>706</v>
      </c>
      <c r="B237" s="12" t="s">
        <v>707</v>
      </c>
      <c r="C237" s="9">
        <f t="shared" si="3"/>
        <v>235</v>
      </c>
      <c r="D237" s="12" t="s">
        <v>704</v>
      </c>
      <c r="E237" s="12">
        <f>VLOOKUP($D237,'Data_Classification for Summary'!$A$1:$I$100,3,0)</f>
        <v>5</v>
      </c>
      <c r="F237" s="12">
        <f>VLOOKUP($D237,'Data_Classification for Summary'!$A$1:$I$100,5,0)</f>
        <v>140</v>
      </c>
      <c r="G237" s="12">
        <f>VLOOKUP($D237,'Data_Classification for Summary'!$A$1:$I$100,7,0)</f>
        <v>0</v>
      </c>
      <c r="H237" s="12">
        <f>VLOOKUP($D237,'Data_Classification for Summary'!$A$1:$I$100,9,0)</f>
        <v>0</v>
      </c>
      <c r="I237" s="12">
        <v>10</v>
      </c>
      <c r="J237" s="12" t="s">
        <v>2075</v>
      </c>
      <c r="K237" s="17"/>
      <c r="L237" s="17"/>
    </row>
    <row r="238" spans="1:12" ht="12.75" customHeight="1">
      <c r="A238" s="9" t="s">
        <v>554</v>
      </c>
      <c r="B238" s="12" t="s">
        <v>555</v>
      </c>
      <c r="C238" s="9">
        <f t="shared" si="3"/>
        <v>236</v>
      </c>
      <c r="D238" s="12" t="s">
        <v>556</v>
      </c>
      <c r="E238" s="12">
        <f>VLOOKUP($D238,'Data_Classification for Summary'!$A$1:$I$100,3,0)</f>
        <v>5</v>
      </c>
      <c r="F238" s="12">
        <f>VLOOKUP($D238,'Data_Classification for Summary'!$A$1:$I$100,5,0)</f>
        <v>150</v>
      </c>
      <c r="G238" s="12">
        <f>VLOOKUP($D238,'Data_Classification for Summary'!$A$1:$I$100,7,0)</f>
        <v>0</v>
      </c>
      <c r="H238" s="12">
        <f>VLOOKUP($D238,'Data_Classification for Summary'!$A$1:$I$100,9,0)</f>
        <v>0</v>
      </c>
      <c r="I238" s="12">
        <v>10</v>
      </c>
      <c r="J238" s="12" t="s">
        <v>2075</v>
      </c>
      <c r="K238" s="17">
        <v>70064</v>
      </c>
      <c r="L238" s="17" t="s">
        <v>557</v>
      </c>
    </row>
    <row r="239" spans="1:12" ht="12.75" customHeight="1">
      <c r="A239" s="9" t="s">
        <v>558</v>
      </c>
      <c r="B239" s="9" t="s">
        <v>559</v>
      </c>
      <c r="C239" s="9">
        <f t="shared" si="3"/>
        <v>237</v>
      </c>
      <c r="D239" s="12" t="s">
        <v>556</v>
      </c>
      <c r="E239" s="12">
        <f>VLOOKUP($D239,'Data_Classification for Summary'!$A$1:$I$100,3,0)</f>
        <v>5</v>
      </c>
      <c r="F239" s="12">
        <f>VLOOKUP($D239,'Data_Classification for Summary'!$A$1:$I$100,5,0)</f>
        <v>150</v>
      </c>
      <c r="G239" s="12">
        <f>VLOOKUP($D239,'Data_Classification for Summary'!$A$1:$I$100,7,0)</f>
        <v>0</v>
      </c>
      <c r="H239" s="12">
        <f>VLOOKUP($D239,'Data_Classification for Summary'!$A$1:$I$100,9,0)</f>
        <v>0</v>
      </c>
      <c r="I239" s="12">
        <v>20</v>
      </c>
      <c r="J239" s="12" t="s">
        <v>2075</v>
      </c>
      <c r="K239" s="17">
        <v>70300</v>
      </c>
      <c r="L239" s="17" t="s">
        <v>560</v>
      </c>
    </row>
    <row r="240" spans="1:12" ht="12.75" customHeight="1">
      <c r="A240" s="9" t="s">
        <v>561</v>
      </c>
      <c r="B240" s="12" t="s">
        <v>562</v>
      </c>
      <c r="C240" s="9">
        <f t="shared" si="3"/>
        <v>238</v>
      </c>
      <c r="D240" s="12" t="s">
        <v>556</v>
      </c>
      <c r="E240" s="12">
        <f>VLOOKUP($D240,'Data_Classification for Summary'!$A$1:$I$100,3,0)</f>
        <v>5</v>
      </c>
      <c r="F240" s="12">
        <f>VLOOKUP($D240,'Data_Classification for Summary'!$A$1:$I$100,5,0)</f>
        <v>150</v>
      </c>
      <c r="G240" s="12">
        <f>VLOOKUP($D240,'Data_Classification for Summary'!$A$1:$I$100,7,0)</f>
        <v>0</v>
      </c>
      <c r="H240" s="12">
        <f>VLOOKUP($D240,'Data_Classification for Summary'!$A$1:$I$100,9,0)</f>
        <v>0</v>
      </c>
      <c r="I240" s="12">
        <v>30</v>
      </c>
      <c r="J240" s="12" t="s">
        <v>2075</v>
      </c>
      <c r="K240" s="17">
        <v>70243</v>
      </c>
      <c r="L240" s="17" t="s">
        <v>563</v>
      </c>
    </row>
    <row r="241" spans="1:12" ht="12.75" customHeight="1">
      <c r="A241" s="9" t="s">
        <v>564</v>
      </c>
      <c r="B241" s="12" t="s">
        <v>565</v>
      </c>
      <c r="C241" s="9">
        <f t="shared" si="3"/>
        <v>239</v>
      </c>
      <c r="D241" s="12" t="s">
        <v>556</v>
      </c>
      <c r="E241" s="12">
        <f>VLOOKUP($D241,'Data_Classification for Summary'!$A$1:$I$100,3,0)</f>
        <v>5</v>
      </c>
      <c r="F241" s="12">
        <f>VLOOKUP($D241,'Data_Classification for Summary'!$A$1:$I$100,5,0)</f>
        <v>150</v>
      </c>
      <c r="G241" s="12">
        <f>VLOOKUP($D241,'Data_Classification for Summary'!$A$1:$I$100,7,0)</f>
        <v>0</v>
      </c>
      <c r="H241" s="12">
        <f>VLOOKUP($D241,'Data_Classification for Summary'!$A$1:$I$100,9,0)</f>
        <v>0</v>
      </c>
      <c r="I241" s="12">
        <v>30</v>
      </c>
      <c r="J241" s="12" t="s">
        <v>2075</v>
      </c>
      <c r="K241" s="17">
        <v>70070</v>
      </c>
      <c r="L241" s="17" t="s">
        <v>566</v>
      </c>
    </row>
    <row r="242" spans="1:12" ht="12.75" customHeight="1">
      <c r="A242" s="9" t="s">
        <v>567</v>
      </c>
      <c r="B242" s="12" t="s">
        <v>568</v>
      </c>
      <c r="C242" s="9">
        <f t="shared" si="3"/>
        <v>240</v>
      </c>
      <c r="D242" s="12" t="s">
        <v>556</v>
      </c>
      <c r="E242" s="12">
        <f>VLOOKUP($D242,'Data_Classification for Summary'!$A$1:$I$100,3,0)</f>
        <v>5</v>
      </c>
      <c r="F242" s="12">
        <f>VLOOKUP($D242,'Data_Classification for Summary'!$A$1:$I$100,5,0)</f>
        <v>150</v>
      </c>
      <c r="G242" s="12">
        <f>VLOOKUP($D242,'Data_Classification for Summary'!$A$1:$I$100,7,0)</f>
        <v>0</v>
      </c>
      <c r="H242" s="12">
        <f>VLOOKUP($D242,'Data_Classification for Summary'!$A$1:$I$100,9,0)</f>
        <v>0</v>
      </c>
      <c r="I242" s="12">
        <v>40</v>
      </c>
      <c r="J242" s="12" t="s">
        <v>2075</v>
      </c>
      <c r="K242" s="17">
        <v>70068</v>
      </c>
      <c r="L242" s="17" t="s">
        <v>569</v>
      </c>
    </row>
    <row r="243" spans="1:12" ht="12.75" customHeight="1">
      <c r="A243" s="9" t="s">
        <v>570</v>
      </c>
      <c r="B243" s="12" t="s">
        <v>571</v>
      </c>
      <c r="C243" s="9">
        <f t="shared" si="3"/>
        <v>241</v>
      </c>
      <c r="D243" s="12" t="s">
        <v>556</v>
      </c>
      <c r="E243" s="12">
        <f>VLOOKUP($D243,'Data_Classification for Summary'!$A$1:$I$100,3,0)</f>
        <v>5</v>
      </c>
      <c r="F243" s="12">
        <f>VLOOKUP($D243,'Data_Classification for Summary'!$A$1:$I$100,5,0)</f>
        <v>150</v>
      </c>
      <c r="G243" s="12">
        <f>VLOOKUP($D243,'Data_Classification for Summary'!$A$1:$I$100,7,0)</f>
        <v>0</v>
      </c>
      <c r="H243" s="12">
        <f>VLOOKUP($D243,'Data_Classification for Summary'!$A$1:$I$100,9,0)</f>
        <v>0</v>
      </c>
      <c r="I243" s="12">
        <v>900</v>
      </c>
      <c r="J243" s="12" t="s">
        <v>2075</v>
      </c>
      <c r="K243" s="17">
        <v>70069</v>
      </c>
      <c r="L243" s="17" t="s">
        <v>572</v>
      </c>
    </row>
    <row r="244" spans="1:12" ht="12.75" customHeight="1">
      <c r="A244" s="9" t="s">
        <v>573</v>
      </c>
      <c r="B244" s="12" t="s">
        <v>573</v>
      </c>
      <c r="C244" s="9">
        <f t="shared" si="3"/>
        <v>242</v>
      </c>
      <c r="D244" s="18" t="s">
        <v>574</v>
      </c>
      <c r="E244" s="12">
        <f>VLOOKUP($D244,'Data_Classification for Summary'!$A$1:$I$100,3,0)</f>
        <v>5</v>
      </c>
      <c r="F244" s="12">
        <f>VLOOKUP($D244,'Data_Classification for Summary'!$A$1:$I$100,5,0)</f>
        <v>160</v>
      </c>
      <c r="G244" s="12">
        <f>VLOOKUP($D244,'Data_Classification for Summary'!$A$1:$I$100,7,0)</f>
        <v>0</v>
      </c>
      <c r="H244" s="12">
        <f>VLOOKUP($D244,'Data_Classification for Summary'!$A$1:$I$100,9,0)</f>
        <v>0</v>
      </c>
      <c r="I244" s="9">
        <v>10</v>
      </c>
      <c r="J244" s="12" t="s">
        <v>2075</v>
      </c>
      <c r="K244" s="17">
        <v>70039</v>
      </c>
      <c r="L244" s="17" t="s">
        <v>575</v>
      </c>
    </row>
    <row r="245" spans="1:12" ht="12.75" customHeight="1">
      <c r="A245" s="9" t="s">
        <v>576</v>
      </c>
      <c r="B245" s="12" t="s">
        <v>577</v>
      </c>
      <c r="C245" s="9">
        <f t="shared" si="3"/>
        <v>243</v>
      </c>
      <c r="D245" s="18" t="s">
        <v>574</v>
      </c>
      <c r="E245" s="12">
        <f>VLOOKUP($D245,'Data_Classification for Summary'!$A$1:$I$100,3,0)</f>
        <v>5</v>
      </c>
      <c r="F245" s="12">
        <f>VLOOKUP($D245,'Data_Classification for Summary'!$A$1:$I$100,5,0)</f>
        <v>160</v>
      </c>
      <c r="G245" s="12">
        <f>VLOOKUP($D245,'Data_Classification for Summary'!$A$1:$I$100,7,0)</f>
        <v>0</v>
      </c>
      <c r="H245" s="12">
        <f>VLOOKUP($D245,'Data_Classification for Summary'!$A$1:$I$100,9,0)</f>
        <v>0</v>
      </c>
      <c r="I245" s="12">
        <v>100</v>
      </c>
      <c r="J245" s="12" t="s">
        <v>2075</v>
      </c>
      <c r="K245" s="17">
        <v>70063</v>
      </c>
      <c r="L245" s="17" t="s">
        <v>578</v>
      </c>
    </row>
    <row r="246" spans="1:12" ht="12.75" customHeight="1">
      <c r="A246" s="9" t="s">
        <v>579</v>
      </c>
      <c r="B246" s="12" t="s">
        <v>580</v>
      </c>
      <c r="C246" s="9">
        <f t="shared" si="3"/>
        <v>244</v>
      </c>
      <c r="D246" s="18" t="s">
        <v>574</v>
      </c>
      <c r="E246" s="12">
        <f>VLOOKUP($D246,'Data_Classification for Summary'!$A$1:$I$100,3,0)</f>
        <v>5</v>
      </c>
      <c r="F246" s="12">
        <f>VLOOKUP($D246,'Data_Classification for Summary'!$A$1:$I$100,5,0)</f>
        <v>160</v>
      </c>
      <c r="G246" s="12">
        <f>VLOOKUP($D246,'Data_Classification for Summary'!$A$1:$I$100,7,0)</f>
        <v>0</v>
      </c>
      <c r="H246" s="12">
        <f>VLOOKUP($D246,'Data_Classification for Summary'!$A$1:$I$100,9,0)</f>
        <v>0</v>
      </c>
      <c r="I246" s="12">
        <v>700</v>
      </c>
      <c r="J246" s="12" t="s">
        <v>2075</v>
      </c>
      <c r="K246" s="17">
        <v>70303</v>
      </c>
      <c r="L246" s="17" t="s">
        <v>581</v>
      </c>
    </row>
    <row r="247" spans="1:12" ht="12.75" customHeight="1">
      <c r="A247" s="9" t="s">
        <v>582</v>
      </c>
      <c r="B247" s="12" t="s">
        <v>583</v>
      </c>
      <c r="C247" s="9">
        <f t="shared" si="3"/>
        <v>245</v>
      </c>
      <c r="D247" s="18" t="s">
        <v>574</v>
      </c>
      <c r="E247" s="12">
        <f>VLOOKUP($D247,'Data_Classification for Summary'!$A$1:$I$100,3,0)</f>
        <v>5</v>
      </c>
      <c r="F247" s="12">
        <f>VLOOKUP($D247,'Data_Classification for Summary'!$A$1:$I$100,5,0)</f>
        <v>160</v>
      </c>
      <c r="G247" s="12">
        <f>VLOOKUP($D247,'Data_Classification for Summary'!$A$1:$I$100,7,0)</f>
        <v>0</v>
      </c>
      <c r="H247" s="12">
        <f>VLOOKUP($D247,'Data_Classification for Summary'!$A$1:$I$100,9,0)</f>
        <v>0</v>
      </c>
      <c r="I247" s="9">
        <v>800</v>
      </c>
      <c r="J247" s="12" t="s">
        <v>2075</v>
      </c>
      <c r="K247" s="17">
        <v>70317</v>
      </c>
      <c r="L247" s="17" t="s">
        <v>584</v>
      </c>
    </row>
    <row r="248" spans="1:12" ht="12.75" customHeight="1">
      <c r="A248" s="9" t="s">
        <v>736</v>
      </c>
      <c r="B248" s="12" t="s">
        <v>737</v>
      </c>
      <c r="C248" s="9">
        <f t="shared" si="3"/>
        <v>246</v>
      </c>
      <c r="D248" s="18" t="s">
        <v>574</v>
      </c>
      <c r="E248" s="12">
        <f>VLOOKUP($D248,'Data_Classification for Summary'!$A$1:$I$100,3,0)</f>
        <v>5</v>
      </c>
      <c r="F248" s="12">
        <f>VLOOKUP($D248,'Data_Classification for Summary'!$A$1:$I$100,5,0)</f>
        <v>160</v>
      </c>
      <c r="G248" s="12">
        <f>VLOOKUP($D248,'Data_Classification for Summary'!$A$1:$I$100,7,0)</f>
        <v>0</v>
      </c>
      <c r="H248" s="12">
        <f>VLOOKUP($D248,'Data_Classification for Summary'!$A$1:$I$100,9,0)</f>
        <v>0</v>
      </c>
      <c r="I248" s="9">
        <v>900</v>
      </c>
      <c r="J248" s="12" t="s">
        <v>2075</v>
      </c>
      <c r="K248" s="17">
        <v>70135</v>
      </c>
      <c r="L248" s="17" t="s">
        <v>738</v>
      </c>
    </row>
    <row r="249" spans="1:12" ht="12.75" customHeight="1">
      <c r="A249" s="9" t="s">
        <v>739</v>
      </c>
      <c r="B249" s="12" t="s">
        <v>740</v>
      </c>
      <c r="C249" s="9">
        <f t="shared" si="3"/>
        <v>247</v>
      </c>
      <c r="D249" s="12" t="s">
        <v>741</v>
      </c>
      <c r="E249" s="12">
        <f>VLOOKUP($D249,'Data_Classification for Summary'!$A$1:$I$100,3,0)</f>
        <v>5</v>
      </c>
      <c r="F249" s="12">
        <f>VLOOKUP($D249,'Data_Classification for Summary'!$A$1:$I$100,5,0)</f>
        <v>170</v>
      </c>
      <c r="G249" s="12">
        <f>VLOOKUP($D249,'Data_Classification for Summary'!$A$1:$I$100,7,0)</f>
        <v>0</v>
      </c>
      <c r="H249" s="12">
        <f>VLOOKUP($D249,'Data_Classification for Summary'!$A$1:$I$100,9,0)</f>
        <v>0</v>
      </c>
      <c r="I249" s="12">
        <v>20</v>
      </c>
      <c r="J249" s="12" t="s">
        <v>2075</v>
      </c>
      <c r="K249" s="17">
        <v>71000</v>
      </c>
      <c r="L249" s="17" t="s">
        <v>742</v>
      </c>
    </row>
    <row r="250" spans="1:12" ht="12.75" customHeight="1">
      <c r="A250" s="9" t="s">
        <v>883</v>
      </c>
      <c r="B250" s="18" t="s">
        <v>884</v>
      </c>
      <c r="C250" s="9">
        <f t="shared" si="3"/>
        <v>248</v>
      </c>
      <c r="D250" s="12" t="s">
        <v>741</v>
      </c>
      <c r="E250" s="12">
        <f>VLOOKUP($D250,'Data_Classification for Summary'!$A$1:$I$100,3,0)</f>
        <v>5</v>
      </c>
      <c r="F250" s="12">
        <f>VLOOKUP($D250,'Data_Classification for Summary'!$A$1:$I$100,5,0)</f>
        <v>170</v>
      </c>
      <c r="G250" s="12">
        <f>VLOOKUP($D250,'Data_Classification for Summary'!$A$1:$I$100,7,0)</f>
        <v>0</v>
      </c>
      <c r="H250" s="12">
        <f>VLOOKUP($D250,'Data_Classification for Summary'!$A$1:$I$100,9,0)</f>
        <v>0</v>
      </c>
      <c r="I250" s="12">
        <v>21</v>
      </c>
      <c r="J250" s="12" t="s">
        <v>2075</v>
      </c>
      <c r="K250" s="17">
        <v>70417</v>
      </c>
      <c r="L250" s="17" t="s">
        <v>748</v>
      </c>
    </row>
    <row r="251" spans="1:12" ht="12.75" customHeight="1">
      <c r="A251" s="9" t="s">
        <v>749</v>
      </c>
      <c r="B251" s="9" t="s">
        <v>750</v>
      </c>
      <c r="C251" s="9">
        <f t="shared" si="3"/>
        <v>249</v>
      </c>
      <c r="D251" s="12" t="s">
        <v>741</v>
      </c>
      <c r="E251" s="12">
        <f>VLOOKUP($D251,'Data_Classification for Summary'!$A$1:$I$100,3,0)</f>
        <v>5</v>
      </c>
      <c r="F251" s="12">
        <f>VLOOKUP($D251,'Data_Classification for Summary'!$A$1:$I$100,5,0)</f>
        <v>170</v>
      </c>
      <c r="G251" s="12">
        <f>VLOOKUP($D251,'Data_Classification for Summary'!$A$1:$I$100,7,0)</f>
        <v>0</v>
      </c>
      <c r="H251" s="12">
        <f>VLOOKUP($D251,'Data_Classification for Summary'!$A$1:$I$100,9,0)</f>
        <v>0</v>
      </c>
      <c r="I251" s="12">
        <v>100</v>
      </c>
      <c r="J251" s="12" t="s">
        <v>2075</v>
      </c>
      <c r="K251" s="17">
        <v>70044</v>
      </c>
      <c r="L251" s="17" t="s">
        <v>751</v>
      </c>
    </row>
    <row r="252" spans="1:12" ht="12.75" customHeight="1">
      <c r="A252" s="9" t="s">
        <v>752</v>
      </c>
      <c r="B252" s="12" t="s">
        <v>893</v>
      </c>
      <c r="C252" s="9">
        <f t="shared" si="3"/>
        <v>250</v>
      </c>
      <c r="D252" s="12" t="s">
        <v>741</v>
      </c>
      <c r="E252" s="12">
        <f>VLOOKUP($D252,'Data_Classification for Summary'!$A$1:$I$100,3,0)</f>
        <v>5</v>
      </c>
      <c r="F252" s="12">
        <f>VLOOKUP($D252,'Data_Classification for Summary'!$A$1:$I$100,5,0)</f>
        <v>170</v>
      </c>
      <c r="G252" s="12">
        <f>VLOOKUP($D252,'Data_Classification for Summary'!$A$1:$I$100,7,0)</f>
        <v>0</v>
      </c>
      <c r="H252" s="12">
        <f>VLOOKUP($D252,'Data_Classification for Summary'!$A$1:$I$100,9,0)</f>
        <v>0</v>
      </c>
      <c r="I252" s="12">
        <v>110</v>
      </c>
      <c r="J252" s="12" t="s">
        <v>2075</v>
      </c>
      <c r="K252" s="17">
        <v>70239</v>
      </c>
      <c r="L252" s="17" t="s">
        <v>894</v>
      </c>
    </row>
    <row r="253" spans="1:12" ht="12.75" customHeight="1">
      <c r="A253" s="9" t="s">
        <v>895</v>
      </c>
      <c r="B253" s="12" t="s">
        <v>896</v>
      </c>
      <c r="C253" s="9">
        <f t="shared" si="3"/>
        <v>251</v>
      </c>
      <c r="D253" s="12" t="s">
        <v>741</v>
      </c>
      <c r="E253" s="12">
        <f>VLOOKUP($D253,'Data_Classification for Summary'!$A$1:$I$100,3,0)</f>
        <v>5</v>
      </c>
      <c r="F253" s="12">
        <f>VLOOKUP($D253,'Data_Classification for Summary'!$A$1:$I$100,5,0)</f>
        <v>170</v>
      </c>
      <c r="G253" s="12">
        <f>VLOOKUP($D253,'Data_Classification for Summary'!$A$1:$I$100,7,0)</f>
        <v>0</v>
      </c>
      <c r="H253" s="12">
        <f>VLOOKUP($D253,'Data_Classification for Summary'!$A$1:$I$100,9,0)</f>
        <v>0</v>
      </c>
      <c r="I253" s="12">
        <v>120</v>
      </c>
      <c r="J253" s="12" t="s">
        <v>2075</v>
      </c>
      <c r="K253" s="17">
        <v>70144</v>
      </c>
      <c r="L253" s="17" t="s">
        <v>897</v>
      </c>
    </row>
    <row r="254" spans="1:12" ht="12.75" customHeight="1">
      <c r="A254" s="9" t="s">
        <v>898</v>
      </c>
      <c r="B254" s="9" t="s">
        <v>761</v>
      </c>
      <c r="C254" s="9">
        <f t="shared" si="3"/>
        <v>252</v>
      </c>
      <c r="D254" s="12" t="s">
        <v>741</v>
      </c>
      <c r="E254" s="12">
        <f>VLOOKUP($D254,'Data_Classification for Summary'!$A$1:$I$100,3,0)</f>
        <v>5</v>
      </c>
      <c r="F254" s="12">
        <f>VLOOKUP($D254,'Data_Classification for Summary'!$A$1:$I$100,5,0)</f>
        <v>170</v>
      </c>
      <c r="G254" s="12">
        <f>VLOOKUP($D254,'Data_Classification for Summary'!$A$1:$I$100,7,0)</f>
        <v>0</v>
      </c>
      <c r="H254" s="12">
        <f>VLOOKUP($D254,'Data_Classification for Summary'!$A$1:$I$100,9,0)</f>
        <v>0</v>
      </c>
      <c r="I254" s="12">
        <v>400</v>
      </c>
      <c r="J254" s="12" t="s">
        <v>2075</v>
      </c>
      <c r="K254" s="17">
        <v>70329</v>
      </c>
      <c r="L254" s="17" t="s">
        <v>762</v>
      </c>
    </row>
    <row r="255" spans="1:12" ht="12.75" customHeight="1">
      <c r="A255" s="9" t="s">
        <v>763</v>
      </c>
      <c r="B255" s="12" t="s">
        <v>764</v>
      </c>
      <c r="C255" s="9">
        <f t="shared" si="3"/>
        <v>253</v>
      </c>
      <c r="D255" s="12" t="s">
        <v>741</v>
      </c>
      <c r="E255" s="12">
        <f>VLOOKUP($D255,'Data_Classification for Summary'!$A$1:$I$100,3,0)</f>
        <v>5</v>
      </c>
      <c r="F255" s="12">
        <f>VLOOKUP($D255,'Data_Classification for Summary'!$A$1:$I$100,5,0)</f>
        <v>170</v>
      </c>
      <c r="G255" s="12">
        <f>VLOOKUP($D255,'Data_Classification for Summary'!$A$1:$I$100,7,0)</f>
        <v>0</v>
      </c>
      <c r="H255" s="12">
        <f>VLOOKUP($D255,'Data_Classification for Summary'!$A$1:$I$100,9,0)</f>
        <v>0</v>
      </c>
      <c r="I255" s="12">
        <v>410</v>
      </c>
      <c r="J255" s="12" t="s">
        <v>2075</v>
      </c>
      <c r="K255" s="17">
        <v>70327</v>
      </c>
      <c r="L255" s="17" t="s">
        <v>765</v>
      </c>
    </row>
    <row r="256" spans="1:12" ht="12.75" customHeight="1">
      <c r="A256" s="9" t="s">
        <v>766</v>
      </c>
      <c r="B256" s="12" t="s">
        <v>767</v>
      </c>
      <c r="C256" s="9">
        <f t="shared" si="3"/>
        <v>254</v>
      </c>
      <c r="D256" s="12" t="s">
        <v>741</v>
      </c>
      <c r="E256" s="12">
        <f>VLOOKUP($D256,'Data_Classification for Summary'!$A$1:$I$100,3,0)</f>
        <v>5</v>
      </c>
      <c r="F256" s="12">
        <f>VLOOKUP($D256,'Data_Classification for Summary'!$A$1:$I$100,5,0)</f>
        <v>170</v>
      </c>
      <c r="G256" s="12">
        <f>VLOOKUP($D256,'Data_Classification for Summary'!$A$1:$I$100,7,0)</f>
        <v>0</v>
      </c>
      <c r="H256" s="12">
        <f>VLOOKUP($D256,'Data_Classification for Summary'!$A$1:$I$100,9,0)</f>
        <v>0</v>
      </c>
      <c r="I256" s="12">
        <v>420</v>
      </c>
      <c r="J256" s="12" t="s">
        <v>2075</v>
      </c>
      <c r="K256" s="17">
        <v>70328</v>
      </c>
      <c r="L256" s="17" t="s">
        <v>768</v>
      </c>
    </row>
    <row r="257" spans="1:12" ht="12.75" customHeight="1">
      <c r="A257" s="9" t="s">
        <v>769</v>
      </c>
      <c r="B257" s="18" t="s">
        <v>770</v>
      </c>
      <c r="C257" s="9">
        <f t="shared" si="3"/>
        <v>255</v>
      </c>
      <c r="D257" s="18" t="s">
        <v>771</v>
      </c>
      <c r="E257" s="12">
        <f>VLOOKUP($D257,'Data_Classification for Summary'!$A$1:$I$100,3,0)</f>
        <v>5</v>
      </c>
      <c r="F257" s="12">
        <f>VLOOKUP($D257,'Data_Classification for Summary'!$A$1:$I$100,5,0)</f>
        <v>180</v>
      </c>
      <c r="G257" s="12">
        <f>VLOOKUP($D257,'Data_Classification for Summary'!$A$1:$I$100,7,0)</f>
        <v>0</v>
      </c>
      <c r="H257" s="12">
        <f>VLOOKUP($D257,'Data_Classification for Summary'!$A$1:$I$100,9,0)</f>
        <v>0</v>
      </c>
      <c r="I257" s="18">
        <v>6</v>
      </c>
      <c r="J257" s="12" t="s">
        <v>2075</v>
      </c>
      <c r="K257" s="17"/>
      <c r="L257" s="17"/>
    </row>
    <row r="258" spans="1:12" ht="12.75" customHeight="1">
      <c r="A258" s="9" t="s">
        <v>772</v>
      </c>
      <c r="B258" s="18" t="s">
        <v>773</v>
      </c>
      <c r="C258" s="9">
        <f t="shared" si="3"/>
        <v>256</v>
      </c>
      <c r="D258" s="18" t="s">
        <v>771</v>
      </c>
      <c r="E258" s="12">
        <f>VLOOKUP($D258,'Data_Classification for Summary'!$A$1:$I$100,3,0)</f>
        <v>5</v>
      </c>
      <c r="F258" s="12">
        <f>VLOOKUP($D258,'Data_Classification for Summary'!$A$1:$I$100,5,0)</f>
        <v>180</v>
      </c>
      <c r="G258" s="12">
        <f>VLOOKUP($D258,'Data_Classification for Summary'!$A$1:$I$100,7,0)</f>
        <v>0</v>
      </c>
      <c r="H258" s="12">
        <f>VLOOKUP($D258,'Data_Classification for Summary'!$A$1:$I$100,9,0)</f>
        <v>0</v>
      </c>
      <c r="I258" s="18">
        <v>900</v>
      </c>
      <c r="J258" s="12" t="s">
        <v>2075</v>
      </c>
      <c r="K258" s="17"/>
      <c r="L258" s="17"/>
    </row>
    <row r="259" spans="1:12" ht="12.75" customHeight="1">
      <c r="A259" s="9" t="s">
        <v>774</v>
      </c>
      <c r="B259" s="12" t="s">
        <v>775</v>
      </c>
      <c r="C259" s="9">
        <f t="shared" ref="C259:C322" si="4">C258+1</f>
        <v>257</v>
      </c>
      <c r="D259" s="12" t="s">
        <v>776</v>
      </c>
      <c r="E259" s="12">
        <f>VLOOKUP($D259,'Data_Classification for Summary'!$A$1:$I$100,3,0)</f>
        <v>10</v>
      </c>
      <c r="F259" s="12">
        <f>VLOOKUP($D259,'Data_Classification for Summary'!$A$1:$I$100,5,0)</f>
        <v>1</v>
      </c>
      <c r="G259" s="12">
        <f>VLOOKUP($D259,'Data_Classification for Summary'!$A$1:$I$100,7,0)</f>
        <v>0</v>
      </c>
      <c r="H259" s="12">
        <f>VLOOKUP($D259,'Data_Classification for Summary'!$A$1:$I$100,9,0)</f>
        <v>0</v>
      </c>
      <c r="I259" s="12">
        <v>1</v>
      </c>
      <c r="J259" s="12" t="s">
        <v>2075</v>
      </c>
      <c r="K259" s="17">
        <v>70257</v>
      </c>
      <c r="L259" s="17" t="s">
        <v>632</v>
      </c>
    </row>
    <row r="260" spans="1:12" ht="12.75" customHeight="1">
      <c r="A260" s="9" t="s">
        <v>633</v>
      </c>
      <c r="B260" s="12" t="s">
        <v>634</v>
      </c>
      <c r="C260" s="9">
        <f t="shared" si="4"/>
        <v>258</v>
      </c>
      <c r="D260" s="12" t="s">
        <v>776</v>
      </c>
      <c r="E260" s="12">
        <f>VLOOKUP($D260,'Data_Classification for Summary'!$A$1:$I$100,3,0)</f>
        <v>10</v>
      </c>
      <c r="F260" s="12">
        <f>VLOOKUP($D260,'Data_Classification for Summary'!$A$1:$I$100,5,0)</f>
        <v>1</v>
      </c>
      <c r="G260" s="12">
        <f>VLOOKUP($D260,'Data_Classification for Summary'!$A$1:$I$100,7,0)</f>
        <v>0</v>
      </c>
      <c r="H260" s="12">
        <f>VLOOKUP($D260,'Data_Classification for Summary'!$A$1:$I$100,9,0)</f>
        <v>0</v>
      </c>
      <c r="I260" s="12">
        <v>2</v>
      </c>
      <c r="J260" s="12" t="s">
        <v>2075</v>
      </c>
      <c r="K260" s="17">
        <v>70264</v>
      </c>
      <c r="L260" s="17" t="s">
        <v>635</v>
      </c>
    </row>
    <row r="261" spans="1:12" ht="12.75" customHeight="1">
      <c r="A261" s="9" t="s">
        <v>636</v>
      </c>
      <c r="B261" s="12" t="s">
        <v>636</v>
      </c>
      <c r="C261" s="9">
        <f t="shared" si="4"/>
        <v>259</v>
      </c>
      <c r="D261" s="12" t="s">
        <v>776</v>
      </c>
      <c r="E261" s="12">
        <f>VLOOKUP($D261,'Data_Classification for Summary'!$A$1:$I$100,3,0)</f>
        <v>10</v>
      </c>
      <c r="F261" s="12">
        <f>VLOOKUP($D261,'Data_Classification for Summary'!$A$1:$I$100,5,0)</f>
        <v>1</v>
      </c>
      <c r="G261" s="12">
        <f>VLOOKUP($D261,'Data_Classification for Summary'!$A$1:$I$100,7,0)</f>
        <v>0</v>
      </c>
      <c r="H261" s="12">
        <f>VLOOKUP($D261,'Data_Classification for Summary'!$A$1:$I$100,9,0)</f>
        <v>0</v>
      </c>
      <c r="I261" s="12">
        <v>3</v>
      </c>
      <c r="J261" s="12" t="s">
        <v>2075</v>
      </c>
      <c r="K261" s="17">
        <v>70253</v>
      </c>
      <c r="L261" s="17" t="s">
        <v>637</v>
      </c>
    </row>
    <row r="262" spans="1:12" ht="12.75" customHeight="1">
      <c r="A262" s="9" t="s">
        <v>638</v>
      </c>
      <c r="B262" s="12" t="s">
        <v>638</v>
      </c>
      <c r="C262" s="9">
        <f t="shared" si="4"/>
        <v>260</v>
      </c>
      <c r="D262" s="12" t="s">
        <v>776</v>
      </c>
      <c r="E262" s="12">
        <f>VLOOKUP($D262,'Data_Classification for Summary'!$A$1:$I$100,3,0)</f>
        <v>10</v>
      </c>
      <c r="F262" s="12">
        <f>VLOOKUP($D262,'Data_Classification for Summary'!$A$1:$I$100,5,0)</f>
        <v>1</v>
      </c>
      <c r="G262" s="12">
        <f>VLOOKUP($D262,'Data_Classification for Summary'!$A$1:$I$100,7,0)</f>
        <v>0</v>
      </c>
      <c r="H262" s="12">
        <f>VLOOKUP($D262,'Data_Classification for Summary'!$A$1:$I$100,9,0)</f>
        <v>0</v>
      </c>
      <c r="I262" s="12">
        <v>4</v>
      </c>
      <c r="J262" s="12" t="s">
        <v>2075</v>
      </c>
      <c r="K262" s="17">
        <v>70254</v>
      </c>
      <c r="L262" s="17" t="s">
        <v>639</v>
      </c>
    </row>
    <row r="263" spans="1:12" ht="12.75" customHeight="1">
      <c r="A263" s="9" t="s">
        <v>640</v>
      </c>
      <c r="B263" s="12" t="s">
        <v>641</v>
      </c>
      <c r="C263" s="9">
        <f t="shared" si="4"/>
        <v>261</v>
      </c>
      <c r="D263" s="12" t="s">
        <v>776</v>
      </c>
      <c r="E263" s="12">
        <f>VLOOKUP($D263,'Data_Classification for Summary'!$A$1:$I$100,3,0)</f>
        <v>10</v>
      </c>
      <c r="F263" s="12">
        <f>VLOOKUP($D263,'Data_Classification for Summary'!$A$1:$I$100,5,0)</f>
        <v>1</v>
      </c>
      <c r="G263" s="12">
        <f>VLOOKUP($D263,'Data_Classification for Summary'!$A$1:$I$100,7,0)</f>
        <v>0</v>
      </c>
      <c r="H263" s="12">
        <f>VLOOKUP($D263,'Data_Classification for Summary'!$A$1:$I$100,9,0)</f>
        <v>0</v>
      </c>
      <c r="I263" s="12">
        <v>5</v>
      </c>
      <c r="J263" s="12" t="s">
        <v>2075</v>
      </c>
      <c r="K263" s="17">
        <v>70210</v>
      </c>
      <c r="L263" s="17" t="s">
        <v>642</v>
      </c>
    </row>
    <row r="264" spans="1:12" ht="12.75" customHeight="1">
      <c r="A264" s="9" t="s">
        <v>643</v>
      </c>
      <c r="B264" s="12" t="s">
        <v>644</v>
      </c>
      <c r="C264" s="9">
        <f t="shared" si="4"/>
        <v>262</v>
      </c>
      <c r="D264" s="12" t="s">
        <v>776</v>
      </c>
      <c r="E264" s="12">
        <f>VLOOKUP($D264,'Data_Classification for Summary'!$A$1:$I$100,3,0)</f>
        <v>10</v>
      </c>
      <c r="F264" s="12">
        <f>VLOOKUP($D264,'Data_Classification for Summary'!$A$1:$I$100,5,0)</f>
        <v>1</v>
      </c>
      <c r="G264" s="12">
        <f>VLOOKUP($D264,'Data_Classification for Summary'!$A$1:$I$100,7,0)</f>
        <v>0</v>
      </c>
      <c r="H264" s="12">
        <f>VLOOKUP($D264,'Data_Classification for Summary'!$A$1:$I$100,9,0)</f>
        <v>0</v>
      </c>
      <c r="I264" s="12">
        <v>6</v>
      </c>
      <c r="J264" s="12" t="s">
        <v>2075</v>
      </c>
      <c r="K264" s="17">
        <v>70212</v>
      </c>
      <c r="L264" s="17" t="s">
        <v>645</v>
      </c>
    </row>
    <row r="265" spans="1:12" ht="12.75" customHeight="1">
      <c r="A265" s="9" t="s">
        <v>646</v>
      </c>
      <c r="B265" s="12" t="s">
        <v>647</v>
      </c>
      <c r="C265" s="9">
        <f t="shared" si="4"/>
        <v>263</v>
      </c>
      <c r="D265" s="12" t="s">
        <v>776</v>
      </c>
      <c r="E265" s="12">
        <f>VLOOKUP($D265,'Data_Classification for Summary'!$A$1:$I$100,3,0)</f>
        <v>10</v>
      </c>
      <c r="F265" s="12">
        <f>VLOOKUP($D265,'Data_Classification for Summary'!$A$1:$I$100,5,0)</f>
        <v>1</v>
      </c>
      <c r="G265" s="12">
        <f>VLOOKUP($D265,'Data_Classification for Summary'!$A$1:$I$100,7,0)</f>
        <v>0</v>
      </c>
      <c r="H265" s="12">
        <f>VLOOKUP($D265,'Data_Classification for Summary'!$A$1:$I$100,9,0)</f>
        <v>0</v>
      </c>
      <c r="I265" s="12">
        <v>7</v>
      </c>
      <c r="J265" s="12" t="s">
        <v>2075</v>
      </c>
      <c r="K265" s="17">
        <v>70211</v>
      </c>
      <c r="L265" s="17" t="s">
        <v>648</v>
      </c>
    </row>
    <row r="266" spans="1:12" ht="12.75" customHeight="1">
      <c r="A266" s="9" t="s">
        <v>649</v>
      </c>
      <c r="B266" s="12" t="s">
        <v>650</v>
      </c>
      <c r="C266" s="9">
        <f t="shared" si="4"/>
        <v>264</v>
      </c>
      <c r="D266" s="12" t="s">
        <v>776</v>
      </c>
      <c r="E266" s="12">
        <f>VLOOKUP($D266,'Data_Classification for Summary'!$A$1:$I$100,3,0)</f>
        <v>10</v>
      </c>
      <c r="F266" s="12">
        <f>VLOOKUP($D266,'Data_Classification for Summary'!$A$1:$I$100,5,0)</f>
        <v>1</v>
      </c>
      <c r="G266" s="12">
        <f>VLOOKUP($D266,'Data_Classification for Summary'!$A$1:$I$100,7,0)</f>
        <v>0</v>
      </c>
      <c r="H266" s="12">
        <f>VLOOKUP($D266,'Data_Classification for Summary'!$A$1:$I$100,9,0)</f>
        <v>0</v>
      </c>
      <c r="I266" s="12">
        <v>8</v>
      </c>
      <c r="J266" s="12" t="s">
        <v>2075</v>
      </c>
      <c r="K266" s="17"/>
      <c r="L266" s="17"/>
    </row>
    <row r="267" spans="1:12" ht="12.75" customHeight="1">
      <c r="A267" s="9" t="s">
        <v>651</v>
      </c>
      <c r="B267" s="9" t="s">
        <v>652</v>
      </c>
      <c r="C267" s="9">
        <f t="shared" si="4"/>
        <v>265</v>
      </c>
      <c r="D267" s="12" t="s">
        <v>776</v>
      </c>
      <c r="E267" s="12">
        <f>VLOOKUP($D267,'Data_Classification for Summary'!$A$1:$I$100,3,0)</f>
        <v>10</v>
      </c>
      <c r="F267" s="12">
        <f>VLOOKUP($D267,'Data_Classification for Summary'!$A$1:$I$100,5,0)</f>
        <v>1</v>
      </c>
      <c r="G267" s="12">
        <f>VLOOKUP($D267,'Data_Classification for Summary'!$A$1:$I$100,7,0)</f>
        <v>0</v>
      </c>
      <c r="H267" s="12">
        <f>VLOOKUP($D267,'Data_Classification for Summary'!$A$1:$I$100,9,0)</f>
        <v>0</v>
      </c>
      <c r="I267" s="9">
        <v>9</v>
      </c>
      <c r="J267" s="12" t="s">
        <v>2075</v>
      </c>
      <c r="K267" s="17">
        <v>71120</v>
      </c>
      <c r="L267" s="17" t="s">
        <v>653</v>
      </c>
    </row>
    <row r="268" spans="1:12" ht="12.75" customHeight="1">
      <c r="A268" s="9" t="s">
        <v>654</v>
      </c>
      <c r="B268" s="12" t="s">
        <v>655</v>
      </c>
      <c r="C268" s="9">
        <f t="shared" si="4"/>
        <v>266</v>
      </c>
      <c r="D268" s="12" t="s">
        <v>776</v>
      </c>
      <c r="E268" s="12">
        <f>VLOOKUP($D268,'Data_Classification for Summary'!$A$1:$I$100,3,0)</f>
        <v>10</v>
      </c>
      <c r="F268" s="12">
        <f>VLOOKUP($D268,'Data_Classification for Summary'!$A$1:$I$100,5,0)</f>
        <v>1</v>
      </c>
      <c r="G268" s="12">
        <f>VLOOKUP($D268,'Data_Classification for Summary'!$A$1:$I$100,7,0)</f>
        <v>0</v>
      </c>
      <c r="H268" s="12">
        <f>VLOOKUP($D268,'Data_Classification for Summary'!$A$1:$I$100,9,0)</f>
        <v>0</v>
      </c>
      <c r="I268" s="12">
        <v>10</v>
      </c>
      <c r="J268" s="12" t="s">
        <v>2075</v>
      </c>
      <c r="K268" s="17"/>
      <c r="L268" s="17"/>
    </row>
    <row r="269" spans="1:12" ht="12.75" customHeight="1">
      <c r="A269" s="9" t="s">
        <v>656</v>
      </c>
      <c r="B269" s="12" t="s">
        <v>657</v>
      </c>
      <c r="C269" s="9">
        <f t="shared" si="4"/>
        <v>267</v>
      </c>
      <c r="D269" s="12" t="s">
        <v>776</v>
      </c>
      <c r="E269" s="12">
        <f>VLOOKUP($D269,'Data_Classification for Summary'!$A$1:$I$100,3,0)</f>
        <v>10</v>
      </c>
      <c r="F269" s="12">
        <f>VLOOKUP($D269,'Data_Classification for Summary'!$A$1:$I$100,5,0)</f>
        <v>1</v>
      </c>
      <c r="G269" s="12">
        <f>VLOOKUP($D269,'Data_Classification for Summary'!$A$1:$I$100,7,0)</f>
        <v>0</v>
      </c>
      <c r="H269" s="12">
        <f>VLOOKUP($D269,'Data_Classification for Summary'!$A$1:$I$100,9,0)</f>
        <v>0</v>
      </c>
      <c r="I269" s="12">
        <v>11</v>
      </c>
      <c r="J269" s="12" t="s">
        <v>2075</v>
      </c>
      <c r="K269" s="17">
        <v>70214</v>
      </c>
      <c r="L269" s="17" t="s">
        <v>658</v>
      </c>
    </row>
    <row r="270" spans="1:12" ht="12.75" customHeight="1">
      <c r="A270" s="9" t="s">
        <v>659</v>
      </c>
      <c r="B270" s="9" t="s">
        <v>660</v>
      </c>
      <c r="C270" s="9">
        <f t="shared" si="4"/>
        <v>268</v>
      </c>
      <c r="D270" s="12" t="s">
        <v>776</v>
      </c>
      <c r="E270" s="12">
        <f>VLOOKUP($D270,'Data_Classification for Summary'!$A$1:$I$100,3,0)</f>
        <v>10</v>
      </c>
      <c r="F270" s="12">
        <f>VLOOKUP($D270,'Data_Classification for Summary'!$A$1:$I$100,5,0)</f>
        <v>1</v>
      </c>
      <c r="G270" s="12">
        <f>VLOOKUP($D270,'Data_Classification for Summary'!$A$1:$I$100,7,0)</f>
        <v>0</v>
      </c>
      <c r="H270" s="12">
        <f>VLOOKUP($D270,'Data_Classification for Summary'!$A$1:$I$100,9,0)</f>
        <v>0</v>
      </c>
      <c r="I270" s="12">
        <v>12</v>
      </c>
      <c r="J270" s="12" t="s">
        <v>2075</v>
      </c>
      <c r="K270" s="17">
        <v>70213</v>
      </c>
      <c r="L270" s="17" t="s">
        <v>661</v>
      </c>
    </row>
    <row r="271" spans="1:12" ht="12.75" customHeight="1">
      <c r="A271" s="9" t="s">
        <v>662</v>
      </c>
      <c r="B271" s="12" t="s">
        <v>662</v>
      </c>
      <c r="C271" s="9">
        <f t="shared" si="4"/>
        <v>269</v>
      </c>
      <c r="D271" s="12" t="s">
        <v>776</v>
      </c>
      <c r="E271" s="12">
        <f>VLOOKUP($D271,'Data_Classification for Summary'!$A$1:$I$100,3,0)</f>
        <v>10</v>
      </c>
      <c r="F271" s="12">
        <f>VLOOKUP($D271,'Data_Classification for Summary'!$A$1:$I$100,5,0)</f>
        <v>1</v>
      </c>
      <c r="G271" s="12">
        <f>VLOOKUP($D271,'Data_Classification for Summary'!$A$1:$I$100,7,0)</f>
        <v>0</v>
      </c>
      <c r="H271" s="12">
        <f>VLOOKUP($D271,'Data_Classification for Summary'!$A$1:$I$100,9,0)</f>
        <v>0</v>
      </c>
      <c r="I271" s="12">
        <v>20</v>
      </c>
      <c r="J271" s="12" t="s">
        <v>2075</v>
      </c>
      <c r="K271" s="17">
        <v>70246</v>
      </c>
      <c r="L271" s="17" t="s">
        <v>663</v>
      </c>
    </row>
    <row r="272" spans="1:12" ht="12.75" customHeight="1">
      <c r="A272" s="9" t="s">
        <v>664</v>
      </c>
      <c r="B272" s="12" t="s">
        <v>665</v>
      </c>
      <c r="C272" s="9">
        <f t="shared" si="4"/>
        <v>270</v>
      </c>
      <c r="D272" s="12" t="s">
        <v>776</v>
      </c>
      <c r="E272" s="12">
        <f>VLOOKUP($D272,'Data_Classification for Summary'!$A$1:$I$100,3,0)</f>
        <v>10</v>
      </c>
      <c r="F272" s="12">
        <f>VLOOKUP($D272,'Data_Classification for Summary'!$A$1:$I$100,5,0)</f>
        <v>1</v>
      </c>
      <c r="G272" s="12">
        <f>VLOOKUP($D272,'Data_Classification for Summary'!$A$1:$I$100,7,0)</f>
        <v>0</v>
      </c>
      <c r="H272" s="12">
        <f>VLOOKUP($D272,'Data_Classification for Summary'!$A$1:$I$100,9,0)</f>
        <v>0</v>
      </c>
      <c r="I272" s="12">
        <v>500</v>
      </c>
      <c r="J272" s="12" t="s">
        <v>2075</v>
      </c>
      <c r="K272" s="17"/>
      <c r="L272" s="17"/>
    </row>
    <row r="273" spans="1:12" ht="12.75" customHeight="1">
      <c r="A273" s="9" t="s">
        <v>666</v>
      </c>
      <c r="B273" s="9" t="s">
        <v>667</v>
      </c>
      <c r="C273" s="9">
        <f t="shared" si="4"/>
        <v>271</v>
      </c>
      <c r="D273" s="12" t="s">
        <v>776</v>
      </c>
      <c r="E273" s="12">
        <f>VLOOKUP($D273,'Data_Classification for Summary'!$A$1:$I$100,3,0)</f>
        <v>10</v>
      </c>
      <c r="F273" s="12">
        <f>VLOOKUP($D273,'Data_Classification for Summary'!$A$1:$I$100,5,0)</f>
        <v>1</v>
      </c>
      <c r="G273" s="12">
        <f>VLOOKUP($D273,'Data_Classification for Summary'!$A$1:$I$100,7,0)</f>
        <v>0</v>
      </c>
      <c r="H273" s="12">
        <f>VLOOKUP($D273,'Data_Classification for Summary'!$A$1:$I$100,9,0)</f>
        <v>0</v>
      </c>
      <c r="I273" s="12">
        <v>505</v>
      </c>
      <c r="J273" s="12" t="s">
        <v>2075</v>
      </c>
      <c r="K273" s="17">
        <v>70259</v>
      </c>
      <c r="L273" s="17" t="s">
        <v>668</v>
      </c>
    </row>
    <row r="274" spans="1:12" ht="12.75" customHeight="1">
      <c r="A274" s="9" t="s">
        <v>669</v>
      </c>
      <c r="B274" s="9" t="s">
        <v>670</v>
      </c>
      <c r="C274" s="9">
        <f t="shared" si="4"/>
        <v>272</v>
      </c>
      <c r="D274" s="12" t="s">
        <v>776</v>
      </c>
      <c r="E274" s="12">
        <f>VLOOKUP($D274,'Data_Classification for Summary'!$A$1:$I$100,3,0)</f>
        <v>10</v>
      </c>
      <c r="F274" s="12">
        <f>VLOOKUP($D274,'Data_Classification for Summary'!$A$1:$I$100,5,0)</f>
        <v>1</v>
      </c>
      <c r="G274" s="12">
        <f>VLOOKUP($D274,'Data_Classification for Summary'!$A$1:$I$100,7,0)</f>
        <v>0</v>
      </c>
      <c r="H274" s="12">
        <f>VLOOKUP($D274,'Data_Classification for Summary'!$A$1:$I$100,9,0)</f>
        <v>0</v>
      </c>
      <c r="I274" s="12">
        <v>750</v>
      </c>
      <c r="J274" s="12" t="s">
        <v>2075</v>
      </c>
      <c r="K274" s="17">
        <v>70315</v>
      </c>
      <c r="L274" s="17" t="s">
        <v>809</v>
      </c>
    </row>
    <row r="275" spans="1:12" ht="12.75" customHeight="1">
      <c r="A275" s="9" t="s">
        <v>810</v>
      </c>
      <c r="B275" s="9" t="s">
        <v>811</v>
      </c>
      <c r="C275" s="9">
        <f t="shared" si="4"/>
        <v>273</v>
      </c>
      <c r="D275" s="12" t="s">
        <v>776</v>
      </c>
      <c r="E275" s="12">
        <f>VLOOKUP($D275,'Data_Classification for Summary'!$A$1:$I$100,3,0)</f>
        <v>10</v>
      </c>
      <c r="F275" s="12">
        <f>VLOOKUP($D275,'Data_Classification for Summary'!$A$1:$I$100,5,0)</f>
        <v>1</v>
      </c>
      <c r="G275" s="12">
        <f>VLOOKUP($D275,'Data_Classification for Summary'!$A$1:$I$100,7,0)</f>
        <v>0</v>
      </c>
      <c r="H275" s="12">
        <f>VLOOKUP($D275,'Data_Classification for Summary'!$A$1:$I$100,9,0)</f>
        <v>0</v>
      </c>
      <c r="I275" s="12">
        <v>755</v>
      </c>
      <c r="J275" s="12" t="s">
        <v>2075</v>
      </c>
      <c r="K275" s="17">
        <v>70421</v>
      </c>
      <c r="L275" s="17" t="s">
        <v>812</v>
      </c>
    </row>
    <row r="276" spans="1:12" ht="12.75" customHeight="1">
      <c r="A276" s="9" t="s">
        <v>813</v>
      </c>
      <c r="B276" s="12" t="s">
        <v>814</v>
      </c>
      <c r="C276" s="9">
        <f t="shared" si="4"/>
        <v>274</v>
      </c>
      <c r="D276" s="12" t="s">
        <v>776</v>
      </c>
      <c r="E276" s="12">
        <f>VLOOKUP($D276,'Data_Classification for Summary'!$A$1:$I$100,3,0)</f>
        <v>10</v>
      </c>
      <c r="F276" s="12">
        <f>VLOOKUP($D276,'Data_Classification for Summary'!$A$1:$I$100,5,0)</f>
        <v>1</v>
      </c>
      <c r="G276" s="12">
        <f>VLOOKUP($D276,'Data_Classification for Summary'!$A$1:$I$100,7,0)</f>
        <v>0</v>
      </c>
      <c r="H276" s="12">
        <f>VLOOKUP($D276,'Data_Classification for Summary'!$A$1:$I$100,9,0)</f>
        <v>0</v>
      </c>
      <c r="I276" s="12">
        <v>800</v>
      </c>
      <c r="J276" s="12" t="s">
        <v>2075</v>
      </c>
      <c r="K276" s="17">
        <v>70312</v>
      </c>
      <c r="L276" s="17" t="s">
        <v>815</v>
      </c>
    </row>
    <row r="277" spans="1:12" ht="12.75" customHeight="1">
      <c r="A277" s="9" t="s">
        <v>940</v>
      </c>
      <c r="B277" s="9" t="s">
        <v>941</v>
      </c>
      <c r="C277" s="9">
        <f t="shared" si="4"/>
        <v>275</v>
      </c>
      <c r="D277" s="12" t="s">
        <v>776</v>
      </c>
      <c r="E277" s="12">
        <f>VLOOKUP($D277,'Data_Classification for Summary'!$A$1:$I$100,3,0)</f>
        <v>10</v>
      </c>
      <c r="F277" s="12">
        <f>VLOOKUP($D277,'Data_Classification for Summary'!$A$1:$I$100,5,0)</f>
        <v>1</v>
      </c>
      <c r="G277" s="12">
        <f>VLOOKUP($D277,'Data_Classification for Summary'!$A$1:$I$100,7,0)</f>
        <v>0</v>
      </c>
      <c r="H277" s="12">
        <f>VLOOKUP($D277,'Data_Classification for Summary'!$A$1:$I$100,9,0)</f>
        <v>0</v>
      </c>
      <c r="I277" s="12">
        <v>900</v>
      </c>
      <c r="J277" s="12" t="s">
        <v>2075</v>
      </c>
      <c r="K277" s="17">
        <v>70263</v>
      </c>
      <c r="L277" s="17" t="s">
        <v>942</v>
      </c>
    </row>
    <row r="278" spans="1:12" ht="12.75" customHeight="1">
      <c r="A278" s="9" t="s">
        <v>943</v>
      </c>
      <c r="B278" s="12" t="s">
        <v>819</v>
      </c>
      <c r="C278" s="9">
        <f t="shared" si="4"/>
        <v>276</v>
      </c>
      <c r="D278" s="12" t="s">
        <v>820</v>
      </c>
      <c r="E278" s="12">
        <f>VLOOKUP($D278,'Data_Classification for Summary'!$A$1:$I$100,3,0)</f>
        <v>10</v>
      </c>
      <c r="F278" s="12">
        <f>VLOOKUP($D278,'Data_Classification for Summary'!$A$1:$I$100,5,0)</f>
        <v>3</v>
      </c>
      <c r="G278" s="12">
        <f>VLOOKUP($D278,'Data_Classification for Summary'!$A$1:$I$100,7,0)</f>
        <v>0</v>
      </c>
      <c r="H278" s="12">
        <f>VLOOKUP($D278,'Data_Classification for Summary'!$A$1:$I$100,9,0)</f>
        <v>0</v>
      </c>
      <c r="I278" s="12">
        <v>20</v>
      </c>
      <c r="J278" s="12" t="s">
        <v>2075</v>
      </c>
      <c r="K278" s="17">
        <v>70255</v>
      </c>
      <c r="L278" s="17" t="s">
        <v>821</v>
      </c>
    </row>
    <row r="279" spans="1:12" ht="12.75" customHeight="1">
      <c r="A279" s="9" t="s">
        <v>822</v>
      </c>
      <c r="B279" s="12" t="s">
        <v>823</v>
      </c>
      <c r="C279" s="9">
        <f t="shared" si="4"/>
        <v>277</v>
      </c>
      <c r="D279" s="12" t="s">
        <v>952</v>
      </c>
      <c r="E279" s="12">
        <f>VLOOKUP($D279,'Data_Classification for Summary'!$A$1:$I$100,3,0)</f>
        <v>10</v>
      </c>
      <c r="F279" s="12">
        <f>VLOOKUP($D279,'Data_Classification for Summary'!$A$1:$I$100,5,0)</f>
        <v>4</v>
      </c>
      <c r="G279" s="12">
        <f>VLOOKUP($D279,'Data_Classification for Summary'!$A$1:$I$100,7,0)</f>
        <v>0</v>
      </c>
      <c r="H279" s="12">
        <f>VLOOKUP($D279,'Data_Classification for Summary'!$A$1:$I$100,9,0)</f>
        <v>0</v>
      </c>
      <c r="I279" s="12">
        <v>30</v>
      </c>
      <c r="J279" s="12" t="s">
        <v>2075</v>
      </c>
      <c r="K279" s="17">
        <v>70261</v>
      </c>
      <c r="L279" s="17" t="s">
        <v>953</v>
      </c>
    </row>
    <row r="280" spans="1:12" ht="12.75" customHeight="1">
      <c r="A280" s="9" t="s">
        <v>954</v>
      </c>
      <c r="B280" s="12" t="s">
        <v>955</v>
      </c>
      <c r="C280" s="9">
        <f t="shared" si="4"/>
        <v>278</v>
      </c>
      <c r="D280" s="12" t="s">
        <v>956</v>
      </c>
      <c r="E280" s="12">
        <f>VLOOKUP($D280,'Data_Classification for Summary'!$A$1:$I$100,3,0)</f>
        <v>10</v>
      </c>
      <c r="F280" s="12">
        <f>VLOOKUP($D280,'Data_Classification for Summary'!$A$1:$I$100,5,0)</f>
        <v>5</v>
      </c>
      <c r="G280" s="12">
        <f>VLOOKUP($D280,'Data_Classification for Summary'!$A$1:$I$100,7,0)</f>
        <v>0</v>
      </c>
      <c r="H280" s="12">
        <f>VLOOKUP($D280,'Data_Classification for Summary'!$A$1:$I$100,9,0)</f>
        <v>0</v>
      </c>
      <c r="I280" s="12">
        <v>55</v>
      </c>
      <c r="J280" s="12" t="s">
        <v>2075</v>
      </c>
      <c r="K280" s="17"/>
      <c r="L280" s="17"/>
    </row>
    <row r="281" spans="1:12" ht="12.75" customHeight="1">
      <c r="A281" s="9" t="s">
        <v>830</v>
      </c>
      <c r="B281" s="18" t="s">
        <v>831</v>
      </c>
      <c r="C281" s="9">
        <f t="shared" si="4"/>
        <v>279</v>
      </c>
      <c r="D281" s="12" t="s">
        <v>956</v>
      </c>
      <c r="E281" s="12">
        <f>VLOOKUP($D281,'Data_Classification for Summary'!$A$1:$I$100,3,0)</f>
        <v>10</v>
      </c>
      <c r="F281" s="12">
        <f>VLOOKUP($D281,'Data_Classification for Summary'!$A$1:$I$100,5,0)</f>
        <v>5</v>
      </c>
      <c r="G281" s="12">
        <f>VLOOKUP($D281,'Data_Classification for Summary'!$A$1:$I$100,7,0)</f>
        <v>0</v>
      </c>
      <c r="H281" s="12">
        <f>VLOOKUP($D281,'Data_Classification for Summary'!$A$1:$I$100,9,0)</f>
        <v>0</v>
      </c>
      <c r="I281" s="18">
        <v>60</v>
      </c>
      <c r="J281" s="12" t="s">
        <v>2075</v>
      </c>
      <c r="K281" s="17"/>
      <c r="L281" s="17"/>
    </row>
    <row r="282" spans="1:12" ht="12.75" customHeight="1">
      <c r="A282" s="9" t="s">
        <v>832</v>
      </c>
      <c r="B282" s="18" t="s">
        <v>833</v>
      </c>
      <c r="C282" s="9">
        <f t="shared" si="4"/>
        <v>280</v>
      </c>
      <c r="D282" s="12" t="s">
        <v>956</v>
      </c>
      <c r="E282" s="12">
        <f>VLOOKUP($D282,'Data_Classification for Summary'!$A$1:$I$100,3,0)</f>
        <v>10</v>
      </c>
      <c r="F282" s="12">
        <f>VLOOKUP($D282,'Data_Classification for Summary'!$A$1:$I$100,5,0)</f>
        <v>5</v>
      </c>
      <c r="G282" s="12">
        <f>VLOOKUP($D282,'Data_Classification for Summary'!$A$1:$I$100,7,0)</f>
        <v>0</v>
      </c>
      <c r="H282" s="12">
        <f>VLOOKUP($D282,'Data_Classification for Summary'!$A$1:$I$100,9,0)</f>
        <v>0</v>
      </c>
      <c r="I282" s="18">
        <v>804</v>
      </c>
      <c r="J282" s="12" t="s">
        <v>2075</v>
      </c>
      <c r="K282" s="17"/>
      <c r="L282" s="17"/>
    </row>
    <row r="283" spans="1:12" ht="12.75" customHeight="1">
      <c r="A283" s="7" t="s">
        <v>834</v>
      </c>
      <c r="B283" s="12" t="s">
        <v>835</v>
      </c>
      <c r="C283" s="9">
        <f t="shared" si="4"/>
        <v>281</v>
      </c>
      <c r="D283" s="12" t="s">
        <v>836</v>
      </c>
      <c r="E283" s="12">
        <f>VLOOKUP($D283,'Data_Classification for Summary'!$A$1:$I$100,3,0)</f>
        <v>20</v>
      </c>
      <c r="F283" s="12">
        <f>VLOOKUP($D283,'Data_Classification for Summary'!$A$1:$I$100,5,0)</f>
        <v>5</v>
      </c>
      <c r="G283" s="12">
        <f>VLOOKUP($D283,'Data_Classification for Summary'!$A$1:$I$100,7,0)</f>
        <v>0</v>
      </c>
      <c r="H283" s="12">
        <f>VLOOKUP($D283,'Data_Classification for Summary'!$A$1:$I$100,9,0)</f>
        <v>0</v>
      </c>
      <c r="I283" s="12">
        <v>1</v>
      </c>
      <c r="J283" s="12" t="s">
        <v>2075</v>
      </c>
      <c r="K283" s="17"/>
      <c r="L283" s="17"/>
    </row>
    <row r="284" spans="1:12" ht="12.75" customHeight="1">
      <c r="A284" s="7" t="s">
        <v>837</v>
      </c>
      <c r="B284" s="7" t="s">
        <v>837</v>
      </c>
      <c r="C284" s="9">
        <f t="shared" si="4"/>
        <v>282</v>
      </c>
      <c r="D284" s="12" t="s">
        <v>836</v>
      </c>
      <c r="E284" s="12">
        <f>VLOOKUP($D284,'Data_Classification for Summary'!$A$1:$I$100,3,0)</f>
        <v>20</v>
      </c>
      <c r="F284" s="12">
        <f>VLOOKUP($D284,'Data_Classification for Summary'!$A$1:$I$100,5,0)</f>
        <v>5</v>
      </c>
      <c r="G284" s="12">
        <f>VLOOKUP($D284,'Data_Classification for Summary'!$A$1:$I$100,7,0)</f>
        <v>0</v>
      </c>
      <c r="H284" s="12">
        <f>VLOOKUP($D284,'Data_Classification for Summary'!$A$1:$I$100,9,0)</f>
        <v>0</v>
      </c>
      <c r="I284" s="18">
        <v>10</v>
      </c>
      <c r="J284" s="12" t="s">
        <v>2075</v>
      </c>
      <c r="K284" s="17">
        <v>70012</v>
      </c>
      <c r="L284" s="17" t="s">
        <v>838</v>
      </c>
    </row>
    <row r="285" spans="1:12" ht="12.75" customHeight="1">
      <c r="A285" s="7" t="s">
        <v>839</v>
      </c>
      <c r="B285" s="9" t="s">
        <v>840</v>
      </c>
      <c r="C285" s="9">
        <f t="shared" si="4"/>
        <v>283</v>
      </c>
      <c r="D285" s="12" t="s">
        <v>836</v>
      </c>
      <c r="E285" s="12">
        <f>VLOOKUP($D285,'Data_Classification for Summary'!$A$1:$I$100,3,0)</f>
        <v>20</v>
      </c>
      <c r="F285" s="12">
        <f>VLOOKUP($D285,'Data_Classification for Summary'!$A$1:$I$100,5,0)</f>
        <v>5</v>
      </c>
      <c r="G285" s="12">
        <f>VLOOKUP($D285,'Data_Classification for Summary'!$A$1:$I$100,7,0)</f>
        <v>0</v>
      </c>
      <c r="H285" s="12">
        <f>VLOOKUP($D285,'Data_Classification for Summary'!$A$1:$I$100,9,0)</f>
        <v>0</v>
      </c>
      <c r="I285" s="18">
        <v>20</v>
      </c>
      <c r="J285" s="12" t="s">
        <v>2075</v>
      </c>
      <c r="K285" s="17">
        <v>70083</v>
      </c>
      <c r="L285" s="17" t="s">
        <v>841</v>
      </c>
    </row>
    <row r="286" spans="1:12" ht="12.75" customHeight="1">
      <c r="A286" s="9" t="s">
        <v>842</v>
      </c>
      <c r="B286" s="12" t="s">
        <v>843</v>
      </c>
      <c r="C286" s="9">
        <f t="shared" si="4"/>
        <v>284</v>
      </c>
      <c r="D286" s="12" t="s">
        <v>844</v>
      </c>
      <c r="E286" s="12">
        <f>VLOOKUP($D286,'Data_Classification for Summary'!$A$1:$I$100,3,0)</f>
        <v>20</v>
      </c>
      <c r="F286" s="12">
        <f>VLOOKUP($D286,'Data_Classification for Summary'!$A$1:$I$100,5,0)</f>
        <v>10</v>
      </c>
      <c r="G286" s="12">
        <f>VLOOKUP($D286,'Data_Classification for Summary'!$A$1:$I$100,7,0)</f>
        <v>0</v>
      </c>
      <c r="H286" s="12">
        <f>VLOOKUP($D286,'Data_Classification for Summary'!$A$1:$I$100,9,0)</f>
        <v>0</v>
      </c>
      <c r="I286" s="12">
        <v>1</v>
      </c>
      <c r="J286" s="12" t="s">
        <v>2075</v>
      </c>
      <c r="K286" s="17">
        <v>70001</v>
      </c>
      <c r="L286" s="17" t="s">
        <v>845</v>
      </c>
    </row>
    <row r="287" spans="1:12" ht="12.75" customHeight="1">
      <c r="A287" s="9" t="s">
        <v>846</v>
      </c>
      <c r="B287" s="7" t="s">
        <v>708</v>
      </c>
      <c r="C287" s="9">
        <f t="shared" si="4"/>
        <v>285</v>
      </c>
      <c r="D287" s="12" t="s">
        <v>844</v>
      </c>
      <c r="E287" s="12">
        <f>VLOOKUP($D287,'Data_Classification for Summary'!$A$1:$I$100,3,0)</f>
        <v>20</v>
      </c>
      <c r="F287" s="12">
        <f>VLOOKUP($D287,'Data_Classification for Summary'!$A$1:$I$100,5,0)</f>
        <v>10</v>
      </c>
      <c r="G287" s="12">
        <f>VLOOKUP($D287,'Data_Classification for Summary'!$A$1:$I$100,7,0)</f>
        <v>0</v>
      </c>
      <c r="H287" s="12">
        <f>VLOOKUP($D287,'Data_Classification for Summary'!$A$1:$I$100,9,0)</f>
        <v>0</v>
      </c>
      <c r="I287" s="9">
        <v>2</v>
      </c>
      <c r="J287" s="12" t="s">
        <v>2075</v>
      </c>
      <c r="K287" s="17">
        <v>70006</v>
      </c>
      <c r="L287" s="17" t="s">
        <v>709</v>
      </c>
    </row>
    <row r="288" spans="1:12" ht="12.75" customHeight="1">
      <c r="A288" s="9" t="s">
        <v>710</v>
      </c>
      <c r="B288" s="7" t="s">
        <v>711</v>
      </c>
      <c r="C288" s="9">
        <f t="shared" si="4"/>
        <v>286</v>
      </c>
      <c r="D288" s="12" t="s">
        <v>844</v>
      </c>
      <c r="E288" s="12">
        <f>VLOOKUP($D288,'Data_Classification for Summary'!$A$1:$I$100,3,0)</f>
        <v>20</v>
      </c>
      <c r="F288" s="12">
        <f>VLOOKUP($D288,'Data_Classification for Summary'!$A$1:$I$100,5,0)</f>
        <v>10</v>
      </c>
      <c r="G288" s="12">
        <f>VLOOKUP($D288,'Data_Classification for Summary'!$A$1:$I$100,7,0)</f>
        <v>0</v>
      </c>
      <c r="H288" s="12">
        <f>VLOOKUP($D288,'Data_Classification for Summary'!$A$1:$I$100,9,0)</f>
        <v>0</v>
      </c>
      <c r="I288" s="9">
        <v>3</v>
      </c>
      <c r="J288" s="12" t="s">
        <v>2075</v>
      </c>
      <c r="K288" s="17">
        <v>70007</v>
      </c>
      <c r="L288" s="17" t="s">
        <v>712</v>
      </c>
    </row>
    <row r="289" spans="1:13" ht="12.75" customHeight="1">
      <c r="A289" s="7" t="s">
        <v>713</v>
      </c>
      <c r="B289" s="18" t="s">
        <v>714</v>
      </c>
      <c r="C289" s="9">
        <f t="shared" si="4"/>
        <v>287</v>
      </c>
      <c r="D289" s="12" t="s">
        <v>844</v>
      </c>
      <c r="E289" s="12">
        <f>VLOOKUP($D289,'Data_Classification for Summary'!$A$1:$I$100,3,0)</f>
        <v>20</v>
      </c>
      <c r="F289" s="12">
        <f>VLOOKUP($D289,'Data_Classification for Summary'!$A$1:$I$100,5,0)</f>
        <v>10</v>
      </c>
      <c r="G289" s="12">
        <f>VLOOKUP($D289,'Data_Classification for Summary'!$A$1:$I$100,7,0)</f>
        <v>0</v>
      </c>
      <c r="H289" s="12">
        <f>VLOOKUP($D289,'Data_Classification for Summary'!$A$1:$I$100,9,0)</f>
        <v>0</v>
      </c>
      <c r="I289" s="18">
        <v>10</v>
      </c>
      <c r="J289" s="12" t="s">
        <v>2075</v>
      </c>
      <c r="K289" s="16"/>
      <c r="L289" s="16"/>
      <c r="M289" s="16"/>
    </row>
    <row r="290" spans="1:13" ht="12.75" customHeight="1">
      <c r="A290" s="7" t="s">
        <v>715</v>
      </c>
      <c r="B290" s="18" t="s">
        <v>716</v>
      </c>
      <c r="C290" s="9">
        <f t="shared" si="4"/>
        <v>288</v>
      </c>
      <c r="D290" s="12" t="s">
        <v>844</v>
      </c>
      <c r="E290" s="12">
        <f>VLOOKUP($D290,'Data_Classification for Summary'!$A$1:$I$100,3,0)</f>
        <v>20</v>
      </c>
      <c r="F290" s="12">
        <f>VLOOKUP($D290,'Data_Classification for Summary'!$A$1:$I$100,5,0)</f>
        <v>10</v>
      </c>
      <c r="G290" s="12">
        <f>VLOOKUP($D290,'Data_Classification for Summary'!$A$1:$I$100,7,0)</f>
        <v>0</v>
      </c>
      <c r="H290" s="12">
        <f>VLOOKUP($D290,'Data_Classification for Summary'!$A$1:$I$100,9,0)</f>
        <v>0</v>
      </c>
      <c r="I290" s="18">
        <v>20</v>
      </c>
      <c r="J290" s="12" t="s">
        <v>2075</v>
      </c>
      <c r="K290" s="16"/>
      <c r="L290" s="16"/>
      <c r="M290" s="16"/>
    </row>
    <row r="291" spans="1:13" ht="12.75" customHeight="1">
      <c r="A291" s="9" t="s">
        <v>717</v>
      </c>
      <c r="B291" s="7" t="s">
        <v>718</v>
      </c>
      <c r="C291" s="9">
        <f t="shared" si="4"/>
        <v>289</v>
      </c>
      <c r="D291" s="12" t="s">
        <v>844</v>
      </c>
      <c r="E291" s="12">
        <f>VLOOKUP($D291,'Data_Classification for Summary'!$A$1:$I$100,3,0)</f>
        <v>20</v>
      </c>
      <c r="F291" s="12">
        <f>VLOOKUP($D291,'Data_Classification for Summary'!$A$1:$I$100,5,0)</f>
        <v>10</v>
      </c>
      <c r="G291" s="12">
        <f>VLOOKUP($D291,'Data_Classification for Summary'!$A$1:$I$100,7,0)</f>
        <v>0</v>
      </c>
      <c r="H291" s="12">
        <f>VLOOKUP($D291,'Data_Classification for Summary'!$A$1:$I$100,9,0)</f>
        <v>0</v>
      </c>
      <c r="I291" s="9">
        <v>30</v>
      </c>
      <c r="J291" s="12" t="s">
        <v>2075</v>
      </c>
      <c r="K291" s="17">
        <v>70009</v>
      </c>
      <c r="L291" s="17" t="s">
        <v>719</v>
      </c>
    </row>
    <row r="292" spans="1:13" ht="12.75" customHeight="1">
      <c r="A292" s="9" t="s">
        <v>720</v>
      </c>
      <c r="B292" s="18" t="s">
        <v>721</v>
      </c>
      <c r="C292" s="9">
        <f t="shared" si="4"/>
        <v>290</v>
      </c>
      <c r="D292" s="12" t="s">
        <v>844</v>
      </c>
      <c r="E292" s="12">
        <f>VLOOKUP($D292,'Data_Classification for Summary'!$A$1:$I$100,3,0)</f>
        <v>20</v>
      </c>
      <c r="F292" s="12">
        <f>VLOOKUP($D292,'Data_Classification for Summary'!$A$1:$I$100,5,0)</f>
        <v>10</v>
      </c>
      <c r="G292" s="12">
        <f>VLOOKUP($D292,'Data_Classification for Summary'!$A$1:$I$100,7,0)</f>
        <v>0</v>
      </c>
      <c r="H292" s="12">
        <f>VLOOKUP($D292,'Data_Classification for Summary'!$A$1:$I$100,9,0)</f>
        <v>0</v>
      </c>
      <c r="I292" s="18">
        <v>30</v>
      </c>
      <c r="J292" s="12" t="s">
        <v>2075</v>
      </c>
    </row>
    <row r="293" spans="1:13" ht="12.75" customHeight="1">
      <c r="A293" s="7" t="s">
        <v>722</v>
      </c>
      <c r="B293" s="20" t="s">
        <v>723</v>
      </c>
      <c r="C293" s="9">
        <f t="shared" si="4"/>
        <v>291</v>
      </c>
      <c r="D293" s="12" t="s">
        <v>844</v>
      </c>
      <c r="E293" s="12">
        <f>VLOOKUP($D293,'Data_Classification for Summary'!$A$1:$I$100,3,0)</f>
        <v>20</v>
      </c>
      <c r="F293" s="12">
        <f>VLOOKUP($D293,'Data_Classification for Summary'!$A$1:$I$100,5,0)</f>
        <v>10</v>
      </c>
      <c r="G293" s="12">
        <f>VLOOKUP($D293,'Data_Classification for Summary'!$A$1:$I$100,7,0)</f>
        <v>0</v>
      </c>
      <c r="H293" s="12">
        <f>VLOOKUP($D293,'Data_Classification for Summary'!$A$1:$I$100,9,0)</f>
        <v>0</v>
      </c>
      <c r="I293" s="7">
        <v>31</v>
      </c>
      <c r="J293" s="12" t="s">
        <v>2075</v>
      </c>
      <c r="K293" s="16"/>
      <c r="L293" s="16"/>
      <c r="M293" s="16"/>
    </row>
    <row r="294" spans="1:13" ht="12.75" customHeight="1">
      <c r="A294" s="7" t="s">
        <v>724</v>
      </c>
      <c r="B294" s="7" t="s">
        <v>725</v>
      </c>
      <c r="C294" s="9">
        <f t="shared" si="4"/>
        <v>292</v>
      </c>
      <c r="D294" s="12" t="s">
        <v>844</v>
      </c>
      <c r="E294" s="12">
        <f>VLOOKUP($D294,'Data_Classification for Summary'!$A$1:$I$100,3,0)</f>
        <v>20</v>
      </c>
      <c r="F294" s="12">
        <f>VLOOKUP($D294,'Data_Classification for Summary'!$A$1:$I$100,5,0)</f>
        <v>10</v>
      </c>
      <c r="G294" s="12">
        <f>VLOOKUP($D294,'Data_Classification for Summary'!$A$1:$I$100,7,0)</f>
        <v>0</v>
      </c>
      <c r="H294" s="12">
        <f>VLOOKUP($D294,'Data_Classification for Summary'!$A$1:$I$100,9,0)</f>
        <v>0</v>
      </c>
      <c r="I294" s="9">
        <v>40</v>
      </c>
      <c r="J294" s="12" t="s">
        <v>2075</v>
      </c>
      <c r="K294" s="17">
        <v>70005</v>
      </c>
      <c r="L294" s="17" t="s">
        <v>726</v>
      </c>
    </row>
    <row r="295" spans="1:13" ht="12.75" customHeight="1">
      <c r="A295" s="7" t="s">
        <v>727</v>
      </c>
      <c r="B295" s="18" t="s">
        <v>727</v>
      </c>
      <c r="C295" s="9">
        <f t="shared" si="4"/>
        <v>293</v>
      </c>
      <c r="D295" s="12" t="s">
        <v>844</v>
      </c>
      <c r="E295" s="12">
        <f>VLOOKUP($D295,'Data_Classification for Summary'!$A$1:$I$100,3,0)</f>
        <v>20</v>
      </c>
      <c r="F295" s="12">
        <f>VLOOKUP($D295,'Data_Classification for Summary'!$A$1:$I$100,5,0)</f>
        <v>10</v>
      </c>
      <c r="G295" s="12">
        <f>VLOOKUP($D295,'Data_Classification for Summary'!$A$1:$I$100,7,0)</f>
        <v>0</v>
      </c>
      <c r="H295" s="12">
        <f>VLOOKUP($D295,'Data_Classification for Summary'!$A$1:$I$100,9,0)</f>
        <v>0</v>
      </c>
      <c r="I295" s="18">
        <v>60</v>
      </c>
      <c r="J295" s="12" t="s">
        <v>2075</v>
      </c>
      <c r="K295" s="17">
        <v>70003</v>
      </c>
      <c r="L295" s="17" t="s">
        <v>728</v>
      </c>
    </row>
    <row r="296" spans="1:13" ht="12.75" customHeight="1">
      <c r="A296" s="7" t="s">
        <v>729</v>
      </c>
      <c r="B296" s="18" t="s">
        <v>730</v>
      </c>
      <c r="C296" s="9">
        <f t="shared" si="4"/>
        <v>294</v>
      </c>
      <c r="D296" s="12" t="s">
        <v>844</v>
      </c>
      <c r="E296" s="12">
        <f>VLOOKUP($D296,'Data_Classification for Summary'!$A$1:$I$100,3,0)</f>
        <v>20</v>
      </c>
      <c r="F296" s="12">
        <f>VLOOKUP($D296,'Data_Classification for Summary'!$A$1:$I$100,5,0)</f>
        <v>10</v>
      </c>
      <c r="G296" s="12">
        <f>VLOOKUP($D296,'Data_Classification for Summary'!$A$1:$I$100,7,0)</f>
        <v>0</v>
      </c>
      <c r="H296" s="12">
        <f>VLOOKUP($D296,'Data_Classification for Summary'!$A$1:$I$100,9,0)</f>
        <v>0</v>
      </c>
      <c r="I296" s="18">
        <v>80</v>
      </c>
      <c r="J296" s="12" t="s">
        <v>2075</v>
      </c>
      <c r="K296" s="16"/>
      <c r="L296" s="16"/>
      <c r="M296" s="16"/>
    </row>
    <row r="297" spans="1:13" ht="12.75" customHeight="1">
      <c r="A297" s="7" t="s">
        <v>731</v>
      </c>
      <c r="B297" s="7" t="s">
        <v>732</v>
      </c>
      <c r="C297" s="9">
        <f t="shared" si="4"/>
        <v>295</v>
      </c>
      <c r="D297" s="12" t="s">
        <v>844</v>
      </c>
      <c r="E297" s="12">
        <f>VLOOKUP($D297,'Data_Classification for Summary'!$A$1:$I$100,3,0)</f>
        <v>20</v>
      </c>
      <c r="F297" s="12">
        <f>VLOOKUP($D297,'Data_Classification for Summary'!$A$1:$I$100,5,0)</f>
        <v>10</v>
      </c>
      <c r="G297" s="12">
        <f>VLOOKUP($D297,'Data_Classification for Summary'!$A$1:$I$100,7,0)</f>
        <v>0</v>
      </c>
      <c r="H297" s="12">
        <f>VLOOKUP($D297,'Data_Classification for Summary'!$A$1:$I$100,9,0)</f>
        <v>0</v>
      </c>
      <c r="I297" s="9">
        <v>100</v>
      </c>
      <c r="J297" s="12" t="s">
        <v>2075</v>
      </c>
      <c r="K297" s="17">
        <v>70010</v>
      </c>
      <c r="L297" s="17" t="s">
        <v>733</v>
      </c>
    </row>
    <row r="298" spans="1:13" ht="12.75" customHeight="1">
      <c r="A298" s="7" t="s">
        <v>734</v>
      </c>
      <c r="B298" s="7" t="s">
        <v>735</v>
      </c>
      <c r="C298" s="9">
        <f t="shared" si="4"/>
        <v>296</v>
      </c>
      <c r="D298" s="12" t="s">
        <v>844</v>
      </c>
      <c r="E298" s="12">
        <f>VLOOKUP($D298,'Data_Classification for Summary'!$A$1:$I$100,3,0)</f>
        <v>20</v>
      </c>
      <c r="F298" s="12">
        <f>VLOOKUP($D298,'Data_Classification for Summary'!$A$1:$I$100,5,0)</f>
        <v>10</v>
      </c>
      <c r="G298" s="12">
        <f>VLOOKUP($D298,'Data_Classification for Summary'!$A$1:$I$100,7,0)</f>
        <v>0</v>
      </c>
      <c r="H298" s="12">
        <f>VLOOKUP($D298,'Data_Classification for Summary'!$A$1:$I$100,9,0)</f>
        <v>0</v>
      </c>
      <c r="I298" s="18">
        <v>101</v>
      </c>
      <c r="J298" s="12" t="s">
        <v>2075</v>
      </c>
      <c r="K298" s="17">
        <v>70011</v>
      </c>
      <c r="L298" s="17" t="s">
        <v>875</v>
      </c>
    </row>
    <row r="299" spans="1:13" ht="12.75" customHeight="1">
      <c r="A299" s="7" t="s">
        <v>876</v>
      </c>
      <c r="B299" s="18" t="s">
        <v>877</v>
      </c>
      <c r="C299" s="9">
        <f t="shared" si="4"/>
        <v>297</v>
      </c>
      <c r="D299" s="12" t="s">
        <v>844</v>
      </c>
      <c r="E299" s="12">
        <f>VLOOKUP($D299,'Data_Classification for Summary'!$A$1:$I$100,3,0)</f>
        <v>20</v>
      </c>
      <c r="F299" s="12">
        <f>VLOOKUP($D299,'Data_Classification for Summary'!$A$1:$I$100,5,0)</f>
        <v>10</v>
      </c>
      <c r="G299" s="12">
        <f>VLOOKUP($D299,'Data_Classification for Summary'!$A$1:$I$100,7,0)</f>
        <v>0</v>
      </c>
      <c r="H299" s="12">
        <f>VLOOKUP($D299,'Data_Classification for Summary'!$A$1:$I$100,9,0)</f>
        <v>0</v>
      </c>
      <c r="I299" s="18">
        <v>200</v>
      </c>
      <c r="J299" s="12" t="s">
        <v>2075</v>
      </c>
    </row>
    <row r="300" spans="1:13" ht="12.75" customHeight="1">
      <c r="A300" s="7" t="s">
        <v>878</v>
      </c>
      <c r="B300" s="18" t="s">
        <v>879</v>
      </c>
      <c r="C300" s="9">
        <f t="shared" si="4"/>
        <v>298</v>
      </c>
      <c r="D300" s="12" t="s">
        <v>844</v>
      </c>
      <c r="E300" s="12">
        <f>VLOOKUP($D300,'Data_Classification for Summary'!$A$1:$I$100,3,0)</f>
        <v>20</v>
      </c>
      <c r="F300" s="12">
        <f>VLOOKUP($D300,'Data_Classification for Summary'!$A$1:$I$100,5,0)</f>
        <v>10</v>
      </c>
      <c r="G300" s="12">
        <f>VLOOKUP($D300,'Data_Classification for Summary'!$A$1:$I$100,7,0)</f>
        <v>0</v>
      </c>
      <c r="H300" s="12">
        <f>VLOOKUP($D300,'Data_Classification for Summary'!$A$1:$I$100,9,0)</f>
        <v>0</v>
      </c>
      <c r="I300" s="18">
        <v>500</v>
      </c>
      <c r="J300" s="12" t="s">
        <v>2075</v>
      </c>
      <c r="K300" s="16"/>
      <c r="L300" s="16"/>
      <c r="M300" s="16"/>
    </row>
    <row r="301" spans="1:13" ht="12.75" customHeight="1">
      <c r="A301" s="7" t="s">
        <v>880</v>
      </c>
      <c r="B301" s="7" t="s">
        <v>881</v>
      </c>
      <c r="C301" s="9">
        <f t="shared" si="4"/>
        <v>299</v>
      </c>
      <c r="D301" s="12" t="s">
        <v>844</v>
      </c>
      <c r="E301" s="12">
        <f>VLOOKUP($D301,'Data_Classification for Summary'!$A$1:$I$100,3,0)</f>
        <v>20</v>
      </c>
      <c r="F301" s="12">
        <f>VLOOKUP($D301,'Data_Classification for Summary'!$A$1:$I$100,5,0)</f>
        <v>10</v>
      </c>
      <c r="G301" s="12">
        <f>VLOOKUP($D301,'Data_Classification for Summary'!$A$1:$I$100,7,0)</f>
        <v>0</v>
      </c>
      <c r="H301" s="12">
        <f>VLOOKUP($D301,'Data_Classification for Summary'!$A$1:$I$100,9,0)</f>
        <v>0</v>
      </c>
      <c r="I301" s="18">
        <v>700</v>
      </c>
      <c r="J301" s="12" t="s">
        <v>2075</v>
      </c>
      <c r="K301" s="17">
        <v>70004</v>
      </c>
      <c r="L301" s="17" t="s">
        <v>882</v>
      </c>
    </row>
    <row r="302" spans="1:13" ht="12.75" customHeight="1">
      <c r="A302" s="7" t="s">
        <v>996</v>
      </c>
      <c r="B302" s="18" t="s">
        <v>997</v>
      </c>
      <c r="C302" s="9">
        <f t="shared" si="4"/>
        <v>300</v>
      </c>
      <c r="D302" s="12" t="s">
        <v>844</v>
      </c>
      <c r="E302" s="12">
        <f>VLOOKUP($D302,'Data_Classification for Summary'!$A$1:$I$100,3,0)</f>
        <v>20</v>
      </c>
      <c r="F302" s="12">
        <f>VLOOKUP($D302,'Data_Classification for Summary'!$A$1:$I$100,5,0)</f>
        <v>10</v>
      </c>
      <c r="G302" s="12">
        <f>VLOOKUP($D302,'Data_Classification for Summary'!$A$1:$I$100,7,0)</f>
        <v>0</v>
      </c>
      <c r="H302" s="12">
        <f>VLOOKUP($D302,'Data_Classification for Summary'!$A$1:$I$100,9,0)</f>
        <v>0</v>
      </c>
      <c r="I302" s="18">
        <v>800</v>
      </c>
      <c r="J302" s="12" t="s">
        <v>2075</v>
      </c>
      <c r="K302" s="17">
        <v>70311</v>
      </c>
      <c r="L302" s="17" t="s">
        <v>998</v>
      </c>
    </row>
    <row r="303" spans="1:13" ht="12.75" customHeight="1">
      <c r="A303" s="7" t="s">
        <v>999</v>
      </c>
      <c r="B303" s="7" t="s">
        <v>999</v>
      </c>
      <c r="C303" s="9">
        <f t="shared" si="4"/>
        <v>301</v>
      </c>
      <c r="D303" s="12" t="s">
        <v>844</v>
      </c>
      <c r="E303" s="12">
        <f>VLOOKUP($D303,'Data_Classification for Summary'!$A$1:$I$100,3,0)</f>
        <v>20</v>
      </c>
      <c r="F303" s="12">
        <f>VLOOKUP($D303,'Data_Classification for Summary'!$A$1:$I$100,5,0)</f>
        <v>10</v>
      </c>
      <c r="G303" s="12">
        <f>VLOOKUP($D303,'Data_Classification for Summary'!$A$1:$I$100,7,0)</f>
        <v>0</v>
      </c>
      <c r="H303" s="12">
        <f>VLOOKUP($D303,'Data_Classification for Summary'!$A$1:$I$100,9,0)</f>
        <v>0</v>
      </c>
      <c r="I303" s="18">
        <v>850</v>
      </c>
      <c r="J303" s="12" t="s">
        <v>2075</v>
      </c>
      <c r="K303" s="17">
        <v>70008</v>
      </c>
      <c r="L303" s="17" t="s">
        <v>1000</v>
      </c>
    </row>
    <row r="304" spans="1:13" ht="12.75" customHeight="1">
      <c r="A304" s="7" t="s">
        <v>885</v>
      </c>
      <c r="B304" s="18" t="s">
        <v>886</v>
      </c>
      <c r="C304" s="9">
        <f t="shared" si="4"/>
        <v>302</v>
      </c>
      <c r="D304" s="12" t="s">
        <v>844</v>
      </c>
      <c r="E304" s="12">
        <f>VLOOKUP($D304,'Data_Classification for Summary'!$A$1:$I$100,3,0)</f>
        <v>20</v>
      </c>
      <c r="F304" s="12">
        <f>VLOOKUP($D304,'Data_Classification for Summary'!$A$1:$I$100,5,0)</f>
        <v>10</v>
      </c>
      <c r="G304" s="12">
        <f>VLOOKUP($D304,'Data_Classification for Summary'!$A$1:$I$100,7,0)</f>
        <v>0</v>
      </c>
      <c r="H304" s="12">
        <f>VLOOKUP($D304,'Data_Classification for Summary'!$A$1:$I$100,9,0)</f>
        <v>0</v>
      </c>
      <c r="I304" s="18">
        <v>851</v>
      </c>
      <c r="J304" s="12" t="s">
        <v>2075</v>
      </c>
    </row>
    <row r="305" spans="1:12" ht="12.75" customHeight="1">
      <c r="A305" s="7" t="s">
        <v>887</v>
      </c>
      <c r="B305" s="18" t="s">
        <v>888</v>
      </c>
      <c r="C305" s="9">
        <f t="shared" si="4"/>
        <v>303</v>
      </c>
      <c r="D305" s="12" t="s">
        <v>844</v>
      </c>
      <c r="E305" s="12">
        <f>VLOOKUP($D305,'Data_Classification for Summary'!$A$1:$I$100,3,0)</f>
        <v>20</v>
      </c>
      <c r="F305" s="12">
        <f>VLOOKUP($D305,'Data_Classification for Summary'!$A$1:$I$100,5,0)</f>
        <v>10</v>
      </c>
      <c r="G305" s="12">
        <f>VLOOKUP($D305,'Data_Classification for Summary'!$A$1:$I$100,7,0)</f>
        <v>0</v>
      </c>
      <c r="H305" s="12">
        <f>VLOOKUP($D305,'Data_Classification for Summary'!$A$1:$I$100,9,0)</f>
        <v>0</v>
      </c>
      <c r="I305" s="18">
        <v>853</v>
      </c>
      <c r="J305" s="12" t="s">
        <v>2075</v>
      </c>
    </row>
    <row r="306" spans="1:12" ht="12.75" customHeight="1">
      <c r="A306" s="7" t="s">
        <v>889</v>
      </c>
      <c r="B306" s="18" t="s">
        <v>890</v>
      </c>
      <c r="C306" s="9">
        <f t="shared" si="4"/>
        <v>304</v>
      </c>
      <c r="D306" s="12" t="s">
        <v>844</v>
      </c>
      <c r="E306" s="12">
        <f>VLOOKUP($D306,'Data_Classification for Summary'!$A$1:$I$100,3,0)</f>
        <v>20</v>
      </c>
      <c r="F306" s="12">
        <f>VLOOKUP($D306,'Data_Classification for Summary'!$A$1:$I$100,5,0)</f>
        <v>10</v>
      </c>
      <c r="G306" s="12">
        <f>VLOOKUP($D306,'Data_Classification for Summary'!$A$1:$I$100,7,0)</f>
        <v>0</v>
      </c>
      <c r="H306" s="12">
        <f>VLOOKUP($D306,'Data_Classification for Summary'!$A$1:$I$100,9,0)</f>
        <v>0</v>
      </c>
      <c r="I306" s="18">
        <v>882</v>
      </c>
      <c r="J306" s="12" t="s">
        <v>2075</v>
      </c>
    </row>
    <row r="307" spans="1:12" ht="12.75" customHeight="1">
      <c r="A307" s="7" t="s">
        <v>891</v>
      </c>
      <c r="B307" s="7" t="s">
        <v>892</v>
      </c>
      <c r="C307" s="9">
        <f t="shared" si="4"/>
        <v>305</v>
      </c>
      <c r="D307" s="12" t="s">
        <v>844</v>
      </c>
      <c r="E307" s="12">
        <f>VLOOKUP($D307,'Data_Classification for Summary'!$A$1:$I$100,3,0)</f>
        <v>20</v>
      </c>
      <c r="F307" s="12">
        <f>VLOOKUP($D307,'Data_Classification for Summary'!$A$1:$I$100,5,0)</f>
        <v>10</v>
      </c>
      <c r="G307" s="12">
        <f>VLOOKUP($D307,'Data_Classification for Summary'!$A$1:$I$100,7,0)</f>
        <v>0</v>
      </c>
      <c r="H307" s="12">
        <f>VLOOKUP($D307,'Data_Classification for Summary'!$A$1:$I$100,9,0)</f>
        <v>0</v>
      </c>
      <c r="I307" s="18">
        <v>950</v>
      </c>
      <c r="J307" s="12" t="s">
        <v>2075</v>
      </c>
      <c r="K307" s="17">
        <v>70013</v>
      </c>
      <c r="L307" s="17" t="s">
        <v>1008</v>
      </c>
    </row>
    <row r="308" spans="1:12" ht="12.75" customHeight="1">
      <c r="A308" s="9" t="s">
        <v>1009</v>
      </c>
      <c r="B308" s="9" t="s">
        <v>1010</v>
      </c>
      <c r="C308" s="9">
        <f t="shared" si="4"/>
        <v>306</v>
      </c>
      <c r="D308" s="12" t="s">
        <v>844</v>
      </c>
      <c r="E308" s="12">
        <f>VLOOKUP($D308,'Data_Classification for Summary'!$A$1:$I$100,3,0)</f>
        <v>20</v>
      </c>
      <c r="F308" s="12">
        <f>VLOOKUP($D308,'Data_Classification for Summary'!$A$1:$I$100,5,0)</f>
        <v>10</v>
      </c>
      <c r="G308" s="12">
        <f>VLOOKUP($D308,'Data_Classification for Summary'!$A$1:$I$100,7,0)</f>
        <v>0</v>
      </c>
      <c r="H308" s="12">
        <f>VLOOKUP($D308,'Data_Classification for Summary'!$A$1:$I$100,9,0)</f>
        <v>0</v>
      </c>
      <c r="I308" s="9">
        <v>1000</v>
      </c>
      <c r="J308" s="12" t="s">
        <v>2075</v>
      </c>
      <c r="K308" s="17">
        <v>70143</v>
      </c>
      <c r="L308" s="17" t="s">
        <v>1011</v>
      </c>
    </row>
    <row r="309" spans="1:12" ht="12.75" customHeight="1">
      <c r="A309" s="9" t="s">
        <v>1012</v>
      </c>
      <c r="B309" s="18" t="s">
        <v>1013</v>
      </c>
      <c r="C309" s="9">
        <f t="shared" si="4"/>
        <v>307</v>
      </c>
      <c r="D309" s="18" t="s">
        <v>899</v>
      </c>
      <c r="E309" s="12">
        <f>VLOOKUP($D309,'Data_Classification for Summary'!$A$1:$I$100,3,0)</f>
        <v>30</v>
      </c>
      <c r="F309" s="12">
        <f>VLOOKUP($D309,'Data_Classification for Summary'!$A$1:$I$100,5,0)</f>
        <v>1</v>
      </c>
      <c r="G309" s="12">
        <f>VLOOKUP($D309,'Data_Classification for Summary'!$A$1:$I$100,7,0)</f>
        <v>0</v>
      </c>
      <c r="H309" s="12">
        <f>VLOOKUP($D309,'Data_Classification for Summary'!$A$1:$I$100,9,0)</f>
        <v>0</v>
      </c>
      <c r="I309" s="18">
        <v>1</v>
      </c>
      <c r="J309" s="18" t="s">
        <v>2073</v>
      </c>
      <c r="K309" s="17">
        <v>70145</v>
      </c>
      <c r="L309" s="17" t="s">
        <v>900</v>
      </c>
    </row>
    <row r="310" spans="1:12" ht="12.75" customHeight="1">
      <c r="A310" s="9" t="s">
        <v>901</v>
      </c>
      <c r="B310" s="18" t="s">
        <v>902</v>
      </c>
      <c r="C310" s="9">
        <f t="shared" si="4"/>
        <v>308</v>
      </c>
      <c r="D310" s="18" t="s">
        <v>903</v>
      </c>
      <c r="E310" s="12">
        <f>VLOOKUP($D310,'Data_Classification for Summary'!$A$1:$I$100,3,0)</f>
        <v>30</v>
      </c>
      <c r="F310" s="12">
        <f>VLOOKUP($D310,'Data_Classification for Summary'!$A$1:$I$100,5,0)</f>
        <v>2</v>
      </c>
      <c r="G310" s="12">
        <f>VLOOKUP($D310,'Data_Classification for Summary'!$A$1:$I$100,7,0)</f>
        <v>0</v>
      </c>
      <c r="H310" s="12">
        <f>VLOOKUP($D310,'Data_Classification for Summary'!$A$1:$I$100,9,0)</f>
        <v>0</v>
      </c>
      <c r="I310" s="18">
        <v>1</v>
      </c>
      <c r="J310" s="18" t="s">
        <v>2073</v>
      </c>
      <c r="K310" s="17"/>
      <c r="L310" s="17"/>
    </row>
    <row r="311" spans="1:12" ht="12.75" customHeight="1">
      <c r="A311" s="9" t="s">
        <v>904</v>
      </c>
      <c r="B311" s="18" t="s">
        <v>905</v>
      </c>
      <c r="C311" s="9">
        <f t="shared" si="4"/>
        <v>309</v>
      </c>
      <c r="D311" s="18" t="s">
        <v>903</v>
      </c>
      <c r="E311" s="12">
        <f>VLOOKUP($D311,'Data_Classification for Summary'!$A$1:$I$100,3,0)</f>
        <v>30</v>
      </c>
      <c r="F311" s="12">
        <f>VLOOKUP($D311,'Data_Classification for Summary'!$A$1:$I$100,5,0)</f>
        <v>2</v>
      </c>
      <c r="G311" s="12">
        <f>VLOOKUP($D311,'Data_Classification for Summary'!$A$1:$I$100,7,0)</f>
        <v>0</v>
      </c>
      <c r="H311" s="12">
        <f>VLOOKUP($D311,'Data_Classification for Summary'!$A$1:$I$100,9,0)</f>
        <v>0</v>
      </c>
      <c r="I311" s="18">
        <v>2</v>
      </c>
      <c r="J311" s="18" t="s">
        <v>2073</v>
      </c>
      <c r="K311" s="17"/>
      <c r="L311" s="17"/>
    </row>
    <row r="312" spans="1:12" ht="12.75" customHeight="1">
      <c r="A312" s="9" t="s">
        <v>906</v>
      </c>
      <c r="B312" s="18" t="s">
        <v>907</v>
      </c>
      <c r="C312" s="9">
        <f t="shared" si="4"/>
        <v>310</v>
      </c>
      <c r="D312" s="18" t="s">
        <v>903</v>
      </c>
      <c r="E312" s="12">
        <f>VLOOKUP($D312,'Data_Classification for Summary'!$A$1:$I$100,3,0)</f>
        <v>30</v>
      </c>
      <c r="F312" s="12">
        <f>VLOOKUP($D312,'Data_Classification for Summary'!$A$1:$I$100,5,0)</f>
        <v>2</v>
      </c>
      <c r="G312" s="12">
        <f>VLOOKUP($D312,'Data_Classification for Summary'!$A$1:$I$100,7,0)</f>
        <v>0</v>
      </c>
      <c r="H312" s="12">
        <f>VLOOKUP($D312,'Data_Classification for Summary'!$A$1:$I$100,9,0)</f>
        <v>0</v>
      </c>
      <c r="I312" s="18">
        <v>5</v>
      </c>
      <c r="J312" s="18" t="s">
        <v>2073</v>
      </c>
      <c r="K312" s="17"/>
      <c r="L312" s="17"/>
    </row>
    <row r="313" spans="1:12" ht="12.75" customHeight="1">
      <c r="A313" s="9" t="s">
        <v>908</v>
      </c>
      <c r="B313" s="18" t="s">
        <v>909</v>
      </c>
      <c r="C313" s="9">
        <f t="shared" si="4"/>
        <v>311</v>
      </c>
      <c r="D313" s="18" t="s">
        <v>903</v>
      </c>
      <c r="E313" s="12">
        <f>VLOOKUP($D313,'Data_Classification for Summary'!$A$1:$I$100,3,0)</f>
        <v>30</v>
      </c>
      <c r="F313" s="12">
        <f>VLOOKUP($D313,'Data_Classification for Summary'!$A$1:$I$100,5,0)</f>
        <v>2</v>
      </c>
      <c r="G313" s="12">
        <f>VLOOKUP($D313,'Data_Classification for Summary'!$A$1:$I$100,7,0)</f>
        <v>0</v>
      </c>
      <c r="H313" s="12">
        <f>VLOOKUP($D313,'Data_Classification for Summary'!$A$1:$I$100,9,0)</f>
        <v>0</v>
      </c>
      <c r="I313" s="18">
        <v>6</v>
      </c>
      <c r="J313" s="18" t="s">
        <v>2073</v>
      </c>
      <c r="K313" s="17"/>
      <c r="L313" s="17"/>
    </row>
    <row r="314" spans="1:12" ht="12.75" customHeight="1">
      <c r="A314" s="9" t="s">
        <v>910</v>
      </c>
      <c r="B314" s="18" t="s">
        <v>911</v>
      </c>
      <c r="C314" s="9">
        <f t="shared" si="4"/>
        <v>312</v>
      </c>
      <c r="D314" s="18" t="s">
        <v>903</v>
      </c>
      <c r="E314" s="12">
        <f>VLOOKUP($D314,'Data_Classification for Summary'!$A$1:$I$100,3,0)</f>
        <v>30</v>
      </c>
      <c r="F314" s="12">
        <f>VLOOKUP($D314,'Data_Classification for Summary'!$A$1:$I$100,5,0)</f>
        <v>2</v>
      </c>
      <c r="G314" s="12">
        <f>VLOOKUP($D314,'Data_Classification for Summary'!$A$1:$I$100,7,0)</f>
        <v>0</v>
      </c>
      <c r="H314" s="12">
        <f>VLOOKUP($D314,'Data_Classification for Summary'!$A$1:$I$100,9,0)</f>
        <v>0</v>
      </c>
      <c r="I314" s="18">
        <v>7</v>
      </c>
      <c r="J314" s="18" t="s">
        <v>2073</v>
      </c>
      <c r="K314" s="17"/>
      <c r="L314" s="17"/>
    </row>
    <row r="315" spans="1:12" ht="12.75" customHeight="1">
      <c r="A315" s="9" t="s">
        <v>912</v>
      </c>
      <c r="B315" s="18" t="s">
        <v>777</v>
      </c>
      <c r="C315" s="9">
        <f t="shared" si="4"/>
        <v>313</v>
      </c>
      <c r="D315" s="18" t="s">
        <v>903</v>
      </c>
      <c r="E315" s="12">
        <f>VLOOKUP($D315,'Data_Classification for Summary'!$A$1:$I$100,3,0)</f>
        <v>30</v>
      </c>
      <c r="F315" s="12">
        <f>VLOOKUP($D315,'Data_Classification for Summary'!$A$1:$I$100,5,0)</f>
        <v>2</v>
      </c>
      <c r="G315" s="12">
        <f>VLOOKUP($D315,'Data_Classification for Summary'!$A$1:$I$100,7,0)</f>
        <v>0</v>
      </c>
      <c r="H315" s="12">
        <f>VLOOKUP($D315,'Data_Classification for Summary'!$A$1:$I$100,9,0)</f>
        <v>0</v>
      </c>
      <c r="I315" s="18">
        <v>8</v>
      </c>
      <c r="J315" s="18" t="s">
        <v>2073</v>
      </c>
      <c r="K315" s="17"/>
      <c r="L315" s="17"/>
    </row>
    <row r="316" spans="1:12" ht="12.75" customHeight="1">
      <c r="A316" s="9" t="s">
        <v>778</v>
      </c>
      <c r="B316" s="18" t="s">
        <v>779</v>
      </c>
      <c r="C316" s="9">
        <f t="shared" si="4"/>
        <v>314</v>
      </c>
      <c r="D316" s="18" t="s">
        <v>903</v>
      </c>
      <c r="E316" s="12">
        <f>VLOOKUP($D316,'Data_Classification for Summary'!$A$1:$I$100,3,0)</f>
        <v>30</v>
      </c>
      <c r="F316" s="12">
        <f>VLOOKUP($D316,'Data_Classification for Summary'!$A$1:$I$100,5,0)</f>
        <v>2</v>
      </c>
      <c r="G316" s="12">
        <f>VLOOKUP($D316,'Data_Classification for Summary'!$A$1:$I$100,7,0)</f>
        <v>0</v>
      </c>
      <c r="H316" s="12">
        <f>VLOOKUP($D316,'Data_Classification for Summary'!$A$1:$I$100,9,0)</f>
        <v>0</v>
      </c>
      <c r="I316" s="18">
        <v>9</v>
      </c>
      <c r="J316" s="18" t="s">
        <v>2073</v>
      </c>
      <c r="K316" s="17"/>
      <c r="L316" s="17"/>
    </row>
    <row r="317" spans="1:12" ht="12.75" customHeight="1">
      <c r="A317" s="9" t="s">
        <v>780</v>
      </c>
      <c r="B317" s="18" t="s">
        <v>781</v>
      </c>
      <c r="C317" s="9">
        <f t="shared" si="4"/>
        <v>315</v>
      </c>
      <c r="D317" s="18" t="s">
        <v>903</v>
      </c>
      <c r="E317" s="12">
        <f>VLOOKUP($D317,'Data_Classification for Summary'!$A$1:$I$100,3,0)</f>
        <v>30</v>
      </c>
      <c r="F317" s="12">
        <f>VLOOKUP($D317,'Data_Classification for Summary'!$A$1:$I$100,5,0)</f>
        <v>2</v>
      </c>
      <c r="G317" s="12">
        <f>VLOOKUP($D317,'Data_Classification for Summary'!$A$1:$I$100,7,0)</f>
        <v>0</v>
      </c>
      <c r="H317" s="12">
        <f>VLOOKUP($D317,'Data_Classification for Summary'!$A$1:$I$100,9,0)</f>
        <v>0</v>
      </c>
      <c r="I317" s="18">
        <v>10</v>
      </c>
      <c r="J317" s="18" t="s">
        <v>2073</v>
      </c>
      <c r="K317" s="17"/>
      <c r="L317" s="17"/>
    </row>
    <row r="318" spans="1:12" ht="12.75" customHeight="1">
      <c r="A318" s="9" t="s">
        <v>782</v>
      </c>
      <c r="B318" s="18" t="s">
        <v>783</v>
      </c>
      <c r="C318" s="9">
        <f t="shared" si="4"/>
        <v>316</v>
      </c>
      <c r="D318" s="18" t="s">
        <v>903</v>
      </c>
      <c r="E318" s="12">
        <f>VLOOKUP($D318,'Data_Classification for Summary'!$A$1:$I$100,3,0)</f>
        <v>30</v>
      </c>
      <c r="F318" s="12">
        <f>VLOOKUP($D318,'Data_Classification for Summary'!$A$1:$I$100,5,0)</f>
        <v>2</v>
      </c>
      <c r="G318" s="12">
        <f>VLOOKUP($D318,'Data_Classification for Summary'!$A$1:$I$100,7,0)</f>
        <v>0</v>
      </c>
      <c r="H318" s="12">
        <f>VLOOKUP($D318,'Data_Classification for Summary'!$A$1:$I$100,9,0)</f>
        <v>0</v>
      </c>
      <c r="I318" s="18">
        <v>11</v>
      </c>
      <c r="J318" s="18" t="s">
        <v>2073</v>
      </c>
      <c r="K318" s="17"/>
      <c r="L318" s="17"/>
    </row>
    <row r="319" spans="1:12" ht="12.75" customHeight="1">
      <c r="A319" s="9" t="s">
        <v>784</v>
      </c>
      <c r="B319" s="18" t="s">
        <v>785</v>
      </c>
      <c r="C319" s="9">
        <f t="shared" si="4"/>
        <v>317</v>
      </c>
      <c r="D319" s="18" t="s">
        <v>903</v>
      </c>
      <c r="E319" s="12">
        <f>VLOOKUP($D319,'Data_Classification for Summary'!$A$1:$I$100,3,0)</f>
        <v>30</v>
      </c>
      <c r="F319" s="12">
        <f>VLOOKUP($D319,'Data_Classification for Summary'!$A$1:$I$100,5,0)</f>
        <v>2</v>
      </c>
      <c r="G319" s="12">
        <f>VLOOKUP($D319,'Data_Classification for Summary'!$A$1:$I$100,7,0)</f>
        <v>0</v>
      </c>
      <c r="H319" s="12">
        <f>VLOOKUP($D319,'Data_Classification for Summary'!$A$1:$I$100,9,0)</f>
        <v>0</v>
      </c>
      <c r="I319" s="18">
        <v>12</v>
      </c>
      <c r="J319" s="18" t="s">
        <v>2073</v>
      </c>
      <c r="K319" s="17"/>
      <c r="L319" s="17"/>
    </row>
    <row r="320" spans="1:12" ht="12.75" customHeight="1">
      <c r="A320" s="9" t="s">
        <v>786</v>
      </c>
      <c r="B320" s="18" t="s">
        <v>787</v>
      </c>
      <c r="C320" s="9">
        <f t="shared" si="4"/>
        <v>318</v>
      </c>
      <c r="D320" s="18" t="s">
        <v>903</v>
      </c>
      <c r="E320" s="12">
        <f>VLOOKUP($D320,'Data_Classification for Summary'!$A$1:$I$100,3,0)</f>
        <v>30</v>
      </c>
      <c r="F320" s="12">
        <f>VLOOKUP($D320,'Data_Classification for Summary'!$A$1:$I$100,5,0)</f>
        <v>2</v>
      </c>
      <c r="G320" s="12">
        <f>VLOOKUP($D320,'Data_Classification for Summary'!$A$1:$I$100,7,0)</f>
        <v>0</v>
      </c>
      <c r="H320" s="12">
        <f>VLOOKUP($D320,'Data_Classification for Summary'!$A$1:$I$100,9,0)</f>
        <v>0</v>
      </c>
      <c r="I320" s="18">
        <v>13</v>
      </c>
      <c r="J320" s="18" t="s">
        <v>2073</v>
      </c>
      <c r="K320" s="17"/>
      <c r="L320" s="17"/>
    </row>
    <row r="321" spans="1:12" ht="12.75" customHeight="1">
      <c r="A321" s="9" t="s">
        <v>788</v>
      </c>
      <c r="B321" s="18" t="s">
        <v>789</v>
      </c>
      <c r="C321" s="9">
        <f t="shared" si="4"/>
        <v>319</v>
      </c>
      <c r="D321" s="18" t="s">
        <v>903</v>
      </c>
      <c r="E321" s="12">
        <f>VLOOKUP($D321,'Data_Classification for Summary'!$A$1:$I$100,3,0)</f>
        <v>30</v>
      </c>
      <c r="F321" s="12">
        <f>VLOOKUP($D321,'Data_Classification for Summary'!$A$1:$I$100,5,0)</f>
        <v>2</v>
      </c>
      <c r="G321" s="12">
        <f>VLOOKUP($D321,'Data_Classification for Summary'!$A$1:$I$100,7,0)</f>
        <v>0</v>
      </c>
      <c r="H321" s="12">
        <f>VLOOKUP($D321,'Data_Classification for Summary'!$A$1:$I$100,9,0)</f>
        <v>0</v>
      </c>
      <c r="I321" s="18">
        <v>14</v>
      </c>
      <c r="J321" s="18" t="s">
        <v>2073</v>
      </c>
      <c r="K321" s="17"/>
      <c r="L321" s="17"/>
    </row>
    <row r="322" spans="1:12" ht="12.75" customHeight="1">
      <c r="A322" s="9" t="s">
        <v>790</v>
      </c>
      <c r="B322" s="18" t="s">
        <v>791</v>
      </c>
      <c r="C322" s="9">
        <f t="shared" si="4"/>
        <v>320</v>
      </c>
      <c r="D322" s="18" t="s">
        <v>903</v>
      </c>
      <c r="E322" s="12">
        <f>VLOOKUP($D322,'Data_Classification for Summary'!$A$1:$I$100,3,0)</f>
        <v>30</v>
      </c>
      <c r="F322" s="12">
        <f>VLOOKUP($D322,'Data_Classification for Summary'!$A$1:$I$100,5,0)</f>
        <v>2</v>
      </c>
      <c r="G322" s="12">
        <f>VLOOKUP($D322,'Data_Classification for Summary'!$A$1:$I$100,7,0)</f>
        <v>0</v>
      </c>
      <c r="H322" s="12">
        <f>VLOOKUP($D322,'Data_Classification for Summary'!$A$1:$I$100,9,0)</f>
        <v>0</v>
      </c>
      <c r="I322" s="18">
        <v>15</v>
      </c>
      <c r="J322" s="18" t="s">
        <v>2073</v>
      </c>
      <c r="K322" s="17"/>
      <c r="L322" s="17"/>
    </row>
    <row r="323" spans="1:12" ht="12.75" customHeight="1">
      <c r="A323" s="9" t="s">
        <v>792</v>
      </c>
      <c r="B323" s="18"/>
      <c r="C323" s="9">
        <f t="shared" ref="C323:C360" si="5">C322+1</f>
        <v>321</v>
      </c>
      <c r="D323" s="18" t="s">
        <v>903</v>
      </c>
      <c r="E323" s="12">
        <f>VLOOKUP($D323,'Data_Classification for Summary'!$A$1:$I$100,3,0)</f>
        <v>30</v>
      </c>
      <c r="F323" s="12">
        <f>VLOOKUP($D323,'Data_Classification for Summary'!$A$1:$I$100,5,0)</f>
        <v>2</v>
      </c>
      <c r="G323" s="12">
        <f>VLOOKUP($D323,'Data_Classification for Summary'!$A$1:$I$100,7,0)</f>
        <v>0</v>
      </c>
      <c r="H323" s="12">
        <f>VLOOKUP($D323,'Data_Classification for Summary'!$A$1:$I$100,9,0)</f>
        <v>0</v>
      </c>
      <c r="I323" s="18">
        <v>16</v>
      </c>
      <c r="J323" s="18" t="s">
        <v>2073</v>
      </c>
      <c r="K323" s="17"/>
      <c r="L323" s="17"/>
    </row>
    <row r="324" spans="1:12" ht="12.75" customHeight="1">
      <c r="A324" s="9" t="s">
        <v>793</v>
      </c>
      <c r="B324" s="18" t="s">
        <v>794</v>
      </c>
      <c r="C324" s="9">
        <f t="shared" si="5"/>
        <v>322</v>
      </c>
      <c r="D324" s="18" t="s">
        <v>903</v>
      </c>
      <c r="E324" s="12">
        <f>VLOOKUP($D324,'Data_Classification for Summary'!$A$1:$I$100,3,0)</f>
        <v>30</v>
      </c>
      <c r="F324" s="12">
        <f>VLOOKUP($D324,'Data_Classification for Summary'!$A$1:$I$100,5,0)</f>
        <v>2</v>
      </c>
      <c r="G324" s="12">
        <f>VLOOKUP($D324,'Data_Classification for Summary'!$A$1:$I$100,7,0)</f>
        <v>0</v>
      </c>
      <c r="H324" s="12">
        <f>VLOOKUP($D324,'Data_Classification for Summary'!$A$1:$I$100,9,0)</f>
        <v>0</v>
      </c>
      <c r="I324" s="18">
        <v>17</v>
      </c>
      <c r="J324" s="18" t="s">
        <v>2073</v>
      </c>
      <c r="K324" s="17"/>
      <c r="L324" s="17"/>
    </row>
    <row r="325" spans="1:12" ht="12.75" customHeight="1">
      <c r="A325" s="9" t="s">
        <v>795</v>
      </c>
      <c r="B325" s="18" t="s">
        <v>796</v>
      </c>
      <c r="C325" s="9">
        <f t="shared" si="5"/>
        <v>323</v>
      </c>
      <c r="D325" s="18" t="s">
        <v>903</v>
      </c>
      <c r="E325" s="12">
        <f>VLOOKUP($D325,'Data_Classification for Summary'!$A$1:$I$100,3,0)</f>
        <v>30</v>
      </c>
      <c r="F325" s="12">
        <f>VLOOKUP($D325,'Data_Classification for Summary'!$A$1:$I$100,5,0)</f>
        <v>2</v>
      </c>
      <c r="G325" s="12">
        <f>VLOOKUP($D325,'Data_Classification for Summary'!$A$1:$I$100,7,0)</f>
        <v>0</v>
      </c>
      <c r="H325" s="12">
        <f>VLOOKUP($D325,'Data_Classification for Summary'!$A$1:$I$100,9,0)</f>
        <v>0</v>
      </c>
      <c r="I325" s="18">
        <v>25</v>
      </c>
      <c r="J325" s="18" t="s">
        <v>2073</v>
      </c>
      <c r="K325" s="17"/>
      <c r="L325" s="17"/>
    </row>
    <row r="326" spans="1:12" ht="12.75" customHeight="1">
      <c r="A326" s="9" t="s">
        <v>797</v>
      </c>
      <c r="B326" s="18" t="s">
        <v>798</v>
      </c>
      <c r="C326" s="9">
        <f t="shared" si="5"/>
        <v>324</v>
      </c>
      <c r="D326" s="18" t="s">
        <v>903</v>
      </c>
      <c r="E326" s="12">
        <f>VLOOKUP($D326,'Data_Classification for Summary'!$A$1:$I$100,3,0)</f>
        <v>30</v>
      </c>
      <c r="F326" s="12">
        <f>VLOOKUP($D326,'Data_Classification for Summary'!$A$1:$I$100,5,0)</f>
        <v>2</v>
      </c>
      <c r="G326" s="12">
        <f>VLOOKUP($D326,'Data_Classification for Summary'!$A$1:$I$100,7,0)</f>
        <v>0</v>
      </c>
      <c r="H326" s="12">
        <f>VLOOKUP($D326,'Data_Classification for Summary'!$A$1:$I$100,9,0)</f>
        <v>0</v>
      </c>
      <c r="I326" s="18">
        <v>30</v>
      </c>
      <c r="J326" s="18" t="s">
        <v>2073</v>
      </c>
      <c r="K326" s="17"/>
      <c r="L326" s="17"/>
    </row>
    <row r="327" spans="1:12" ht="12.75" customHeight="1">
      <c r="A327" s="9" t="s">
        <v>799</v>
      </c>
      <c r="B327" s="18" t="s">
        <v>800</v>
      </c>
      <c r="C327" s="9">
        <f t="shared" si="5"/>
        <v>325</v>
      </c>
      <c r="D327" s="18" t="s">
        <v>903</v>
      </c>
      <c r="E327" s="12">
        <f>VLOOKUP($D327,'Data_Classification for Summary'!$A$1:$I$100,3,0)</f>
        <v>30</v>
      </c>
      <c r="F327" s="12">
        <f>VLOOKUP($D327,'Data_Classification for Summary'!$A$1:$I$100,5,0)</f>
        <v>2</v>
      </c>
      <c r="G327" s="12">
        <f>VLOOKUP($D327,'Data_Classification for Summary'!$A$1:$I$100,7,0)</f>
        <v>0</v>
      </c>
      <c r="H327" s="12">
        <f>VLOOKUP($D327,'Data_Classification for Summary'!$A$1:$I$100,9,0)</f>
        <v>0</v>
      </c>
      <c r="I327" s="18">
        <v>31</v>
      </c>
      <c r="J327" s="18" t="s">
        <v>2073</v>
      </c>
      <c r="K327" s="17">
        <v>70406</v>
      </c>
      <c r="L327" s="17" t="s">
        <v>801</v>
      </c>
    </row>
    <row r="328" spans="1:12" ht="12.75" customHeight="1">
      <c r="A328" s="9" t="s">
        <v>802</v>
      </c>
      <c r="B328" s="18" t="s">
        <v>803</v>
      </c>
      <c r="C328" s="9">
        <f t="shared" si="5"/>
        <v>326</v>
      </c>
      <c r="D328" s="18" t="s">
        <v>903</v>
      </c>
      <c r="E328" s="12">
        <f>VLOOKUP($D328,'Data_Classification for Summary'!$A$1:$I$100,3,0)</f>
        <v>30</v>
      </c>
      <c r="F328" s="12">
        <f>VLOOKUP($D328,'Data_Classification for Summary'!$A$1:$I$100,5,0)</f>
        <v>2</v>
      </c>
      <c r="G328" s="12">
        <f>VLOOKUP($D328,'Data_Classification for Summary'!$A$1:$I$100,7,0)</f>
        <v>0</v>
      </c>
      <c r="H328" s="12">
        <f>VLOOKUP($D328,'Data_Classification for Summary'!$A$1:$I$100,9,0)</f>
        <v>0</v>
      </c>
      <c r="I328" s="18">
        <v>32</v>
      </c>
      <c r="J328" s="18" t="s">
        <v>2073</v>
      </c>
      <c r="K328" s="17">
        <v>70407</v>
      </c>
      <c r="L328" s="17" t="s">
        <v>804</v>
      </c>
    </row>
    <row r="329" spans="1:12" ht="12.75" customHeight="1">
      <c r="A329" s="9" t="s">
        <v>805</v>
      </c>
      <c r="B329" s="18" t="s">
        <v>806</v>
      </c>
      <c r="C329" s="9">
        <f t="shared" si="5"/>
        <v>327</v>
      </c>
      <c r="D329" s="18" t="s">
        <v>903</v>
      </c>
      <c r="E329" s="12">
        <f>VLOOKUP($D329,'Data_Classification for Summary'!$A$1:$I$100,3,0)</f>
        <v>30</v>
      </c>
      <c r="F329" s="12">
        <f>VLOOKUP($D329,'Data_Classification for Summary'!$A$1:$I$100,5,0)</f>
        <v>2</v>
      </c>
      <c r="G329" s="12">
        <f>VLOOKUP($D329,'Data_Classification for Summary'!$A$1:$I$100,7,0)</f>
        <v>0</v>
      </c>
      <c r="H329" s="12">
        <f>VLOOKUP($D329,'Data_Classification for Summary'!$A$1:$I$100,9,0)</f>
        <v>0</v>
      </c>
      <c r="I329" s="18">
        <v>40</v>
      </c>
      <c r="J329" s="18" t="s">
        <v>2073</v>
      </c>
      <c r="K329" s="17"/>
      <c r="L329" s="17"/>
    </row>
    <row r="330" spans="1:12" ht="12.75" customHeight="1">
      <c r="A330" s="9" t="s">
        <v>807</v>
      </c>
      <c r="B330" s="18" t="s">
        <v>808</v>
      </c>
      <c r="C330" s="9">
        <f t="shared" si="5"/>
        <v>328</v>
      </c>
      <c r="D330" s="18" t="s">
        <v>903</v>
      </c>
      <c r="E330" s="12">
        <f>VLOOKUP($D330,'Data_Classification for Summary'!$A$1:$I$100,3,0)</f>
        <v>30</v>
      </c>
      <c r="F330" s="12">
        <f>VLOOKUP($D330,'Data_Classification for Summary'!$A$1:$I$100,5,0)</f>
        <v>2</v>
      </c>
      <c r="G330" s="12">
        <f>VLOOKUP($D330,'Data_Classification for Summary'!$A$1:$I$100,7,0)</f>
        <v>0</v>
      </c>
      <c r="H330" s="12">
        <f>VLOOKUP($D330,'Data_Classification for Summary'!$A$1:$I$100,9,0)</f>
        <v>0</v>
      </c>
      <c r="I330" s="18">
        <v>41</v>
      </c>
      <c r="J330" s="18" t="s">
        <v>2073</v>
      </c>
      <c r="K330" s="17">
        <v>70412</v>
      </c>
      <c r="L330" s="17" t="s">
        <v>931</v>
      </c>
    </row>
    <row r="331" spans="1:12" ht="12.75" customHeight="1">
      <c r="A331" s="9" t="s">
        <v>932</v>
      </c>
      <c r="B331" s="18" t="s">
        <v>933</v>
      </c>
      <c r="C331" s="9">
        <f t="shared" si="5"/>
        <v>329</v>
      </c>
      <c r="D331" s="18" t="s">
        <v>903</v>
      </c>
      <c r="E331" s="12">
        <f>VLOOKUP($D331,'Data_Classification for Summary'!$A$1:$I$100,3,0)</f>
        <v>30</v>
      </c>
      <c r="F331" s="12">
        <f>VLOOKUP($D331,'Data_Classification for Summary'!$A$1:$I$100,5,0)</f>
        <v>2</v>
      </c>
      <c r="G331" s="12">
        <f>VLOOKUP($D331,'Data_Classification for Summary'!$A$1:$I$100,7,0)</f>
        <v>0</v>
      </c>
      <c r="H331" s="12">
        <f>VLOOKUP($D331,'Data_Classification for Summary'!$A$1:$I$100,9,0)</f>
        <v>0</v>
      </c>
      <c r="I331" s="18">
        <v>42</v>
      </c>
      <c r="J331" s="18" t="s">
        <v>2073</v>
      </c>
      <c r="K331" s="17">
        <v>70411</v>
      </c>
      <c r="L331" s="17" t="s">
        <v>934</v>
      </c>
    </row>
    <row r="332" spans="1:12" ht="12.75" customHeight="1">
      <c r="A332" s="9" t="s">
        <v>935</v>
      </c>
      <c r="B332" s="18" t="s">
        <v>936</v>
      </c>
      <c r="C332" s="9">
        <f t="shared" si="5"/>
        <v>330</v>
      </c>
      <c r="D332" s="18" t="s">
        <v>903</v>
      </c>
      <c r="E332" s="12">
        <f>VLOOKUP($D332,'Data_Classification for Summary'!$A$1:$I$100,3,0)</f>
        <v>30</v>
      </c>
      <c r="F332" s="12">
        <f>VLOOKUP($D332,'Data_Classification for Summary'!$A$1:$I$100,5,0)</f>
        <v>2</v>
      </c>
      <c r="G332" s="12">
        <f>VLOOKUP($D332,'Data_Classification for Summary'!$A$1:$I$100,7,0)</f>
        <v>0</v>
      </c>
      <c r="H332" s="12">
        <f>VLOOKUP($D332,'Data_Classification for Summary'!$A$1:$I$100,9,0)</f>
        <v>0</v>
      </c>
      <c r="I332" s="18">
        <v>50</v>
      </c>
      <c r="J332" s="18" t="s">
        <v>2073</v>
      </c>
      <c r="K332" s="17"/>
      <c r="L332" s="17"/>
    </row>
    <row r="333" spans="1:12" ht="12.75" customHeight="1">
      <c r="A333" s="9" t="s">
        <v>937</v>
      </c>
      <c r="B333" s="18" t="s">
        <v>938</v>
      </c>
      <c r="C333" s="9">
        <f t="shared" si="5"/>
        <v>331</v>
      </c>
      <c r="D333" s="18" t="s">
        <v>903</v>
      </c>
      <c r="E333" s="12">
        <f>VLOOKUP($D333,'Data_Classification for Summary'!$A$1:$I$100,3,0)</f>
        <v>30</v>
      </c>
      <c r="F333" s="12">
        <f>VLOOKUP($D333,'Data_Classification for Summary'!$A$1:$I$100,5,0)</f>
        <v>2</v>
      </c>
      <c r="G333" s="12">
        <f>VLOOKUP($D333,'Data_Classification for Summary'!$A$1:$I$100,7,0)</f>
        <v>0</v>
      </c>
      <c r="H333" s="12">
        <f>VLOOKUP($D333,'Data_Classification for Summary'!$A$1:$I$100,9,0)</f>
        <v>0</v>
      </c>
      <c r="I333" s="18">
        <v>51</v>
      </c>
      <c r="J333" s="18" t="s">
        <v>2073</v>
      </c>
      <c r="K333" s="17">
        <v>70402</v>
      </c>
      <c r="L333" s="17" t="s">
        <v>939</v>
      </c>
    </row>
    <row r="334" spans="1:12" ht="12.75" customHeight="1">
      <c r="A334" s="9" t="s">
        <v>1062</v>
      </c>
      <c r="B334" s="18" t="s">
        <v>1063</v>
      </c>
      <c r="C334" s="9">
        <f t="shared" si="5"/>
        <v>332</v>
      </c>
      <c r="D334" s="18" t="s">
        <v>903</v>
      </c>
      <c r="E334" s="12">
        <f>VLOOKUP($D334,'Data_Classification for Summary'!$A$1:$I$100,3,0)</f>
        <v>30</v>
      </c>
      <c r="F334" s="12">
        <f>VLOOKUP($D334,'Data_Classification for Summary'!$A$1:$I$100,5,0)</f>
        <v>2</v>
      </c>
      <c r="G334" s="12">
        <f>VLOOKUP($D334,'Data_Classification for Summary'!$A$1:$I$100,7,0)</f>
        <v>0</v>
      </c>
      <c r="H334" s="12">
        <f>VLOOKUP($D334,'Data_Classification for Summary'!$A$1:$I$100,9,0)</f>
        <v>0</v>
      </c>
      <c r="I334" s="18">
        <v>52</v>
      </c>
      <c r="J334" s="18" t="s">
        <v>2073</v>
      </c>
      <c r="K334" s="17">
        <v>70403</v>
      </c>
      <c r="L334" s="17" t="s">
        <v>1064</v>
      </c>
    </row>
    <row r="335" spans="1:12" ht="12.75" customHeight="1">
      <c r="A335" s="9" t="s">
        <v>944</v>
      </c>
      <c r="B335" s="18" t="s">
        <v>945</v>
      </c>
      <c r="C335" s="9">
        <f t="shared" si="5"/>
        <v>333</v>
      </c>
      <c r="D335" s="18" t="s">
        <v>903</v>
      </c>
      <c r="E335" s="12">
        <f>VLOOKUP($D335,'Data_Classification for Summary'!$A$1:$I$100,3,0)</f>
        <v>30</v>
      </c>
      <c r="F335" s="12">
        <f>VLOOKUP($D335,'Data_Classification for Summary'!$A$1:$I$100,5,0)</f>
        <v>2</v>
      </c>
      <c r="G335" s="12">
        <f>VLOOKUP($D335,'Data_Classification for Summary'!$A$1:$I$100,7,0)</f>
        <v>0</v>
      </c>
      <c r="H335" s="12">
        <f>VLOOKUP($D335,'Data_Classification for Summary'!$A$1:$I$100,9,0)</f>
        <v>0</v>
      </c>
      <c r="I335" s="18">
        <v>60</v>
      </c>
      <c r="J335" s="18" t="s">
        <v>2073</v>
      </c>
      <c r="K335" s="17"/>
      <c r="L335" s="17"/>
    </row>
    <row r="336" spans="1:12" ht="12.75" customHeight="1">
      <c r="A336" s="9" t="s">
        <v>946</v>
      </c>
      <c r="B336" s="18" t="s">
        <v>947</v>
      </c>
      <c r="C336" s="9">
        <f t="shared" si="5"/>
        <v>334</v>
      </c>
      <c r="D336" s="18" t="s">
        <v>903</v>
      </c>
      <c r="E336" s="12">
        <f>VLOOKUP($D336,'Data_Classification for Summary'!$A$1:$I$100,3,0)</f>
        <v>30</v>
      </c>
      <c r="F336" s="12">
        <f>VLOOKUP($D336,'Data_Classification for Summary'!$A$1:$I$100,5,0)</f>
        <v>2</v>
      </c>
      <c r="G336" s="12">
        <f>VLOOKUP($D336,'Data_Classification for Summary'!$A$1:$I$100,7,0)</f>
        <v>0</v>
      </c>
      <c r="H336" s="12">
        <f>VLOOKUP($D336,'Data_Classification for Summary'!$A$1:$I$100,9,0)</f>
        <v>0</v>
      </c>
      <c r="I336" s="18">
        <v>61</v>
      </c>
      <c r="J336" s="18" t="s">
        <v>2073</v>
      </c>
      <c r="K336" s="17">
        <v>70404</v>
      </c>
      <c r="L336" s="17" t="s">
        <v>948</v>
      </c>
    </row>
    <row r="337" spans="1:12" ht="12.75" customHeight="1">
      <c r="A337" s="9" t="s">
        <v>949</v>
      </c>
      <c r="B337" s="18" t="s">
        <v>950</v>
      </c>
      <c r="C337" s="9">
        <f t="shared" si="5"/>
        <v>335</v>
      </c>
      <c r="D337" s="18" t="s">
        <v>903</v>
      </c>
      <c r="E337" s="12">
        <f>VLOOKUP($D337,'Data_Classification for Summary'!$A$1:$I$100,3,0)</f>
        <v>30</v>
      </c>
      <c r="F337" s="12">
        <f>VLOOKUP($D337,'Data_Classification for Summary'!$A$1:$I$100,5,0)</f>
        <v>2</v>
      </c>
      <c r="G337" s="12">
        <f>VLOOKUP($D337,'Data_Classification for Summary'!$A$1:$I$100,7,0)</f>
        <v>0</v>
      </c>
      <c r="H337" s="12">
        <f>VLOOKUP($D337,'Data_Classification for Summary'!$A$1:$I$100,9,0)</f>
        <v>0</v>
      </c>
      <c r="I337" s="18">
        <v>62</v>
      </c>
      <c r="J337" s="18" t="s">
        <v>2073</v>
      </c>
      <c r="K337" s="17">
        <v>70405</v>
      </c>
      <c r="L337" s="17" t="s">
        <v>951</v>
      </c>
    </row>
    <row r="338" spans="1:12" ht="12.75" customHeight="1">
      <c r="A338" s="9" t="s">
        <v>1070</v>
      </c>
      <c r="B338" s="18" t="s">
        <v>1071</v>
      </c>
      <c r="C338" s="9">
        <f t="shared" si="5"/>
        <v>336</v>
      </c>
      <c r="D338" s="18" t="s">
        <v>903</v>
      </c>
      <c r="E338" s="12">
        <f>VLOOKUP($D338,'Data_Classification for Summary'!$A$1:$I$100,3,0)</f>
        <v>30</v>
      </c>
      <c r="F338" s="12">
        <f>VLOOKUP($D338,'Data_Classification for Summary'!$A$1:$I$100,5,0)</f>
        <v>2</v>
      </c>
      <c r="G338" s="12">
        <f>VLOOKUP($D338,'Data_Classification for Summary'!$A$1:$I$100,7,0)</f>
        <v>0</v>
      </c>
      <c r="H338" s="12">
        <f>VLOOKUP($D338,'Data_Classification for Summary'!$A$1:$I$100,9,0)</f>
        <v>0</v>
      </c>
      <c r="I338" s="18">
        <v>80</v>
      </c>
      <c r="J338" s="18" t="s">
        <v>2073</v>
      </c>
      <c r="K338" s="17"/>
      <c r="L338" s="17"/>
    </row>
    <row r="339" spans="1:12" ht="12.75" customHeight="1">
      <c r="A339" s="9" t="s">
        <v>1072</v>
      </c>
      <c r="B339" s="18" t="s">
        <v>1073</v>
      </c>
      <c r="C339" s="9">
        <f t="shared" si="5"/>
        <v>337</v>
      </c>
      <c r="D339" s="18" t="s">
        <v>903</v>
      </c>
      <c r="E339" s="12">
        <f>VLOOKUP($D339,'Data_Classification for Summary'!$A$1:$I$100,3,0)</f>
        <v>30</v>
      </c>
      <c r="F339" s="12">
        <f>VLOOKUP($D339,'Data_Classification for Summary'!$A$1:$I$100,5,0)</f>
        <v>2</v>
      </c>
      <c r="G339" s="12">
        <f>VLOOKUP($D339,'Data_Classification for Summary'!$A$1:$I$100,7,0)</f>
        <v>0</v>
      </c>
      <c r="H339" s="12">
        <f>VLOOKUP($D339,'Data_Classification for Summary'!$A$1:$I$100,9,0)</f>
        <v>0</v>
      </c>
      <c r="I339" s="9">
        <v>81</v>
      </c>
      <c r="J339" s="18" t="s">
        <v>2073</v>
      </c>
      <c r="K339" s="17">
        <v>70268</v>
      </c>
      <c r="L339" s="17" t="s">
        <v>957</v>
      </c>
    </row>
    <row r="340" spans="1:12" ht="12.75" customHeight="1">
      <c r="A340" s="9" t="s">
        <v>958</v>
      </c>
      <c r="B340" s="18" t="s">
        <v>959</v>
      </c>
      <c r="C340" s="9">
        <f t="shared" si="5"/>
        <v>338</v>
      </c>
      <c r="D340" s="18" t="s">
        <v>903</v>
      </c>
      <c r="E340" s="12">
        <f>VLOOKUP($D340,'Data_Classification for Summary'!$A$1:$I$100,3,0)</f>
        <v>30</v>
      </c>
      <c r="F340" s="12">
        <f>VLOOKUP($D340,'Data_Classification for Summary'!$A$1:$I$100,5,0)</f>
        <v>2</v>
      </c>
      <c r="G340" s="12">
        <f>VLOOKUP($D340,'Data_Classification for Summary'!$A$1:$I$100,7,0)</f>
        <v>0</v>
      </c>
      <c r="H340" s="12">
        <f>VLOOKUP($D340,'Data_Classification for Summary'!$A$1:$I$100,9,0)</f>
        <v>0</v>
      </c>
      <c r="I340" s="9">
        <v>82</v>
      </c>
      <c r="J340" s="18" t="s">
        <v>2073</v>
      </c>
      <c r="K340" s="17">
        <v>70267</v>
      </c>
      <c r="L340" s="17" t="s">
        <v>960</v>
      </c>
    </row>
    <row r="341" spans="1:12" ht="12.75" customHeight="1">
      <c r="A341" s="9" t="s">
        <v>961</v>
      </c>
      <c r="B341" s="9" t="s">
        <v>962</v>
      </c>
      <c r="C341" s="9">
        <f t="shared" si="5"/>
        <v>339</v>
      </c>
      <c r="D341" s="18" t="s">
        <v>903</v>
      </c>
      <c r="E341" s="12">
        <f>VLOOKUP($D341,'Data_Classification for Summary'!$A$1:$I$100,3,0)</f>
        <v>30</v>
      </c>
      <c r="F341" s="12">
        <f>VLOOKUP($D341,'Data_Classification for Summary'!$A$1:$I$100,5,0)</f>
        <v>2</v>
      </c>
      <c r="G341" s="12">
        <f>VLOOKUP($D341,'Data_Classification for Summary'!$A$1:$I$100,7,0)</f>
        <v>0</v>
      </c>
      <c r="H341" s="12">
        <f>VLOOKUP($D341,'Data_Classification for Summary'!$A$1:$I$100,9,0)</f>
        <v>0</v>
      </c>
      <c r="I341" s="9">
        <v>90</v>
      </c>
      <c r="J341" s="18" t="s">
        <v>2073</v>
      </c>
      <c r="K341" s="17"/>
      <c r="L341" s="17"/>
    </row>
    <row r="342" spans="1:12" ht="12.75" customHeight="1">
      <c r="A342" s="9" t="s">
        <v>961</v>
      </c>
      <c r="B342" s="9" t="s">
        <v>963</v>
      </c>
      <c r="C342" s="9">
        <f t="shared" si="5"/>
        <v>340</v>
      </c>
      <c r="D342" s="18" t="s">
        <v>903</v>
      </c>
      <c r="E342" s="12">
        <f>VLOOKUP($D342,'Data_Classification for Summary'!$A$1:$I$100,3,0)</f>
        <v>30</v>
      </c>
      <c r="F342" s="12">
        <f>VLOOKUP($D342,'Data_Classification for Summary'!$A$1:$I$100,5,0)</f>
        <v>2</v>
      </c>
      <c r="G342" s="12">
        <f>VLOOKUP($D342,'Data_Classification for Summary'!$A$1:$I$100,7,0)</f>
        <v>0</v>
      </c>
      <c r="H342" s="12">
        <f>VLOOKUP($D342,'Data_Classification for Summary'!$A$1:$I$100,9,0)</f>
        <v>0</v>
      </c>
      <c r="I342" s="9">
        <v>91</v>
      </c>
      <c r="J342" s="18" t="s">
        <v>2073</v>
      </c>
      <c r="K342" s="17">
        <v>70400</v>
      </c>
      <c r="L342" s="17" t="s">
        <v>964</v>
      </c>
    </row>
    <row r="343" spans="1:12" ht="12.75" customHeight="1">
      <c r="A343" s="9" t="s">
        <v>961</v>
      </c>
      <c r="B343" s="9" t="s">
        <v>965</v>
      </c>
      <c r="C343" s="9">
        <f t="shared" si="5"/>
        <v>341</v>
      </c>
      <c r="D343" s="18" t="s">
        <v>903</v>
      </c>
      <c r="E343" s="12">
        <f>VLOOKUP($D343,'Data_Classification for Summary'!$A$1:$I$100,3,0)</f>
        <v>30</v>
      </c>
      <c r="F343" s="12">
        <f>VLOOKUP($D343,'Data_Classification for Summary'!$A$1:$I$100,5,0)</f>
        <v>2</v>
      </c>
      <c r="G343" s="12">
        <f>VLOOKUP($D343,'Data_Classification for Summary'!$A$1:$I$100,7,0)</f>
        <v>0</v>
      </c>
      <c r="H343" s="12">
        <f>VLOOKUP($D343,'Data_Classification for Summary'!$A$1:$I$100,9,0)</f>
        <v>0</v>
      </c>
      <c r="I343" s="9">
        <v>92</v>
      </c>
      <c r="J343" s="18" t="s">
        <v>2073</v>
      </c>
      <c r="K343" s="17">
        <v>70401</v>
      </c>
      <c r="L343" s="17" t="s">
        <v>966</v>
      </c>
    </row>
    <row r="344" spans="1:12" ht="12.75" customHeight="1">
      <c r="A344" s="9" t="s">
        <v>967</v>
      </c>
      <c r="B344" s="18" t="s">
        <v>968</v>
      </c>
      <c r="C344" s="9">
        <f t="shared" si="5"/>
        <v>342</v>
      </c>
      <c r="D344" s="18" t="s">
        <v>903</v>
      </c>
      <c r="E344" s="12">
        <f>VLOOKUP($D344,'Data_Classification for Summary'!$A$1:$I$100,3,0)</f>
        <v>30</v>
      </c>
      <c r="F344" s="12">
        <f>VLOOKUP($D344,'Data_Classification for Summary'!$A$1:$I$100,5,0)</f>
        <v>2</v>
      </c>
      <c r="G344" s="12">
        <f>VLOOKUP($D344,'Data_Classification for Summary'!$A$1:$I$100,7,0)</f>
        <v>0</v>
      </c>
      <c r="H344" s="12">
        <f>VLOOKUP($D344,'Data_Classification for Summary'!$A$1:$I$100,9,0)</f>
        <v>0</v>
      </c>
      <c r="I344" s="18">
        <v>900</v>
      </c>
      <c r="J344" s="18" t="s">
        <v>2073</v>
      </c>
      <c r="K344" s="17"/>
      <c r="L344" s="17"/>
    </row>
    <row r="345" spans="1:12" ht="12.75" customHeight="1">
      <c r="A345" s="9" t="s">
        <v>847</v>
      </c>
      <c r="B345" s="18" t="s">
        <v>848</v>
      </c>
      <c r="C345" s="9">
        <f t="shared" si="5"/>
        <v>343</v>
      </c>
      <c r="D345" s="18" t="s">
        <v>903</v>
      </c>
      <c r="E345" s="12">
        <f>VLOOKUP($D345,'Data_Classification for Summary'!$A$1:$I$100,3,0)</f>
        <v>30</v>
      </c>
      <c r="F345" s="12">
        <f>VLOOKUP($D345,'Data_Classification for Summary'!$A$1:$I$100,5,0)</f>
        <v>2</v>
      </c>
      <c r="G345" s="12">
        <f>VLOOKUP($D345,'Data_Classification for Summary'!$A$1:$I$100,7,0)</f>
        <v>0</v>
      </c>
      <c r="H345" s="12">
        <f>VLOOKUP($D345,'Data_Classification for Summary'!$A$1:$I$100,9,0)</f>
        <v>0</v>
      </c>
      <c r="I345" s="18">
        <v>901</v>
      </c>
      <c r="J345" s="18" t="s">
        <v>2073</v>
      </c>
      <c r="K345" s="17"/>
      <c r="L345" s="17"/>
    </row>
    <row r="346" spans="1:12" ht="12.75" customHeight="1">
      <c r="A346" s="7" t="s">
        <v>849</v>
      </c>
      <c r="B346" s="12" t="s">
        <v>850</v>
      </c>
      <c r="C346" s="9">
        <f t="shared" si="5"/>
        <v>344</v>
      </c>
      <c r="D346" s="12" t="s">
        <v>851</v>
      </c>
      <c r="E346" s="12">
        <f>VLOOKUP($D346,'Data_Classification for Summary'!$A$1:$I$100,3,0)</f>
        <v>40</v>
      </c>
      <c r="F346" s="12">
        <f>VLOOKUP($D346,'Data_Classification for Summary'!$A$1:$I$100,5,0)</f>
        <v>1</v>
      </c>
      <c r="G346" s="12">
        <f>VLOOKUP($D346,'Data_Classification for Summary'!$A$1:$I$100,7,0)</f>
        <v>0</v>
      </c>
      <c r="H346" s="12">
        <f>VLOOKUP($D346,'Data_Classification for Summary'!$A$1:$I$100,9,0)</f>
        <v>0</v>
      </c>
      <c r="I346" s="12">
        <v>1</v>
      </c>
      <c r="J346" s="18" t="s">
        <v>2073</v>
      </c>
    </row>
    <row r="347" spans="1:12" ht="12.75" customHeight="1">
      <c r="A347" s="7" t="s">
        <v>852</v>
      </c>
      <c r="B347" s="12" t="s">
        <v>853</v>
      </c>
      <c r="C347" s="9">
        <f t="shared" si="5"/>
        <v>345</v>
      </c>
      <c r="D347" s="12" t="s">
        <v>854</v>
      </c>
      <c r="E347" s="12">
        <f>VLOOKUP($D347,'Data_Classification for Summary'!$A$1:$I$100,3,0)</f>
        <v>40</v>
      </c>
      <c r="F347" s="12">
        <f>VLOOKUP($D347,'Data_Classification for Summary'!$A$1:$I$100,5,0)</f>
        <v>2</v>
      </c>
      <c r="G347" s="12">
        <f>VLOOKUP($D347,'Data_Classification for Summary'!$A$1:$I$100,7,0)</f>
        <v>0</v>
      </c>
      <c r="H347" s="12">
        <f>VLOOKUP($D347,'Data_Classification for Summary'!$A$1:$I$100,9,0)</f>
        <v>0</v>
      </c>
      <c r="I347" s="12">
        <v>10</v>
      </c>
      <c r="J347" s="18" t="s">
        <v>2073</v>
      </c>
    </row>
    <row r="348" spans="1:12" ht="12.75" customHeight="1">
      <c r="A348" s="9" t="s">
        <v>855</v>
      </c>
      <c r="B348" s="12" t="s">
        <v>855</v>
      </c>
      <c r="C348" s="9">
        <f t="shared" si="5"/>
        <v>346</v>
      </c>
      <c r="D348" s="12" t="s">
        <v>856</v>
      </c>
      <c r="E348" s="12">
        <f>VLOOKUP($D348,'Data_Classification for Summary'!$A$1:$I$100,3,0)</f>
        <v>50</v>
      </c>
      <c r="F348" s="12">
        <f>VLOOKUP($D348,'Data_Classification for Summary'!$A$1:$I$100,5,0)</f>
        <v>0</v>
      </c>
      <c r="G348" s="12">
        <f>VLOOKUP($D348,'Data_Classification for Summary'!$A$1:$I$100,7,0)</f>
        <v>0</v>
      </c>
      <c r="H348" s="12">
        <f>VLOOKUP($D348,'Data_Classification for Summary'!$A$1:$I$100,9,0)</f>
        <v>0</v>
      </c>
      <c r="I348" s="12">
        <v>1</v>
      </c>
      <c r="J348" s="18" t="s">
        <v>2073</v>
      </c>
      <c r="K348" s="17">
        <v>70233</v>
      </c>
      <c r="L348" s="17" t="s">
        <v>857</v>
      </c>
    </row>
    <row r="349" spans="1:12" ht="12.75" customHeight="1">
      <c r="A349" s="9" t="s">
        <v>858</v>
      </c>
      <c r="B349" s="12" t="s">
        <v>858</v>
      </c>
      <c r="C349" s="9">
        <f t="shared" si="5"/>
        <v>347</v>
      </c>
      <c r="D349" s="12" t="s">
        <v>856</v>
      </c>
      <c r="E349" s="12">
        <f>VLOOKUP($D349,'Data_Classification for Summary'!$A$1:$I$100,3,0)</f>
        <v>50</v>
      </c>
      <c r="F349" s="12">
        <f>VLOOKUP($D349,'Data_Classification for Summary'!$A$1:$I$100,5,0)</f>
        <v>0</v>
      </c>
      <c r="G349" s="12">
        <f>VLOOKUP($D349,'Data_Classification for Summary'!$A$1:$I$100,7,0)</f>
        <v>0</v>
      </c>
      <c r="H349" s="12">
        <f>VLOOKUP($D349,'Data_Classification for Summary'!$A$1:$I$100,9,0)</f>
        <v>0</v>
      </c>
      <c r="I349" s="12">
        <v>2</v>
      </c>
      <c r="J349" s="18" t="s">
        <v>2073</v>
      </c>
      <c r="K349" s="17">
        <v>70308</v>
      </c>
      <c r="L349" s="17" t="s">
        <v>859</v>
      </c>
    </row>
    <row r="350" spans="1:12" ht="12.75" customHeight="1">
      <c r="A350" s="9" t="s">
        <v>860</v>
      </c>
      <c r="B350" s="18" t="s">
        <v>861</v>
      </c>
      <c r="C350" s="9">
        <f t="shared" si="5"/>
        <v>348</v>
      </c>
      <c r="D350" s="12" t="s">
        <v>856</v>
      </c>
      <c r="E350" s="12">
        <f>VLOOKUP($D350,'Data_Classification for Summary'!$A$1:$I$100,3,0)</f>
        <v>50</v>
      </c>
      <c r="F350" s="12">
        <f>VLOOKUP($D350,'Data_Classification for Summary'!$A$1:$I$100,5,0)</f>
        <v>0</v>
      </c>
      <c r="G350" s="12">
        <f>VLOOKUP($D350,'Data_Classification for Summary'!$A$1:$I$100,7,0)</f>
        <v>0</v>
      </c>
      <c r="H350" s="12">
        <f>VLOOKUP($D350,'Data_Classification for Summary'!$A$1:$I$100,9,0)</f>
        <v>0</v>
      </c>
      <c r="I350" s="18">
        <v>10</v>
      </c>
      <c r="J350" s="18" t="s">
        <v>2073</v>
      </c>
      <c r="K350" s="17"/>
      <c r="L350" s="17"/>
    </row>
    <row r="351" spans="1:12" ht="12.75" customHeight="1">
      <c r="A351" s="9" t="s">
        <v>862</v>
      </c>
      <c r="B351" s="12" t="s">
        <v>863</v>
      </c>
      <c r="C351" s="9">
        <f t="shared" si="5"/>
        <v>349</v>
      </c>
      <c r="D351" s="12" t="s">
        <v>856</v>
      </c>
      <c r="E351" s="12">
        <f>VLOOKUP($D351,'Data_Classification for Summary'!$A$1:$I$100,3,0)</f>
        <v>50</v>
      </c>
      <c r="F351" s="12">
        <f>VLOOKUP($D351,'Data_Classification for Summary'!$A$1:$I$100,5,0)</f>
        <v>0</v>
      </c>
      <c r="G351" s="12">
        <f>VLOOKUP($D351,'Data_Classification for Summary'!$A$1:$I$100,7,0)</f>
        <v>0</v>
      </c>
      <c r="H351" s="12">
        <f>VLOOKUP($D351,'Data_Classification for Summary'!$A$1:$I$100,9,0)</f>
        <v>0</v>
      </c>
      <c r="I351" s="12">
        <v>40</v>
      </c>
      <c r="J351" s="18" t="s">
        <v>2073</v>
      </c>
      <c r="K351" s="17">
        <v>70416</v>
      </c>
      <c r="L351" s="17" t="s">
        <v>864</v>
      </c>
    </row>
    <row r="352" spans="1:12" ht="12.75" customHeight="1">
      <c r="A352" s="9" t="s">
        <v>865</v>
      </c>
      <c r="B352" s="18" t="s">
        <v>866</v>
      </c>
      <c r="C352" s="9">
        <f t="shared" si="5"/>
        <v>350</v>
      </c>
      <c r="D352" s="12" t="s">
        <v>856</v>
      </c>
      <c r="E352" s="12">
        <f>VLOOKUP($D352,'Data_Classification for Summary'!$A$1:$I$100,3,0)</f>
        <v>50</v>
      </c>
      <c r="F352" s="12">
        <f>VLOOKUP($D352,'Data_Classification for Summary'!$A$1:$I$100,5,0)</f>
        <v>0</v>
      </c>
      <c r="G352" s="12">
        <f>VLOOKUP($D352,'Data_Classification for Summary'!$A$1:$I$100,7,0)</f>
        <v>0</v>
      </c>
      <c r="H352" s="12">
        <f>VLOOKUP($D352,'Data_Classification for Summary'!$A$1:$I$100,9,0)</f>
        <v>0</v>
      </c>
      <c r="I352" s="18">
        <v>40</v>
      </c>
      <c r="J352" s="18" t="s">
        <v>2073</v>
      </c>
      <c r="K352" s="17">
        <v>70220</v>
      </c>
      <c r="L352" s="17" t="s">
        <v>867</v>
      </c>
    </row>
    <row r="353" spans="1:13" ht="12.75" customHeight="1">
      <c r="A353" s="9" t="s">
        <v>868</v>
      </c>
      <c r="B353" s="12" t="s">
        <v>869</v>
      </c>
      <c r="C353" s="9">
        <f t="shared" si="5"/>
        <v>351</v>
      </c>
      <c r="D353" s="12" t="s">
        <v>856</v>
      </c>
      <c r="E353" s="12">
        <f>VLOOKUP($D353,'Data_Classification for Summary'!$A$1:$I$100,3,0)</f>
        <v>50</v>
      </c>
      <c r="F353" s="12">
        <f>VLOOKUP($D353,'Data_Classification for Summary'!$A$1:$I$100,5,0)</f>
        <v>0</v>
      </c>
      <c r="G353" s="12">
        <f>VLOOKUP($D353,'Data_Classification for Summary'!$A$1:$I$100,7,0)</f>
        <v>0</v>
      </c>
      <c r="H353" s="12">
        <f>VLOOKUP($D353,'Data_Classification for Summary'!$A$1:$I$100,9,0)</f>
        <v>0</v>
      </c>
      <c r="I353" s="12">
        <v>41</v>
      </c>
      <c r="J353" s="18" t="s">
        <v>2073</v>
      </c>
      <c r="K353" s="17">
        <v>70237</v>
      </c>
      <c r="L353" s="17" t="s">
        <v>870</v>
      </c>
    </row>
    <row r="354" spans="1:13" ht="12.75" customHeight="1">
      <c r="A354" s="9" t="s">
        <v>871</v>
      </c>
      <c r="B354" s="18" t="s">
        <v>872</v>
      </c>
      <c r="C354" s="9">
        <f t="shared" si="5"/>
        <v>352</v>
      </c>
      <c r="D354" s="12" t="s">
        <v>856</v>
      </c>
      <c r="E354" s="12">
        <f>VLOOKUP($D354,'Data_Classification for Summary'!$A$1:$I$100,3,0)</f>
        <v>50</v>
      </c>
      <c r="F354" s="12">
        <f>VLOOKUP($D354,'Data_Classification for Summary'!$A$1:$I$100,5,0)</f>
        <v>0</v>
      </c>
      <c r="G354" s="12">
        <f>VLOOKUP($D354,'Data_Classification for Summary'!$A$1:$I$100,7,0)</f>
        <v>0</v>
      </c>
      <c r="H354" s="12">
        <f>VLOOKUP($D354,'Data_Classification for Summary'!$A$1:$I$100,9,0)</f>
        <v>0</v>
      </c>
      <c r="I354" s="18">
        <v>50</v>
      </c>
      <c r="J354" s="18" t="s">
        <v>2073</v>
      </c>
      <c r="K354" s="17"/>
      <c r="L354" s="17"/>
    </row>
    <row r="355" spans="1:13" ht="12.75" customHeight="1">
      <c r="A355" s="9" t="s">
        <v>873</v>
      </c>
      <c r="B355" s="18" t="s">
        <v>874</v>
      </c>
      <c r="C355" s="9">
        <f t="shared" si="5"/>
        <v>353</v>
      </c>
      <c r="D355" s="12" t="s">
        <v>856</v>
      </c>
      <c r="E355" s="12">
        <f>VLOOKUP($D355,'Data_Classification for Summary'!$A$1:$I$100,3,0)</f>
        <v>50</v>
      </c>
      <c r="F355" s="12">
        <f>VLOOKUP($D355,'Data_Classification for Summary'!$A$1:$I$100,5,0)</f>
        <v>0</v>
      </c>
      <c r="G355" s="12">
        <f>VLOOKUP($D355,'Data_Classification for Summary'!$A$1:$I$100,7,0)</f>
        <v>0</v>
      </c>
      <c r="H355" s="12">
        <f>VLOOKUP($D355,'Data_Classification for Summary'!$A$1:$I$100,9,0)</f>
        <v>0</v>
      </c>
      <c r="I355" s="18">
        <v>51</v>
      </c>
      <c r="J355" s="18" t="s">
        <v>2073</v>
      </c>
      <c r="K355" s="17">
        <v>70302</v>
      </c>
      <c r="L355" s="17" t="s">
        <v>988</v>
      </c>
    </row>
    <row r="356" spans="1:13" ht="12.75" customHeight="1">
      <c r="A356" s="9" t="s">
        <v>989</v>
      </c>
      <c r="B356" s="18" t="s">
        <v>990</v>
      </c>
      <c r="C356" s="9">
        <f t="shared" si="5"/>
        <v>354</v>
      </c>
      <c r="D356" s="12" t="s">
        <v>856</v>
      </c>
      <c r="E356" s="12">
        <f>VLOOKUP($D356,'Data_Classification for Summary'!$A$1:$I$100,3,0)</f>
        <v>50</v>
      </c>
      <c r="F356" s="12">
        <f>VLOOKUP($D356,'Data_Classification for Summary'!$A$1:$I$100,5,0)</f>
        <v>0</v>
      </c>
      <c r="G356" s="12">
        <f>VLOOKUP($D356,'Data_Classification for Summary'!$A$1:$I$100,7,0)</f>
        <v>0</v>
      </c>
      <c r="H356" s="12">
        <f>VLOOKUP($D356,'Data_Classification for Summary'!$A$1:$I$100,9,0)</f>
        <v>0</v>
      </c>
      <c r="I356" s="18">
        <v>52</v>
      </c>
      <c r="J356" s="18" t="s">
        <v>2073</v>
      </c>
      <c r="K356" s="17">
        <v>70301</v>
      </c>
      <c r="L356" s="17" t="s">
        <v>991</v>
      </c>
    </row>
    <row r="357" spans="1:13" ht="12.75" customHeight="1">
      <c r="A357" s="9" t="s">
        <v>992</v>
      </c>
      <c r="B357" s="18" t="s">
        <v>993</v>
      </c>
      <c r="C357" s="9">
        <f t="shared" si="5"/>
        <v>355</v>
      </c>
      <c r="D357" s="12" t="s">
        <v>856</v>
      </c>
      <c r="E357" s="12">
        <f>VLOOKUP($D357,'Data_Classification for Summary'!$A$1:$I$100,3,0)</f>
        <v>50</v>
      </c>
      <c r="F357" s="12">
        <f>VLOOKUP($D357,'Data_Classification for Summary'!$A$1:$I$100,5,0)</f>
        <v>0</v>
      </c>
      <c r="G357" s="12">
        <f>VLOOKUP($D357,'Data_Classification for Summary'!$A$1:$I$100,7,0)</f>
        <v>0</v>
      </c>
      <c r="H357" s="12">
        <f>VLOOKUP($D357,'Data_Classification for Summary'!$A$1:$I$100,9,0)</f>
        <v>0</v>
      </c>
      <c r="I357" s="18">
        <v>60</v>
      </c>
      <c r="J357" s="18" t="s">
        <v>2073</v>
      </c>
      <c r="K357" s="17"/>
      <c r="L357" s="17"/>
    </row>
    <row r="358" spans="1:13" ht="12.75" customHeight="1">
      <c r="A358" s="9" t="s">
        <v>994</v>
      </c>
      <c r="B358" s="12" t="s">
        <v>995</v>
      </c>
      <c r="C358" s="9">
        <f t="shared" si="5"/>
        <v>356</v>
      </c>
      <c r="D358" s="12" t="s">
        <v>856</v>
      </c>
      <c r="E358" s="12">
        <f>VLOOKUP($D358,'Data_Classification for Summary'!$A$1:$I$100,3,0)</f>
        <v>50</v>
      </c>
      <c r="F358" s="12">
        <f>VLOOKUP($D358,'Data_Classification for Summary'!$A$1:$I$100,5,0)</f>
        <v>0</v>
      </c>
      <c r="G358" s="12">
        <f>VLOOKUP($D358,'Data_Classification for Summary'!$A$1:$I$100,7,0)</f>
        <v>0</v>
      </c>
      <c r="H358" s="12">
        <f>VLOOKUP($D358,'Data_Classification for Summary'!$A$1:$I$100,9,0)</f>
        <v>0</v>
      </c>
      <c r="I358" s="12">
        <v>100</v>
      </c>
      <c r="J358" s="18" t="s">
        <v>2073</v>
      </c>
      <c r="K358" s="17">
        <v>70225</v>
      </c>
      <c r="L358" s="17" t="s">
        <v>1117</v>
      </c>
    </row>
    <row r="359" spans="1:13" ht="12.75" customHeight="1">
      <c r="A359" s="9" t="s">
        <v>1118</v>
      </c>
      <c r="B359" s="18" t="s">
        <v>1119</v>
      </c>
      <c r="C359" s="9">
        <f t="shared" si="5"/>
        <v>357</v>
      </c>
      <c r="D359" s="12" t="s">
        <v>856</v>
      </c>
      <c r="E359" s="12">
        <f>VLOOKUP($D359,'Data_Classification for Summary'!$A$1:$I$100,3,0)</f>
        <v>50</v>
      </c>
      <c r="F359" s="12">
        <f>VLOOKUP($D359,'Data_Classification for Summary'!$A$1:$I$100,5,0)</f>
        <v>0</v>
      </c>
      <c r="G359" s="12">
        <f>VLOOKUP($D359,'Data_Classification for Summary'!$A$1:$I$100,7,0)</f>
        <v>0</v>
      </c>
      <c r="H359" s="12">
        <f>VLOOKUP($D359,'Data_Classification for Summary'!$A$1:$I$100,9,0)</f>
        <v>0</v>
      </c>
      <c r="I359" s="18">
        <v>900</v>
      </c>
      <c r="J359" s="18" t="s">
        <v>2073</v>
      </c>
      <c r="K359" s="17">
        <v>70236</v>
      </c>
      <c r="L359" s="17" t="s">
        <v>1001</v>
      </c>
    </row>
    <row r="360" spans="1:13" ht="12.75" customHeight="1">
      <c r="A360" s="7" t="s">
        <v>1002</v>
      </c>
      <c r="B360" s="7" t="s">
        <v>1002</v>
      </c>
      <c r="C360" s="9">
        <f t="shared" si="5"/>
        <v>358</v>
      </c>
      <c r="D360" s="7" t="s">
        <v>1003</v>
      </c>
      <c r="E360" s="12">
        <f>VLOOKUP($D360,'Data_Classification for Summary'!$A$1:$I$100,3,0)</f>
        <v>900</v>
      </c>
      <c r="F360" s="12">
        <f>VLOOKUP($D360,'Data_Classification for Summary'!$A$1:$I$100,5,0)</f>
        <v>0</v>
      </c>
      <c r="G360" s="12">
        <f>VLOOKUP($D360,'Data_Classification for Summary'!$A$1:$I$100,7,0)</f>
        <v>0</v>
      </c>
      <c r="H360" s="12">
        <f>VLOOKUP($D360,'Data_Classification for Summary'!$A$1:$I$100,9,0)</f>
        <v>0</v>
      </c>
      <c r="I360" s="7">
        <v>10</v>
      </c>
      <c r="J360" s="18" t="s">
        <v>2073</v>
      </c>
      <c r="K360" s="16"/>
      <c r="L360" s="16"/>
      <c r="M360" s="16"/>
    </row>
    <row r="361" spans="1:13" ht="12.75" customHeight="1">
      <c r="B361" s="18"/>
      <c r="D361" s="18"/>
      <c r="E361" s="18"/>
      <c r="F361" s="18"/>
      <c r="G361" s="18"/>
      <c r="H361" s="18"/>
      <c r="I361" s="18"/>
      <c r="J361" s="18"/>
      <c r="K361" s="17"/>
      <c r="L361" s="17"/>
    </row>
    <row r="362" spans="1:13" ht="12.75" customHeight="1">
      <c r="K362" s="17">
        <v>70000</v>
      </c>
      <c r="L362" s="17" t="s">
        <v>1004</v>
      </c>
    </row>
    <row r="363" spans="1:13" ht="12.75" customHeight="1">
      <c r="K363" s="17">
        <v>70002</v>
      </c>
      <c r="L363" s="17" t="s">
        <v>1005</v>
      </c>
    </row>
    <row r="364" spans="1:13" ht="12.75" customHeight="1">
      <c r="K364" s="17">
        <v>70023</v>
      </c>
      <c r="L364" s="17" t="s">
        <v>1006</v>
      </c>
    </row>
    <row r="365" spans="1:13" ht="12.75" customHeight="1">
      <c r="K365" s="17">
        <v>70026</v>
      </c>
      <c r="L365" s="17" t="s">
        <v>411</v>
      </c>
    </row>
    <row r="366" spans="1:13" ht="12.75" customHeight="1">
      <c r="K366" s="17">
        <v>70030</v>
      </c>
      <c r="L366" s="17" t="s">
        <v>1007</v>
      </c>
    </row>
    <row r="367" spans="1:13" ht="12.75" customHeight="1">
      <c r="K367" s="17">
        <v>70034</v>
      </c>
      <c r="L367" s="17" t="s">
        <v>1124</v>
      </c>
    </row>
    <row r="368" spans="1:13" ht="12.75" customHeight="1">
      <c r="B368" s="18"/>
      <c r="D368" s="18"/>
      <c r="E368" s="18"/>
      <c r="F368" s="18"/>
      <c r="G368" s="18"/>
      <c r="H368" s="18"/>
      <c r="I368" s="18"/>
      <c r="J368" s="18"/>
      <c r="K368" s="19">
        <v>70035</v>
      </c>
      <c r="L368" s="19" t="s">
        <v>1125</v>
      </c>
    </row>
    <row r="369" spans="2:12" ht="12.75" customHeight="1">
      <c r="K369" s="17">
        <v>70043</v>
      </c>
      <c r="L369" s="17" t="s">
        <v>1126</v>
      </c>
    </row>
    <row r="370" spans="2:12" ht="12.75" customHeight="1">
      <c r="K370" s="17">
        <v>70045</v>
      </c>
      <c r="L370" s="17" t="s">
        <v>1127</v>
      </c>
    </row>
    <row r="371" spans="2:12" ht="12.75" customHeight="1">
      <c r="K371" s="17">
        <v>70047</v>
      </c>
      <c r="L371" s="17" t="s">
        <v>1128</v>
      </c>
    </row>
    <row r="372" spans="2:12" ht="12.75" customHeight="1">
      <c r="K372" s="17">
        <v>70048</v>
      </c>
      <c r="L372" s="17" t="s">
        <v>1014</v>
      </c>
    </row>
    <row r="373" spans="2:12" ht="12.75" customHeight="1">
      <c r="K373" s="17">
        <v>70049</v>
      </c>
      <c r="L373" s="17" t="s">
        <v>1015</v>
      </c>
    </row>
    <row r="374" spans="2:12" ht="12.75" customHeight="1">
      <c r="K374" s="17">
        <v>70056</v>
      </c>
      <c r="L374" s="17" t="s">
        <v>1016</v>
      </c>
    </row>
    <row r="375" spans="2:12" ht="12.75" customHeight="1">
      <c r="D375" s="12"/>
      <c r="E375" s="12"/>
      <c r="F375" s="12"/>
      <c r="G375" s="12"/>
      <c r="H375" s="12"/>
      <c r="K375" s="17">
        <v>70057</v>
      </c>
      <c r="L375" s="17" t="s">
        <v>1017</v>
      </c>
    </row>
    <row r="376" spans="2:12" ht="12.75" customHeight="1">
      <c r="B376" s="12"/>
      <c r="D376" s="12"/>
      <c r="E376" s="12"/>
      <c r="F376" s="12"/>
      <c r="G376" s="12"/>
      <c r="H376" s="12"/>
      <c r="I376" s="12"/>
      <c r="J376" s="12"/>
      <c r="K376" s="17">
        <v>70058</v>
      </c>
      <c r="L376" s="17" t="s">
        <v>1018</v>
      </c>
    </row>
    <row r="377" spans="2:12" ht="12.75" customHeight="1">
      <c r="K377" s="17">
        <v>70062</v>
      </c>
      <c r="L377" s="17" t="s">
        <v>1019</v>
      </c>
    </row>
    <row r="378" spans="2:12" ht="12.75" customHeight="1">
      <c r="K378" s="17">
        <v>70071</v>
      </c>
      <c r="L378" s="17" t="s">
        <v>1020</v>
      </c>
    </row>
    <row r="379" spans="2:12" ht="12.75" customHeight="1">
      <c r="K379" s="17">
        <v>70072</v>
      </c>
      <c r="L379" s="17" t="s">
        <v>1021</v>
      </c>
    </row>
    <row r="380" spans="2:12" ht="12.75" customHeight="1">
      <c r="D380" s="18"/>
      <c r="E380" s="18"/>
      <c r="F380" s="18"/>
      <c r="G380" s="18"/>
      <c r="H380" s="18"/>
      <c r="K380" s="17">
        <v>70079</v>
      </c>
      <c r="L380" s="17" t="s">
        <v>1022</v>
      </c>
    </row>
    <row r="381" spans="2:12" ht="12.75" customHeight="1">
      <c r="B381" s="12"/>
      <c r="D381" s="18"/>
      <c r="E381" s="18"/>
      <c r="F381" s="18"/>
      <c r="G381" s="18"/>
      <c r="H381" s="18"/>
      <c r="K381" s="17">
        <v>70081</v>
      </c>
      <c r="L381" s="17" t="s">
        <v>1023</v>
      </c>
    </row>
    <row r="382" spans="2:12" ht="12.75" customHeight="1">
      <c r="K382" s="17">
        <v>70095</v>
      </c>
      <c r="L382" s="17" t="s">
        <v>1024</v>
      </c>
    </row>
    <row r="383" spans="2:12" ht="12.75" customHeight="1">
      <c r="K383" s="17">
        <v>70099</v>
      </c>
      <c r="L383" s="17" t="s">
        <v>913</v>
      </c>
    </row>
    <row r="384" spans="2:12" ht="12.75" customHeight="1">
      <c r="K384" s="17">
        <v>70104</v>
      </c>
      <c r="L384" s="17" t="s">
        <v>914</v>
      </c>
    </row>
    <row r="385" spans="2:12" ht="12.75" customHeight="1">
      <c r="K385" s="17">
        <v>70105</v>
      </c>
      <c r="L385" s="17" t="s">
        <v>915</v>
      </c>
    </row>
    <row r="386" spans="2:12" ht="12.75" customHeight="1">
      <c r="K386" s="17">
        <v>70108</v>
      </c>
      <c r="L386" s="17" t="s">
        <v>916</v>
      </c>
    </row>
    <row r="387" spans="2:12" ht="12.75" customHeight="1">
      <c r="K387" s="17">
        <v>70130</v>
      </c>
      <c r="L387" s="17" t="s">
        <v>917</v>
      </c>
    </row>
    <row r="388" spans="2:12" ht="12.75" customHeight="1">
      <c r="K388" s="17">
        <v>70131</v>
      </c>
      <c r="L388" s="17" t="s">
        <v>918</v>
      </c>
    </row>
    <row r="389" spans="2:12" ht="12.75" customHeight="1">
      <c r="K389" s="17">
        <v>70132</v>
      </c>
      <c r="L389" s="17" t="s">
        <v>919</v>
      </c>
    </row>
    <row r="390" spans="2:12" ht="12.75" customHeight="1">
      <c r="D390" s="12"/>
      <c r="E390" s="12"/>
      <c r="F390" s="12"/>
      <c r="G390" s="12"/>
      <c r="H390" s="12"/>
      <c r="K390" s="17">
        <v>70139</v>
      </c>
      <c r="L390" s="17" t="s">
        <v>920</v>
      </c>
    </row>
    <row r="391" spans="2:12" ht="12.75" customHeight="1">
      <c r="K391" s="17">
        <v>70140</v>
      </c>
      <c r="L391" s="17" t="s">
        <v>921</v>
      </c>
    </row>
    <row r="392" spans="2:12" ht="12.75" customHeight="1">
      <c r="K392" s="17">
        <v>70142</v>
      </c>
      <c r="L392" s="17" t="s">
        <v>922</v>
      </c>
    </row>
    <row r="393" spans="2:12" ht="12.75" customHeight="1">
      <c r="D393" s="12"/>
      <c r="E393" s="12"/>
      <c r="F393" s="12"/>
      <c r="G393" s="12"/>
      <c r="H393" s="12"/>
      <c r="K393" s="17">
        <v>70202</v>
      </c>
      <c r="L393" s="17" t="s">
        <v>923</v>
      </c>
    </row>
    <row r="394" spans="2:12" ht="12.75" customHeight="1">
      <c r="D394" s="12"/>
      <c r="E394" s="12"/>
      <c r="F394" s="12"/>
      <c r="G394" s="12"/>
      <c r="H394" s="12"/>
      <c r="K394" s="17">
        <v>70203</v>
      </c>
      <c r="L394" s="17" t="s">
        <v>924</v>
      </c>
    </row>
    <row r="395" spans="2:12" ht="12.75" customHeight="1">
      <c r="B395" s="12"/>
      <c r="D395" s="12"/>
      <c r="E395" s="12"/>
      <c r="F395" s="12"/>
      <c r="G395" s="12"/>
      <c r="H395" s="12"/>
      <c r="I395" s="12"/>
      <c r="J395" s="12"/>
      <c r="K395" s="17">
        <v>70204</v>
      </c>
      <c r="L395" s="17" t="s">
        <v>925</v>
      </c>
    </row>
    <row r="396" spans="2:12" ht="12.75" customHeight="1">
      <c r="B396" s="12"/>
      <c r="D396" s="12"/>
      <c r="E396" s="12"/>
      <c r="F396" s="12"/>
      <c r="G396" s="12"/>
      <c r="H396" s="12"/>
      <c r="I396" s="12"/>
      <c r="J396" s="12"/>
      <c r="K396" s="17">
        <v>70205</v>
      </c>
      <c r="L396" s="17" t="s">
        <v>926</v>
      </c>
    </row>
    <row r="397" spans="2:12" ht="12.75" customHeight="1">
      <c r="B397" s="12"/>
      <c r="D397" s="12"/>
      <c r="E397" s="12"/>
      <c r="F397" s="12"/>
      <c r="G397" s="12"/>
      <c r="H397" s="12"/>
      <c r="I397" s="12"/>
      <c r="J397" s="12"/>
      <c r="K397" s="17">
        <v>70206</v>
      </c>
      <c r="L397" s="17" t="s">
        <v>927</v>
      </c>
    </row>
    <row r="398" spans="2:12" ht="12.75" customHeight="1">
      <c r="D398" s="12"/>
      <c r="E398" s="12"/>
      <c r="F398" s="12"/>
      <c r="G398" s="12"/>
      <c r="H398" s="12"/>
      <c r="K398" s="17">
        <v>70207</v>
      </c>
      <c r="L398" s="17" t="s">
        <v>928</v>
      </c>
    </row>
    <row r="399" spans="2:12" ht="12.75" customHeight="1">
      <c r="K399" s="17">
        <v>70221</v>
      </c>
      <c r="L399" s="17" t="s">
        <v>929</v>
      </c>
    </row>
    <row r="400" spans="2:12" ht="12.75" customHeight="1">
      <c r="K400" s="17">
        <v>70222</v>
      </c>
      <c r="L400" s="17" t="s">
        <v>930</v>
      </c>
    </row>
    <row r="401" spans="2:12" ht="12.75" customHeight="1">
      <c r="K401" s="17">
        <v>70223</v>
      </c>
      <c r="L401" s="17" t="s">
        <v>1056</v>
      </c>
    </row>
    <row r="402" spans="2:12" ht="12.75" customHeight="1">
      <c r="K402" s="17">
        <v>70224</v>
      </c>
      <c r="L402" s="17" t="s">
        <v>1057</v>
      </c>
    </row>
    <row r="403" spans="2:12" ht="12.75" customHeight="1">
      <c r="K403" s="17">
        <v>70226</v>
      </c>
      <c r="L403" s="17" t="s">
        <v>1058</v>
      </c>
    </row>
    <row r="404" spans="2:12" ht="12.75" customHeight="1">
      <c r="K404" s="17">
        <v>70227</v>
      </c>
      <c r="L404" s="17" t="s">
        <v>1059</v>
      </c>
    </row>
    <row r="405" spans="2:12" ht="12.75" customHeight="1">
      <c r="K405" s="17">
        <v>70228</v>
      </c>
      <c r="L405" s="17" t="s">
        <v>1060</v>
      </c>
    </row>
    <row r="406" spans="2:12" ht="12.75" customHeight="1">
      <c r="K406" s="17">
        <v>70229</v>
      </c>
      <c r="L406" s="17" t="s">
        <v>1061</v>
      </c>
    </row>
    <row r="407" spans="2:12" ht="12.75" customHeight="1">
      <c r="K407" s="17">
        <v>70230</v>
      </c>
      <c r="L407" s="17" t="s">
        <v>1162</v>
      </c>
    </row>
    <row r="408" spans="2:12" ht="12.75" customHeight="1">
      <c r="K408" s="17">
        <v>70231</v>
      </c>
      <c r="L408" s="17" t="s">
        <v>1163</v>
      </c>
    </row>
    <row r="409" spans="2:12" ht="12.75" customHeight="1">
      <c r="K409" s="17">
        <v>70232</v>
      </c>
      <c r="L409" s="17" t="s">
        <v>1065</v>
      </c>
    </row>
    <row r="410" spans="2:12" ht="12.75" customHeight="1">
      <c r="K410" s="17">
        <v>70234</v>
      </c>
      <c r="L410" s="17" t="s">
        <v>1066</v>
      </c>
    </row>
    <row r="411" spans="2:12" ht="12.75" customHeight="1">
      <c r="K411" s="17">
        <v>70235</v>
      </c>
      <c r="L411" s="17" t="s">
        <v>1067</v>
      </c>
    </row>
    <row r="412" spans="2:12" ht="12.75" customHeight="1">
      <c r="B412" s="12"/>
      <c r="D412" s="12"/>
      <c r="E412" s="12"/>
      <c r="F412" s="12"/>
      <c r="G412" s="12"/>
      <c r="H412" s="12"/>
      <c r="I412" s="12"/>
      <c r="J412" s="12"/>
      <c r="K412" s="17">
        <v>70238</v>
      </c>
      <c r="L412" s="17" t="s">
        <v>1068</v>
      </c>
    </row>
    <row r="413" spans="2:12" ht="12.75" customHeight="1">
      <c r="K413" s="17">
        <v>70240</v>
      </c>
      <c r="L413" s="17" t="s">
        <v>1069</v>
      </c>
    </row>
    <row r="414" spans="2:12" ht="12.75" customHeight="1">
      <c r="B414" s="12"/>
      <c r="D414" s="12"/>
      <c r="E414" s="12"/>
      <c r="F414" s="12"/>
      <c r="G414" s="12"/>
      <c r="H414" s="12"/>
      <c r="I414" s="12"/>
      <c r="J414" s="12"/>
      <c r="K414" s="17">
        <v>70241</v>
      </c>
      <c r="L414" s="17" t="s">
        <v>1172</v>
      </c>
    </row>
    <row r="415" spans="2:12" ht="12.75" customHeight="1">
      <c r="D415" s="12"/>
      <c r="E415" s="12"/>
      <c r="F415" s="12"/>
      <c r="G415" s="12"/>
      <c r="H415" s="12"/>
      <c r="K415" s="17">
        <v>70244</v>
      </c>
      <c r="L415" s="17" t="s">
        <v>1173</v>
      </c>
    </row>
    <row r="416" spans="2:12" ht="12.75" customHeight="1">
      <c r="K416" s="17">
        <v>70247</v>
      </c>
      <c r="L416" s="17" t="s">
        <v>1174</v>
      </c>
    </row>
    <row r="417" spans="2:12" ht="12.75" customHeight="1">
      <c r="K417" s="17">
        <v>70248</v>
      </c>
      <c r="L417" s="17" t="s">
        <v>1175</v>
      </c>
    </row>
    <row r="418" spans="2:12" ht="12.75" customHeight="1">
      <c r="K418" s="17">
        <v>70249</v>
      </c>
      <c r="L418" s="17" t="s">
        <v>1074</v>
      </c>
    </row>
    <row r="419" spans="2:12" ht="12.75" customHeight="1">
      <c r="K419" s="17">
        <v>70252</v>
      </c>
      <c r="L419" s="17" t="s">
        <v>1075</v>
      </c>
    </row>
    <row r="420" spans="2:12" ht="12.75" customHeight="1">
      <c r="K420" s="17">
        <v>70256</v>
      </c>
      <c r="L420" s="17" t="s">
        <v>1076</v>
      </c>
    </row>
    <row r="421" spans="2:12" ht="12.75" customHeight="1">
      <c r="D421" s="12"/>
      <c r="E421" s="12"/>
      <c r="F421" s="12"/>
      <c r="G421" s="12"/>
      <c r="H421" s="12"/>
      <c r="K421" s="17">
        <v>70258</v>
      </c>
      <c r="L421" s="17" t="s">
        <v>1077</v>
      </c>
    </row>
    <row r="422" spans="2:12" ht="12.75" customHeight="1">
      <c r="D422" s="12"/>
      <c r="E422" s="12"/>
      <c r="F422" s="12"/>
      <c r="G422" s="12"/>
      <c r="H422" s="12"/>
      <c r="K422" s="17">
        <v>70260</v>
      </c>
      <c r="L422" s="17" t="s">
        <v>1078</v>
      </c>
    </row>
    <row r="423" spans="2:12" ht="12.75" customHeight="1">
      <c r="K423" s="17">
        <v>70262</v>
      </c>
      <c r="L423" s="17" t="s">
        <v>1079</v>
      </c>
    </row>
    <row r="424" spans="2:12" ht="12.75" customHeight="1">
      <c r="D424" s="12"/>
      <c r="E424" s="12"/>
      <c r="F424" s="12"/>
      <c r="G424" s="12"/>
      <c r="H424" s="12"/>
      <c r="K424" s="17">
        <v>70265</v>
      </c>
      <c r="L424" s="17" t="s">
        <v>1080</v>
      </c>
    </row>
    <row r="425" spans="2:12" ht="12.75" customHeight="1">
      <c r="K425" s="17">
        <v>70266</v>
      </c>
      <c r="L425" s="17" t="s">
        <v>1081</v>
      </c>
    </row>
    <row r="426" spans="2:12" ht="12.75" customHeight="1">
      <c r="K426" s="17">
        <v>70269</v>
      </c>
      <c r="L426" s="17" t="s">
        <v>1082</v>
      </c>
    </row>
    <row r="427" spans="2:12" ht="12.75" customHeight="1">
      <c r="K427" s="17">
        <v>70270</v>
      </c>
      <c r="L427" s="17" t="s">
        <v>1083</v>
      </c>
    </row>
    <row r="428" spans="2:12" ht="12.75" customHeight="1">
      <c r="B428" s="18" t="s">
        <v>1084</v>
      </c>
      <c r="D428" s="18"/>
      <c r="E428" s="18"/>
      <c r="F428" s="18"/>
      <c r="G428" s="18"/>
      <c r="H428" s="18"/>
      <c r="K428" s="17">
        <v>70271</v>
      </c>
      <c r="L428" s="17" t="s">
        <v>969</v>
      </c>
    </row>
    <row r="429" spans="2:12" ht="12.75" customHeight="1">
      <c r="K429" s="17">
        <v>70304</v>
      </c>
      <c r="L429" s="17" t="s">
        <v>970</v>
      </c>
    </row>
    <row r="430" spans="2:12" ht="12.75" customHeight="1">
      <c r="K430" s="17">
        <v>70305</v>
      </c>
      <c r="L430" s="17" t="s">
        <v>971</v>
      </c>
    </row>
    <row r="431" spans="2:12" ht="12.75" customHeight="1">
      <c r="K431" s="17">
        <v>70306</v>
      </c>
      <c r="L431" s="17" t="s">
        <v>972</v>
      </c>
    </row>
    <row r="432" spans="2:12" ht="12.75" customHeight="1">
      <c r="K432" s="17">
        <v>70307</v>
      </c>
      <c r="L432" s="17" t="s">
        <v>973</v>
      </c>
    </row>
    <row r="433" spans="2:12" ht="12.75" customHeight="1">
      <c r="K433" s="17">
        <v>70309</v>
      </c>
      <c r="L433" s="17" t="s">
        <v>974</v>
      </c>
    </row>
    <row r="434" spans="2:12" ht="12.75" customHeight="1">
      <c r="K434" s="17">
        <v>70310</v>
      </c>
      <c r="L434" s="17" t="s">
        <v>975</v>
      </c>
    </row>
    <row r="435" spans="2:12" ht="12.75" customHeight="1">
      <c r="K435" s="17">
        <v>70313</v>
      </c>
      <c r="L435" s="17" t="s">
        <v>976</v>
      </c>
    </row>
    <row r="436" spans="2:12" ht="12.75" customHeight="1">
      <c r="K436" s="17">
        <v>70314</v>
      </c>
      <c r="L436" s="17" t="s">
        <v>977</v>
      </c>
    </row>
    <row r="437" spans="2:12" ht="12.75" customHeight="1">
      <c r="D437" s="18"/>
      <c r="E437" s="18"/>
      <c r="F437" s="18"/>
      <c r="G437" s="18"/>
      <c r="H437" s="18"/>
      <c r="K437" s="17">
        <v>70316</v>
      </c>
      <c r="L437" s="17" t="s">
        <v>978</v>
      </c>
    </row>
    <row r="438" spans="2:12" ht="12.75" customHeight="1">
      <c r="K438" s="17">
        <v>70318</v>
      </c>
      <c r="L438" s="17" t="s">
        <v>979</v>
      </c>
    </row>
    <row r="439" spans="2:12" ht="12.75" customHeight="1">
      <c r="K439" s="17">
        <v>70319</v>
      </c>
      <c r="L439" s="17" t="s">
        <v>980</v>
      </c>
    </row>
    <row r="440" spans="2:12" ht="12.75" customHeight="1">
      <c r="K440" s="17">
        <v>70321</v>
      </c>
      <c r="L440" s="17" t="s">
        <v>981</v>
      </c>
    </row>
    <row r="441" spans="2:12" ht="12.75" customHeight="1">
      <c r="B441" s="12"/>
      <c r="D441" s="12"/>
      <c r="E441" s="12"/>
      <c r="F441" s="12"/>
      <c r="G441" s="12"/>
      <c r="H441" s="12"/>
      <c r="I441" s="12"/>
      <c r="J441" s="12"/>
      <c r="K441" s="17">
        <v>70326</v>
      </c>
      <c r="L441" s="17" t="s">
        <v>982</v>
      </c>
    </row>
    <row r="442" spans="2:12" ht="12.75" customHeight="1">
      <c r="K442" s="17">
        <v>70332</v>
      </c>
      <c r="L442" s="17" t="s">
        <v>983</v>
      </c>
    </row>
    <row r="443" spans="2:12" ht="12.75" customHeight="1">
      <c r="K443" s="17">
        <v>70338</v>
      </c>
      <c r="L443" s="17" t="s">
        <v>984</v>
      </c>
    </row>
    <row r="444" spans="2:12" ht="12.75" customHeight="1">
      <c r="K444" s="17">
        <v>70339</v>
      </c>
      <c r="L444" s="17" t="s">
        <v>985</v>
      </c>
    </row>
    <row r="445" spans="2:12" ht="12.75" customHeight="1">
      <c r="K445" s="17">
        <v>70340</v>
      </c>
      <c r="L445" s="17" t="s">
        <v>986</v>
      </c>
    </row>
    <row r="446" spans="2:12" ht="12.75" customHeight="1">
      <c r="K446" s="17">
        <v>70341</v>
      </c>
      <c r="L446" s="17" t="s">
        <v>987</v>
      </c>
    </row>
    <row r="447" spans="2:12" ht="12.75" customHeight="1">
      <c r="K447" s="17">
        <v>70342</v>
      </c>
      <c r="L447" s="17" t="s">
        <v>1110</v>
      </c>
    </row>
    <row r="448" spans="2:12" ht="12.75" customHeight="1">
      <c r="K448" s="17">
        <v>70343</v>
      </c>
      <c r="L448" s="17" t="s">
        <v>1111</v>
      </c>
    </row>
    <row r="449" spans="2:12" ht="12.75" customHeight="1">
      <c r="K449" s="17">
        <v>70408</v>
      </c>
      <c r="L449" s="17" t="s">
        <v>1112</v>
      </c>
    </row>
    <row r="450" spans="2:12" ht="12.75" customHeight="1">
      <c r="K450" s="17">
        <v>70409</v>
      </c>
      <c r="L450" s="17" t="s">
        <v>1113</v>
      </c>
    </row>
    <row r="451" spans="2:12" ht="12.75" customHeight="1">
      <c r="K451" s="17">
        <v>70410</v>
      </c>
      <c r="L451" s="17" t="s">
        <v>1114</v>
      </c>
    </row>
    <row r="452" spans="2:12" ht="12.75" customHeight="1">
      <c r="K452" s="17">
        <v>70413</v>
      </c>
      <c r="L452" s="17" t="s">
        <v>1115</v>
      </c>
    </row>
    <row r="453" spans="2:12" ht="12.75" customHeight="1">
      <c r="K453" s="17">
        <v>70418</v>
      </c>
      <c r="L453" s="17" t="s">
        <v>1116</v>
      </c>
    </row>
    <row r="454" spans="2:12" ht="12.75" customHeight="1">
      <c r="K454" s="17">
        <v>70419</v>
      </c>
      <c r="L454" s="17" t="s">
        <v>1213</v>
      </c>
    </row>
    <row r="455" spans="2:12" ht="12.75" customHeight="1">
      <c r="K455" s="17">
        <v>70420</v>
      </c>
      <c r="L455" s="17" t="s">
        <v>1214</v>
      </c>
    </row>
    <row r="456" spans="2:12" ht="12.75" customHeight="1">
      <c r="K456" s="17">
        <v>70422</v>
      </c>
      <c r="L456" s="17" t="s">
        <v>1120</v>
      </c>
    </row>
    <row r="457" spans="2:12" ht="12.75" customHeight="1">
      <c r="K457" s="17">
        <v>70423</v>
      </c>
      <c r="L457" s="17" t="s">
        <v>1121</v>
      </c>
    </row>
    <row r="458" spans="2:12" ht="12.75" customHeight="1">
      <c r="B458" s="12"/>
      <c r="D458" s="12"/>
      <c r="E458" s="12"/>
      <c r="F458" s="12"/>
      <c r="G458" s="12"/>
      <c r="H458" s="12"/>
      <c r="I458" s="12"/>
      <c r="J458" s="12"/>
      <c r="K458" s="17">
        <v>71010</v>
      </c>
      <c r="L458" s="17" t="s">
        <v>1122</v>
      </c>
    </row>
    <row r="459" spans="2:12" ht="12.75" customHeight="1">
      <c r="K459" s="17">
        <v>71020</v>
      </c>
      <c r="L459" s="17" t="s">
        <v>1123</v>
      </c>
    </row>
    <row r="460" spans="2:12" ht="12.75" customHeight="1">
      <c r="K460" s="17">
        <v>71030</v>
      </c>
      <c r="L460" s="17" t="s">
        <v>1224</v>
      </c>
    </row>
    <row r="461" spans="2:12" ht="12.75" customHeight="1">
      <c r="K461" s="17">
        <v>71040</v>
      </c>
      <c r="L461" s="17" t="s">
        <v>1225</v>
      </c>
    </row>
    <row r="462" spans="2:12" ht="12.75" customHeight="1">
      <c r="K462" s="17">
        <v>71041</v>
      </c>
      <c r="L462" s="17" t="s">
        <v>1226</v>
      </c>
    </row>
    <row r="463" spans="2:12" ht="12.75" customHeight="1">
      <c r="K463" s="17">
        <v>71050</v>
      </c>
      <c r="L463" s="17" t="s">
        <v>1227</v>
      </c>
    </row>
    <row r="464" spans="2:12" ht="12.75" customHeight="1">
      <c r="K464" s="17">
        <v>71060</v>
      </c>
      <c r="L464" s="17" t="s">
        <v>1228</v>
      </c>
    </row>
    <row r="465" spans="2:12" ht="12.75" customHeight="1">
      <c r="K465" s="17">
        <v>71070</v>
      </c>
      <c r="L465" s="17" t="s">
        <v>1229</v>
      </c>
    </row>
    <row r="466" spans="2:12" ht="12.75" customHeight="1">
      <c r="D466" s="18"/>
      <c r="E466" s="18"/>
      <c r="F466" s="18"/>
      <c r="G466" s="18"/>
      <c r="H466" s="18"/>
      <c r="K466" s="17">
        <v>71140</v>
      </c>
      <c r="L466" s="17" t="s">
        <v>1230</v>
      </c>
    </row>
    <row r="467" spans="2:12" ht="12.75" customHeight="1">
      <c r="D467" s="18"/>
      <c r="E467" s="18"/>
      <c r="F467" s="18"/>
      <c r="G467" s="18"/>
      <c r="H467" s="18"/>
      <c r="K467" s="17">
        <v>71160</v>
      </c>
      <c r="L467" s="17" t="s">
        <v>1129</v>
      </c>
    </row>
    <row r="468" spans="2:12" ht="12.75" customHeight="1">
      <c r="D468" s="18"/>
      <c r="E468" s="18"/>
      <c r="F468" s="18"/>
      <c r="G468" s="18"/>
      <c r="H468" s="18"/>
      <c r="K468" s="17">
        <v>71170</v>
      </c>
      <c r="L468" s="17" t="s">
        <v>1130</v>
      </c>
    </row>
    <row r="469" spans="2:12" ht="12.75" customHeight="1">
      <c r="D469" s="18"/>
      <c r="E469" s="18"/>
      <c r="F469" s="18"/>
      <c r="G469" s="18"/>
      <c r="H469" s="18"/>
      <c r="K469" s="17">
        <v>71180</v>
      </c>
      <c r="L469" s="17" t="s">
        <v>1131</v>
      </c>
    </row>
    <row r="470" spans="2:12" ht="12.75" customHeight="1">
      <c r="K470" s="17">
        <v>71190</v>
      </c>
      <c r="L470" s="17" t="s">
        <v>1132</v>
      </c>
    </row>
    <row r="471" spans="2:12" ht="12.75" customHeight="1">
      <c r="D471" s="18"/>
      <c r="E471" s="18"/>
      <c r="F471" s="18"/>
      <c r="G471" s="18"/>
      <c r="H471" s="18"/>
      <c r="K471" s="17">
        <v>71210</v>
      </c>
      <c r="L471" s="17" t="s">
        <v>1133</v>
      </c>
    </row>
    <row r="472" spans="2:12" ht="12.75" customHeight="1">
      <c r="B472" s="12"/>
      <c r="D472" s="12"/>
      <c r="E472" s="12"/>
      <c r="F472" s="12"/>
      <c r="G472" s="12"/>
      <c r="H472" s="12"/>
      <c r="I472" s="12"/>
      <c r="J472" s="12"/>
      <c r="K472" s="17"/>
      <c r="L472" s="17"/>
    </row>
    <row r="473" spans="2:12" ht="12.75" customHeight="1">
      <c r="B473" s="12"/>
      <c r="D473" s="12"/>
      <c r="E473" s="12"/>
      <c r="F473" s="12"/>
      <c r="G473" s="12"/>
      <c r="H473" s="12"/>
      <c r="I473" s="12"/>
      <c r="J473" s="12"/>
      <c r="K473" s="17"/>
      <c r="L473" s="17"/>
    </row>
    <row r="474" spans="2:12" ht="12.75" customHeight="1">
      <c r="B474" s="12"/>
      <c r="D474" s="12"/>
      <c r="E474" s="12"/>
      <c r="F474" s="12"/>
      <c r="G474" s="12"/>
      <c r="H474" s="12"/>
      <c r="I474" s="12"/>
      <c r="J474" s="12"/>
      <c r="K474" s="17"/>
      <c r="L474" s="17"/>
    </row>
    <row r="475" spans="2:12" ht="12.75" customHeight="1">
      <c r="B475" s="12"/>
      <c r="D475" s="12"/>
      <c r="E475" s="12"/>
      <c r="F475" s="12"/>
      <c r="G475" s="12"/>
      <c r="H475" s="12"/>
      <c r="I475" s="12"/>
      <c r="J475" s="12"/>
      <c r="K475" s="17"/>
      <c r="L475" s="17"/>
    </row>
    <row r="476" spans="2:12" ht="12.75" customHeight="1">
      <c r="D476" s="12"/>
      <c r="E476" s="12"/>
      <c r="F476" s="12"/>
      <c r="G476" s="12"/>
      <c r="H476" s="12"/>
    </row>
    <row r="477" spans="2:12" ht="12.75" customHeight="1">
      <c r="D477" s="12"/>
      <c r="E477" s="12"/>
      <c r="F477" s="12"/>
      <c r="G477" s="12"/>
      <c r="H477" s="12"/>
    </row>
    <row r="478" spans="2:12" ht="12.75" customHeight="1">
      <c r="B478" s="12"/>
      <c r="D478" s="12"/>
      <c r="E478" s="12"/>
      <c r="F478" s="12"/>
      <c r="G478" s="12"/>
      <c r="H478" s="12"/>
      <c r="I478" s="12"/>
      <c r="J478" s="12"/>
    </row>
    <row r="479" spans="2:12" ht="12.75" customHeight="1">
      <c r="B479" s="12"/>
      <c r="D479" s="12"/>
      <c r="E479" s="12"/>
      <c r="F479" s="12"/>
      <c r="G479" s="12"/>
      <c r="H479" s="12"/>
      <c r="I479" s="12"/>
      <c r="J479" s="12"/>
    </row>
    <row r="480" spans="2:12" ht="12.75" customHeight="1">
      <c r="B480" s="12"/>
      <c r="D480" s="12"/>
      <c r="E480" s="12"/>
      <c r="F480" s="12"/>
      <c r="G480" s="12"/>
      <c r="H480" s="12"/>
      <c r="I480" s="12"/>
      <c r="J480" s="12"/>
      <c r="K480" s="17"/>
      <c r="L480" s="17"/>
    </row>
    <row r="481" spans="2:12" ht="12.75" customHeight="1">
      <c r="B481" s="12"/>
      <c r="D481" s="12"/>
      <c r="E481" s="12"/>
      <c r="F481" s="12"/>
      <c r="G481" s="12"/>
      <c r="H481" s="12"/>
      <c r="I481" s="12"/>
      <c r="J481" s="12"/>
      <c r="K481" s="17"/>
      <c r="L481" s="17"/>
    </row>
    <row r="482" spans="2:12" ht="12.75" customHeight="1">
      <c r="B482" s="18"/>
      <c r="D482" s="18"/>
      <c r="E482" s="18"/>
      <c r="F482" s="18"/>
      <c r="G482" s="18"/>
      <c r="H482" s="18"/>
      <c r="I482" s="18"/>
      <c r="J482" s="18"/>
      <c r="K482" s="17"/>
      <c r="L482" s="17"/>
    </row>
    <row r="493" spans="2:12" ht="12.75" customHeight="1">
      <c r="B493" s="18"/>
      <c r="D493" s="18"/>
      <c r="E493" s="18"/>
      <c r="F493" s="18"/>
      <c r="G493" s="18"/>
      <c r="H493" s="18"/>
      <c r="I493" s="18"/>
      <c r="J493" s="18"/>
      <c r="K493" s="19"/>
      <c r="L493" s="19"/>
    </row>
    <row r="496" spans="2:12" ht="12.75" customHeight="1">
      <c r="K496" s="17"/>
      <c r="L496" s="17"/>
    </row>
    <row r="497" spans="4:12" ht="12.75" customHeight="1">
      <c r="K497" s="17"/>
      <c r="L497" s="17"/>
    </row>
    <row r="498" spans="4:12" ht="12.75" customHeight="1">
      <c r="K498" s="17"/>
      <c r="L498" s="17"/>
    </row>
    <row r="499" spans="4:12" ht="12.75" customHeight="1">
      <c r="K499" s="17"/>
      <c r="L499" s="17"/>
    </row>
    <row r="500" spans="4:12" ht="12.75" customHeight="1">
      <c r="K500" s="17"/>
      <c r="L500" s="17"/>
    </row>
    <row r="501" spans="4:12" ht="12.75" customHeight="1">
      <c r="K501" s="17"/>
      <c r="L501" s="17"/>
    </row>
    <row r="502" spans="4:12" ht="12.75" customHeight="1">
      <c r="K502" s="17"/>
      <c r="L502" s="17"/>
    </row>
    <row r="503" spans="4:12" ht="12.75" customHeight="1">
      <c r="K503" s="17"/>
      <c r="L503" s="17"/>
    </row>
    <row r="504" spans="4:12" ht="12.75" customHeight="1">
      <c r="K504" s="17"/>
      <c r="L504" s="17"/>
    </row>
    <row r="505" spans="4:12" ht="12.75" customHeight="1">
      <c r="K505" s="17"/>
      <c r="L505" s="17"/>
    </row>
    <row r="506" spans="4:12" ht="12.75" customHeight="1">
      <c r="K506" s="17"/>
      <c r="L506" s="17"/>
    </row>
    <row r="507" spans="4:12" ht="12.75" customHeight="1">
      <c r="K507" s="17"/>
      <c r="L507" s="17"/>
    </row>
    <row r="508" spans="4:12" ht="12.75" customHeight="1">
      <c r="K508" s="17"/>
      <c r="L508" s="17"/>
    </row>
    <row r="509" spans="4:12" ht="12.75" customHeight="1">
      <c r="K509" s="17"/>
      <c r="L509" s="17"/>
    </row>
    <row r="510" spans="4:12" ht="12.75" customHeight="1">
      <c r="K510" s="17"/>
      <c r="L510" s="17"/>
    </row>
    <row r="511" spans="4:12" ht="12.75" customHeight="1">
      <c r="D511" s="18"/>
      <c r="E511" s="18"/>
      <c r="F511" s="18"/>
      <c r="G511" s="18"/>
      <c r="H511" s="18"/>
      <c r="I511" s="18"/>
      <c r="J511" s="18"/>
      <c r="K511" s="17"/>
      <c r="L511" s="17"/>
    </row>
    <row r="513" spans="2:12" ht="12.75" customHeight="1">
      <c r="K513" s="17"/>
      <c r="L513" s="17"/>
    </row>
    <row r="514" spans="2:12" ht="12.75" customHeight="1">
      <c r="K514" s="17"/>
      <c r="L514" s="17"/>
    </row>
    <row r="515" spans="2:12" ht="12.75" customHeight="1">
      <c r="K515" s="17"/>
      <c r="L515" s="17"/>
    </row>
    <row r="516" spans="2:12" ht="12.75" customHeight="1">
      <c r="K516" s="17"/>
      <c r="L516" s="17"/>
    </row>
    <row r="517" spans="2:12" ht="12.75" customHeight="1">
      <c r="K517" s="17"/>
      <c r="L517" s="17"/>
    </row>
    <row r="518" spans="2:12" ht="12.75" customHeight="1">
      <c r="B518" s="18"/>
      <c r="D518" s="18"/>
      <c r="E518" s="18"/>
      <c r="F518" s="18"/>
      <c r="G518" s="18"/>
      <c r="H518" s="18"/>
      <c r="I518" s="18"/>
      <c r="J518" s="18"/>
      <c r="K518" s="17"/>
      <c r="L518" s="17"/>
    </row>
    <row r="519" spans="2:12" ht="12.75" customHeight="1">
      <c r="K519" s="17"/>
      <c r="L519" s="17"/>
    </row>
    <row r="520" spans="2:12" ht="12.75" customHeight="1">
      <c r="B520" s="18"/>
      <c r="D520" s="18"/>
      <c r="E520" s="18"/>
      <c r="F520" s="18"/>
      <c r="G520" s="18"/>
      <c r="H520" s="18"/>
      <c r="I520" s="18"/>
      <c r="J520" s="18"/>
      <c r="K520" s="17"/>
      <c r="L520" s="17"/>
    </row>
    <row r="521" spans="2:12" ht="12.75" customHeight="1">
      <c r="B521" s="18"/>
      <c r="D521" s="18"/>
      <c r="E521" s="18"/>
      <c r="F521" s="18"/>
      <c r="G521" s="18"/>
      <c r="H521" s="18"/>
      <c r="I521" s="18"/>
      <c r="J521" s="18"/>
      <c r="K521" s="17"/>
      <c r="L521" s="17"/>
    </row>
    <row r="522" spans="2:12" ht="12.75" customHeight="1">
      <c r="K522" s="17"/>
      <c r="L522" s="17"/>
    </row>
    <row r="523" spans="2:12" ht="12.75" customHeight="1">
      <c r="K523" s="17"/>
      <c r="L523" s="17"/>
    </row>
    <row r="524" spans="2:12" ht="12.75" customHeight="1">
      <c r="K524" s="17"/>
      <c r="L524" s="17"/>
    </row>
    <row r="525" spans="2:12" ht="12.75" customHeight="1">
      <c r="K525" s="17"/>
      <c r="L525" s="17"/>
    </row>
    <row r="526" spans="2:12" ht="12.75" customHeight="1">
      <c r="K526" s="17"/>
      <c r="L526" s="17"/>
    </row>
    <row r="527" spans="2:12" ht="12.75" customHeight="1">
      <c r="K527" s="17"/>
      <c r="L527" s="17"/>
    </row>
    <row r="528" spans="2:12" ht="12.75" customHeight="1">
      <c r="K528" s="17"/>
      <c r="L528" s="17"/>
    </row>
    <row r="529" spans="2:12" ht="12.75" customHeight="1">
      <c r="K529" s="17"/>
      <c r="L529" s="17"/>
    </row>
    <row r="530" spans="2:12" ht="12.75" customHeight="1">
      <c r="K530" s="17"/>
      <c r="L530" s="17"/>
    </row>
    <row r="531" spans="2:12" ht="12.75" customHeight="1">
      <c r="K531" s="17"/>
      <c r="L531" s="17"/>
    </row>
    <row r="532" spans="2:12" ht="12.75" customHeight="1">
      <c r="K532" s="17"/>
      <c r="L532" s="17"/>
    </row>
    <row r="533" spans="2:12" ht="12.75" customHeight="1">
      <c r="K533" s="17"/>
      <c r="L533" s="17"/>
    </row>
    <row r="534" spans="2:12" ht="12.75" customHeight="1">
      <c r="B534" s="18"/>
      <c r="D534" s="18"/>
      <c r="E534" s="18"/>
      <c r="F534" s="18"/>
      <c r="G534" s="18"/>
      <c r="H534" s="18"/>
      <c r="I534" s="18"/>
      <c r="J534" s="18"/>
      <c r="K534" s="17"/>
      <c r="L534" s="17"/>
    </row>
    <row r="535" spans="2:12" ht="12.75" customHeight="1">
      <c r="K535" s="17"/>
      <c r="L535" s="17"/>
    </row>
    <row r="536" spans="2:12" ht="12.75" customHeight="1">
      <c r="K536" s="17"/>
      <c r="L536" s="17"/>
    </row>
    <row r="537" spans="2:12" ht="12.75" customHeight="1">
      <c r="B537" s="12"/>
      <c r="D537" s="12"/>
      <c r="E537" s="12"/>
      <c r="F537" s="12"/>
      <c r="G537" s="12"/>
      <c r="H537" s="12"/>
      <c r="I537" s="12"/>
      <c r="J537" s="12"/>
      <c r="K537" s="17"/>
      <c r="L537" s="17"/>
    </row>
    <row r="538" spans="2:12" ht="12.75" customHeight="1">
      <c r="K538" s="17"/>
      <c r="L538" s="17"/>
    </row>
    <row r="539" spans="2:12" ht="12.75" customHeight="1">
      <c r="B539" s="12"/>
      <c r="D539" s="12"/>
      <c r="E539" s="12"/>
      <c r="F539" s="12"/>
      <c r="G539" s="12"/>
      <c r="H539" s="12"/>
      <c r="I539" s="12"/>
      <c r="J539" s="12"/>
      <c r="K539" s="17"/>
      <c r="L539" s="17"/>
    </row>
    <row r="540" spans="2:12" ht="12.75" customHeight="1">
      <c r="K540" s="17"/>
      <c r="L540" s="17"/>
    </row>
    <row r="541" spans="2:12" ht="12.75" customHeight="1">
      <c r="K541" s="17"/>
      <c r="L541" s="17"/>
    </row>
    <row r="542" spans="2:12" ht="12.75" customHeight="1">
      <c r="K542" s="17"/>
      <c r="L542" s="17"/>
    </row>
    <row r="543" spans="2:12" ht="12.75" customHeight="1">
      <c r="K543" s="17"/>
      <c r="L543" s="17"/>
    </row>
    <row r="544" spans="2:12" ht="12.75" customHeight="1">
      <c r="K544" s="17"/>
      <c r="L544" s="17"/>
    </row>
    <row r="545" spans="2:12" ht="12.75" customHeight="1">
      <c r="K545" s="17"/>
      <c r="L545" s="17"/>
    </row>
    <row r="546" spans="2:12" ht="12.75" customHeight="1">
      <c r="K546" s="17"/>
      <c r="L546" s="17"/>
    </row>
    <row r="547" spans="2:12" ht="12.75" customHeight="1">
      <c r="K547" s="17"/>
      <c r="L547" s="17"/>
    </row>
    <row r="548" spans="2:12" ht="12.75" customHeight="1">
      <c r="K548" s="17"/>
      <c r="L548" s="17"/>
    </row>
    <row r="549" spans="2:12" ht="12.75" customHeight="1">
      <c r="K549" s="17"/>
      <c r="L549" s="17"/>
    </row>
    <row r="550" spans="2:12" ht="12.75" customHeight="1">
      <c r="K550" s="17"/>
      <c r="L550" s="17"/>
    </row>
    <row r="551" spans="2:12" ht="12.75" customHeight="1">
      <c r="B551" s="12"/>
      <c r="D551" s="12"/>
      <c r="E551" s="12"/>
      <c r="F551" s="12"/>
      <c r="G551" s="12"/>
      <c r="H551" s="12"/>
      <c r="I551" s="12"/>
      <c r="J551" s="12"/>
      <c r="K551" s="17"/>
      <c r="L551" s="17"/>
    </row>
    <row r="552" spans="2:12" ht="12.75" customHeight="1">
      <c r="K552" s="17"/>
      <c r="L552" s="17"/>
    </row>
    <row r="553" spans="2:12" ht="12.75" customHeight="1">
      <c r="K553" s="17"/>
      <c r="L553" s="17"/>
    </row>
    <row r="554" spans="2:12" ht="12.75" customHeight="1">
      <c r="B554" s="12"/>
      <c r="D554" s="12"/>
      <c r="E554" s="12"/>
      <c r="F554" s="12"/>
      <c r="G554" s="12"/>
      <c r="H554" s="12"/>
      <c r="I554" s="12"/>
      <c r="J554" s="12"/>
      <c r="K554" s="17"/>
      <c r="L554" s="17"/>
    </row>
    <row r="555" spans="2:12" ht="12.75" customHeight="1">
      <c r="B555" s="12"/>
      <c r="D555" s="12"/>
      <c r="E555" s="12"/>
      <c r="F555" s="12"/>
      <c r="G555" s="12"/>
      <c r="H555" s="12"/>
      <c r="I555" s="12"/>
      <c r="J555" s="12"/>
      <c r="K555" s="17"/>
      <c r="L555" s="17"/>
    </row>
    <row r="556" spans="2:12" ht="12.75" customHeight="1">
      <c r="B556" s="12"/>
      <c r="D556" s="12"/>
      <c r="E556" s="12"/>
      <c r="F556" s="12"/>
      <c r="G556" s="12"/>
      <c r="H556" s="12"/>
      <c r="I556" s="12"/>
      <c r="J556" s="12"/>
      <c r="K556" s="17"/>
      <c r="L556" s="17"/>
    </row>
    <row r="557" spans="2:12" ht="12.75" customHeight="1">
      <c r="B557" s="12"/>
      <c r="D557" s="12"/>
      <c r="E557" s="12"/>
      <c r="F557" s="12"/>
      <c r="G557" s="12"/>
      <c r="H557" s="12"/>
      <c r="I557" s="12"/>
      <c r="J557" s="12"/>
      <c r="K557" s="17"/>
      <c r="L557" s="17"/>
    </row>
    <row r="558" spans="2:12" ht="12.75" customHeight="1">
      <c r="B558" s="12"/>
      <c r="D558" s="12"/>
      <c r="E558" s="12"/>
      <c r="F558" s="12"/>
      <c r="G558" s="12"/>
      <c r="H558" s="12"/>
      <c r="I558" s="12"/>
      <c r="J558" s="12"/>
      <c r="K558" s="17"/>
      <c r="L558" s="17"/>
    </row>
    <row r="559" spans="2:12" ht="12.75" customHeight="1">
      <c r="B559" s="12"/>
      <c r="D559" s="12"/>
      <c r="E559" s="12"/>
      <c r="F559" s="12"/>
      <c r="G559" s="12"/>
      <c r="H559" s="12"/>
      <c r="I559" s="12"/>
      <c r="J559" s="12"/>
      <c r="K559" s="17"/>
      <c r="L559" s="17"/>
    </row>
    <row r="560" spans="2:12" ht="12.75" customHeight="1">
      <c r="K560" s="17"/>
      <c r="L560" s="17"/>
    </row>
    <row r="561" spans="2:12" ht="12.75" customHeight="1">
      <c r="K561" s="17"/>
      <c r="L561" s="17"/>
    </row>
    <row r="562" spans="2:12" ht="12.75" customHeight="1">
      <c r="K562" s="17"/>
      <c r="L562" s="17"/>
    </row>
    <row r="563" spans="2:12" ht="12.75" customHeight="1">
      <c r="K563" s="17"/>
      <c r="L563" s="17"/>
    </row>
    <row r="564" spans="2:12" ht="12.75" customHeight="1">
      <c r="B564" s="12"/>
      <c r="D564" s="12"/>
      <c r="E564" s="12"/>
      <c r="F564" s="12"/>
      <c r="G564" s="12"/>
      <c r="H564" s="12"/>
      <c r="I564" s="12"/>
      <c r="J564" s="12"/>
      <c r="K564" s="17"/>
      <c r="L564" s="17"/>
    </row>
    <row r="565" spans="2:12" ht="12.75" customHeight="1">
      <c r="B565" s="12"/>
      <c r="D565" s="12"/>
      <c r="E565" s="12"/>
      <c r="F565" s="12"/>
      <c r="G565" s="12"/>
      <c r="H565" s="12"/>
      <c r="I565" s="12"/>
      <c r="J565" s="12"/>
      <c r="K565" s="17"/>
      <c r="L565" s="17"/>
    </row>
    <row r="566" spans="2:12" ht="12.75" customHeight="1">
      <c r="B566" s="12"/>
      <c r="D566" s="12"/>
      <c r="E566" s="12"/>
      <c r="F566" s="12"/>
      <c r="G566" s="12"/>
      <c r="H566" s="12"/>
      <c r="I566" s="12"/>
      <c r="J566" s="12"/>
      <c r="K566" s="17"/>
      <c r="L566" s="17"/>
    </row>
    <row r="567" spans="2:12" ht="12.75" customHeight="1">
      <c r="B567" s="12"/>
      <c r="D567" s="12"/>
      <c r="E567" s="12"/>
      <c r="F567" s="12"/>
      <c r="G567" s="12"/>
      <c r="H567" s="12"/>
      <c r="I567" s="12"/>
      <c r="J567" s="12"/>
      <c r="K567" s="17"/>
      <c r="L567" s="17"/>
    </row>
    <row r="568" spans="2:12" ht="12.75" customHeight="1">
      <c r="K568" s="17"/>
      <c r="L568" s="17"/>
    </row>
    <row r="569" spans="2:12" ht="12.75" customHeight="1">
      <c r="K569" s="17"/>
      <c r="L569" s="17"/>
    </row>
    <row r="570" spans="2:12" ht="12.75" customHeight="1">
      <c r="K570" s="17"/>
      <c r="L570" s="17"/>
    </row>
    <row r="571" spans="2:12" ht="12.75" customHeight="1">
      <c r="K571" s="17"/>
      <c r="L571" s="17"/>
    </row>
    <row r="572" spans="2:12" ht="12.75" customHeight="1">
      <c r="K572" s="17"/>
      <c r="L572" s="17"/>
    </row>
    <row r="573" spans="2:12" ht="12.75" customHeight="1">
      <c r="K573" s="17"/>
      <c r="L573" s="17"/>
    </row>
    <row r="574" spans="2:12" ht="12.75" customHeight="1">
      <c r="K574" s="17"/>
      <c r="L574" s="17"/>
    </row>
    <row r="575" spans="2:12" ht="12.75" customHeight="1">
      <c r="K575" s="17"/>
      <c r="L575" s="17"/>
    </row>
    <row r="576" spans="2:12" ht="12.75" customHeight="1">
      <c r="K576" s="17"/>
      <c r="L576" s="17"/>
    </row>
    <row r="577" spans="11:12" ht="12.75" customHeight="1">
      <c r="K577" s="17"/>
      <c r="L577" s="17"/>
    </row>
    <row r="578" spans="11:12" ht="12.75" customHeight="1">
      <c r="K578" s="17"/>
      <c r="L578" s="17"/>
    </row>
    <row r="579" spans="11:12" ht="12.75" customHeight="1">
      <c r="K579" s="17"/>
      <c r="L579" s="17"/>
    </row>
    <row r="580" spans="11:12" ht="12.75" customHeight="1">
      <c r="K580" s="17"/>
      <c r="L580" s="17"/>
    </row>
    <row r="581" spans="11:12" ht="12.75" customHeight="1">
      <c r="K581" s="17"/>
      <c r="L581" s="17"/>
    </row>
    <row r="582" spans="11:12" ht="12.75" customHeight="1">
      <c r="K582" s="17"/>
      <c r="L582" s="17"/>
    </row>
    <row r="583" spans="11:12" ht="12.75" customHeight="1">
      <c r="K583" s="17"/>
      <c r="L583" s="17"/>
    </row>
    <row r="584" spans="11:12" ht="12.75" customHeight="1">
      <c r="K584" s="17"/>
      <c r="L584" s="17"/>
    </row>
    <row r="585" spans="11:12" ht="12.75" customHeight="1">
      <c r="K585" s="17"/>
      <c r="L585" s="17"/>
    </row>
    <row r="586" spans="11:12" ht="12.75" customHeight="1">
      <c r="K586" s="17"/>
      <c r="L586" s="17"/>
    </row>
    <row r="587" spans="11:12" ht="12.75" customHeight="1">
      <c r="K587" s="17"/>
      <c r="L587" s="17"/>
    </row>
    <row r="588" spans="11:12" ht="12.75" customHeight="1">
      <c r="K588" s="17"/>
      <c r="L588" s="17"/>
    </row>
    <row r="589" spans="11:12" ht="12.75" customHeight="1">
      <c r="K589" s="17"/>
      <c r="L589" s="17"/>
    </row>
    <row r="590" spans="11:12" ht="12.75" customHeight="1">
      <c r="K590" s="17"/>
      <c r="L590" s="17"/>
    </row>
    <row r="591" spans="11:12" ht="12.75" customHeight="1">
      <c r="K591" s="17"/>
      <c r="L591" s="17"/>
    </row>
    <row r="592" spans="11:12" ht="12.75" customHeight="1">
      <c r="K592" s="17"/>
      <c r="L592" s="17"/>
    </row>
    <row r="593" spans="2:12" ht="12.75" customHeight="1">
      <c r="K593" s="17"/>
      <c r="L593" s="17"/>
    </row>
    <row r="594" spans="2:12" ht="12.75" customHeight="1">
      <c r="K594" s="17"/>
      <c r="L594" s="17"/>
    </row>
    <row r="595" spans="2:12" ht="12.75" customHeight="1">
      <c r="K595" s="17"/>
      <c r="L595" s="17"/>
    </row>
    <row r="596" spans="2:12" ht="12.75" customHeight="1">
      <c r="K596" s="17"/>
      <c r="L596" s="17"/>
    </row>
    <row r="597" spans="2:12" ht="12.75" customHeight="1">
      <c r="K597" s="17"/>
      <c r="L597" s="17"/>
    </row>
    <row r="598" spans="2:12" ht="12.75" customHeight="1">
      <c r="K598" s="17"/>
      <c r="L598" s="17"/>
    </row>
    <row r="599" spans="2:12" ht="12.75" customHeight="1">
      <c r="B599" s="18"/>
      <c r="D599" s="18"/>
      <c r="E599" s="18"/>
      <c r="F599" s="18"/>
      <c r="G599" s="18"/>
      <c r="H599" s="18"/>
      <c r="I599" s="18"/>
      <c r="J599" s="18"/>
      <c r="K599" s="17"/>
      <c r="L599" s="17"/>
    </row>
  </sheetData>
  <sheetCalcPr fullCalcOnLoad="1"/>
  <phoneticPr fontId="31" type="noConversion"/>
  <pageMargins left="0.75" right="0.75" top="1" bottom="1" header="0.51180555555555551" footer="0.51180555555555551"/>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R355"/>
  <sheetViews>
    <sheetView tabSelected="1" workbookViewId="0">
      <pane ySplit="1" topLeftCell="A81" activePane="bottomLeft" state="frozen"/>
      <selection pane="bottomLeft" activeCell="A101" sqref="A101:XFD101"/>
    </sheetView>
  </sheetViews>
  <sheetFormatPr baseColWidth="10" defaultColWidth="29.5" defaultRowHeight="12.75" customHeight="1"/>
  <cols>
    <col min="1" max="1" width="7" style="3" customWidth="1"/>
    <col min="2" max="2" width="14.1640625" style="3" customWidth="1"/>
    <col min="3" max="3" width="13" style="3" customWidth="1"/>
    <col min="4" max="4" width="34.6640625" style="3" customWidth="1"/>
    <col min="5" max="5" width="46.5" style="3" customWidth="1"/>
    <col min="6" max="6" width="42.1640625" style="3" customWidth="1"/>
    <col min="7" max="7" width="16.5" style="3" customWidth="1"/>
    <col min="8" max="8" width="18.5" style="3" customWidth="1"/>
    <col min="9" max="9" width="10.5" style="3" customWidth="1"/>
    <col min="10" max="13" width="10.1640625" style="3" customWidth="1"/>
    <col min="14" max="14" width="13" style="21" customWidth="1"/>
    <col min="15" max="15" width="13.5" style="21" customWidth="1"/>
    <col min="16" max="16" width="13.33203125" style="21" customWidth="1"/>
    <col min="17" max="17" width="12" style="21" customWidth="1"/>
    <col min="18" max="16384" width="29.5" style="3"/>
  </cols>
  <sheetData>
    <row r="1" spans="1:18" s="11" customFormat="1" ht="60" customHeight="1">
      <c r="A1" s="11" t="s">
        <v>108</v>
      </c>
      <c r="B1" s="10" t="s">
        <v>1134</v>
      </c>
      <c r="C1" s="10" t="s">
        <v>1135</v>
      </c>
      <c r="D1" s="10" t="s">
        <v>72</v>
      </c>
      <c r="E1" s="10" t="s">
        <v>2</v>
      </c>
      <c r="F1" s="10" t="s">
        <v>4</v>
      </c>
      <c r="G1" s="10" t="s">
        <v>6</v>
      </c>
      <c r="H1" s="10" t="s">
        <v>8</v>
      </c>
      <c r="I1" s="10" t="s">
        <v>10</v>
      </c>
      <c r="J1" s="10" t="s">
        <v>12</v>
      </c>
      <c r="K1" s="10" t="s">
        <v>14</v>
      </c>
      <c r="L1" s="10" t="s">
        <v>1136</v>
      </c>
      <c r="M1" s="10" t="s">
        <v>1137</v>
      </c>
      <c r="N1" s="10" t="s">
        <v>1138</v>
      </c>
      <c r="O1" s="10" t="s">
        <v>1139</v>
      </c>
      <c r="P1" s="10" t="s">
        <v>1025</v>
      </c>
      <c r="Q1" s="10" t="s">
        <v>1026</v>
      </c>
      <c r="R1" s="11" t="s">
        <v>1027</v>
      </c>
    </row>
    <row r="2" spans="1:18" ht="12.75" customHeight="1">
      <c r="A2" s="3">
        <f>VLOOKUP(D2,'Concept heirarchy position'!A$1:I$566,3,0)</f>
        <v>1</v>
      </c>
      <c r="B2" s="3" t="str">
        <f>VLOOKUP(D2,'Concept heirarchy position'!A$1:I$566,2,0)</f>
        <v>Surname</v>
      </c>
      <c r="C2" s="3">
        <v>1</v>
      </c>
      <c r="D2" s="3" t="s">
        <v>36</v>
      </c>
      <c r="E2" s="22" t="s">
        <v>1028</v>
      </c>
      <c r="F2" s="22" t="s">
        <v>1029</v>
      </c>
      <c r="G2" s="22" t="s">
        <v>1030</v>
      </c>
      <c r="I2" s="3">
        <v>20</v>
      </c>
      <c r="N2" s="23" t="str">
        <f>IF((E2=""),"N","Y")</f>
        <v>Y</v>
      </c>
      <c r="O2" s="23" t="s">
        <v>1031</v>
      </c>
      <c r="P2" s="23" t="s">
        <v>1031</v>
      </c>
      <c r="Q2" s="23"/>
      <c r="R2" s="3" t="s">
        <v>1031</v>
      </c>
    </row>
    <row r="3" spans="1:18" ht="12.75" customHeight="1">
      <c r="A3" s="3">
        <f>VLOOKUP(D3,'Concept heirarchy position'!A$1:I$566,3,0)</f>
        <v>2</v>
      </c>
      <c r="B3" s="3" t="str">
        <f>VLOOKUP(D3,'Concept heirarchy position'!A$1:I$566,2,0)</f>
        <v>Forename</v>
      </c>
      <c r="C3" s="3">
        <v>2</v>
      </c>
      <c r="D3" s="3" t="s">
        <v>39</v>
      </c>
      <c r="E3" s="22" t="s">
        <v>1032</v>
      </c>
      <c r="F3" s="22" t="s">
        <v>1029</v>
      </c>
      <c r="G3" s="22" t="s">
        <v>1030</v>
      </c>
      <c r="I3" s="3">
        <v>20</v>
      </c>
      <c r="N3" s="21" t="s">
        <v>1031</v>
      </c>
      <c r="O3" s="23" t="s">
        <v>1031</v>
      </c>
      <c r="P3" s="23" t="s">
        <v>1031</v>
      </c>
      <c r="Q3" s="23"/>
      <c r="R3" s="3" t="s">
        <v>1031</v>
      </c>
    </row>
    <row r="4" spans="1:18" ht="12.75" customHeight="1">
      <c r="A4" s="3">
        <f>VLOOKUP(D4,'Concept heirarchy position'!A$1:I$566,3,0)</f>
        <v>3</v>
      </c>
      <c r="B4" s="3" t="str">
        <f>VLOOKUP(D4,'Concept heirarchy position'!A$1:I$566,2,0)</f>
        <v>Middle name(s)</v>
      </c>
      <c r="C4" s="3">
        <v>3</v>
      </c>
      <c r="D4" s="3" t="s">
        <v>41</v>
      </c>
      <c r="E4" s="22" t="s">
        <v>42</v>
      </c>
      <c r="F4" s="22" t="s">
        <v>1029</v>
      </c>
      <c r="G4" s="22" t="s">
        <v>1030</v>
      </c>
      <c r="I4" s="3">
        <v>40</v>
      </c>
      <c r="N4" s="21" t="s">
        <v>1031</v>
      </c>
      <c r="O4" s="23" t="s">
        <v>1031</v>
      </c>
      <c r="P4" s="23" t="s">
        <v>1031</v>
      </c>
      <c r="Q4" s="23"/>
      <c r="R4" s="3" t="s">
        <v>1031</v>
      </c>
    </row>
    <row r="5" spans="1:18" ht="12.75" customHeight="1">
      <c r="A5" s="3">
        <f>VLOOKUP(D5,'Concept heirarchy position'!A$1:I$566,3,0)</f>
        <v>4</v>
      </c>
      <c r="B5" s="3" t="str">
        <f>VLOOKUP(D5,'Concept heirarchy position'!A$1:I$566,2,0)</f>
        <v>DOB</v>
      </c>
      <c r="C5" s="3">
        <v>4</v>
      </c>
      <c r="D5" s="3" t="s">
        <v>43</v>
      </c>
      <c r="E5" s="22" t="s">
        <v>1033</v>
      </c>
      <c r="F5" s="22" t="s">
        <v>1029</v>
      </c>
      <c r="G5" s="22" t="s">
        <v>1034</v>
      </c>
      <c r="M5" s="3" t="s">
        <v>1035</v>
      </c>
      <c r="N5" s="23" t="str">
        <f>IF((E5=""),"N","Y")</f>
        <v>Y</v>
      </c>
      <c r="O5" s="23" t="s">
        <v>1031</v>
      </c>
      <c r="P5" s="23" t="s">
        <v>1031</v>
      </c>
      <c r="Q5" s="23"/>
      <c r="R5" s="3" t="s">
        <v>1031</v>
      </c>
    </row>
    <row r="6" spans="1:18" ht="12.75" customHeight="1">
      <c r="A6" s="3">
        <f>VLOOKUP(D6,'Concept heirarchy position'!A$1:I$566,3,0)</f>
        <v>6</v>
      </c>
      <c r="B6" s="3" t="str">
        <f>VLOOKUP(D6,'Concept heirarchy position'!A$1:I$566,2,0)</f>
        <v>Gender</v>
      </c>
      <c r="C6" s="3">
        <v>5</v>
      </c>
      <c r="D6" s="3" t="s">
        <v>48</v>
      </c>
      <c r="E6" s="12" t="s">
        <v>49</v>
      </c>
      <c r="F6" s="12" t="s">
        <v>1029</v>
      </c>
      <c r="G6" s="12" t="s">
        <v>1036</v>
      </c>
      <c r="H6" s="12" t="s">
        <v>1037</v>
      </c>
      <c r="O6" s="24" t="s">
        <v>1031</v>
      </c>
      <c r="P6" s="24" t="s">
        <v>1031</v>
      </c>
      <c r="Q6" s="24"/>
    </row>
    <row r="7" spans="1:18" ht="12.75" customHeight="1">
      <c r="A7" s="3">
        <f>VLOOKUP(D7,'Concept heirarchy position'!A$1:I$566,3,0)</f>
        <v>6</v>
      </c>
      <c r="B7" s="3" t="str">
        <f>VLOOKUP(D7,'Concept heirarchy position'!A$1:I$566,2,0)</f>
        <v>Gender</v>
      </c>
      <c r="C7" s="3">
        <v>6</v>
      </c>
      <c r="D7" s="3" t="s">
        <v>48</v>
      </c>
      <c r="E7" s="22" t="s">
        <v>49</v>
      </c>
      <c r="F7" s="22" t="s">
        <v>1029</v>
      </c>
      <c r="G7" s="22" t="s">
        <v>1036</v>
      </c>
      <c r="H7" s="22" t="s">
        <v>1038</v>
      </c>
      <c r="N7" s="23" t="str">
        <f>IF((E7=""),"N","Y")</f>
        <v>Y</v>
      </c>
      <c r="O7" s="23"/>
      <c r="P7" s="23"/>
      <c r="Q7" s="23"/>
    </row>
    <row r="8" spans="1:18" ht="12.75" customHeight="1">
      <c r="A8" s="3">
        <f>VLOOKUP(D8,'Concept heirarchy position'!A$1:I$566,3,0)</f>
        <v>7</v>
      </c>
      <c r="B8" s="3" t="str">
        <f>VLOOKUP(D8,'Concept heirarchy position'!A$1:I$566,2,0)</f>
        <v>Home Phone</v>
      </c>
      <c r="C8" s="3">
        <v>7</v>
      </c>
      <c r="D8" s="3" t="s">
        <v>50</v>
      </c>
      <c r="E8" s="22" t="s">
        <v>1039</v>
      </c>
      <c r="F8" s="22" t="s">
        <v>1029</v>
      </c>
      <c r="G8" s="22" t="s">
        <v>1030</v>
      </c>
      <c r="I8" s="3">
        <v>20</v>
      </c>
      <c r="N8" s="21" t="s">
        <v>1031</v>
      </c>
      <c r="O8" s="23" t="s">
        <v>1031</v>
      </c>
      <c r="P8" s="23" t="s">
        <v>1031</v>
      </c>
      <c r="Q8" s="23"/>
    </row>
    <row r="9" spans="1:18" ht="12.75" customHeight="1">
      <c r="A9" s="3">
        <f>VLOOKUP(D9,'Concept heirarchy position'!A$1:I$566,3,0)</f>
        <v>8</v>
      </c>
      <c r="B9" s="3" t="str">
        <f>VLOOKUP(D9,'Concept heirarchy position'!A$1:I$566,2,0)</f>
        <v>Mobile Phone</v>
      </c>
      <c r="C9" s="3">
        <v>8</v>
      </c>
      <c r="D9" s="3" t="s">
        <v>52</v>
      </c>
      <c r="E9" s="22" t="s">
        <v>1040</v>
      </c>
      <c r="F9" s="22" t="s">
        <v>1029</v>
      </c>
      <c r="G9" s="22" t="s">
        <v>1030</v>
      </c>
      <c r="I9" s="3">
        <v>20</v>
      </c>
      <c r="N9" s="21" t="s">
        <v>1031</v>
      </c>
      <c r="O9" s="23" t="s">
        <v>1031</v>
      </c>
      <c r="P9" s="23" t="s">
        <v>1031</v>
      </c>
      <c r="Q9" s="23"/>
    </row>
    <row r="10" spans="1:18" ht="12.75" customHeight="1">
      <c r="A10" s="3">
        <f>VLOOKUP(D10,'Concept heirarchy position'!A$1:I$566,3,0)</f>
        <v>9</v>
      </c>
      <c r="B10" s="3" t="str">
        <f>VLOOKUP(D10,'Concept heirarchy position'!A$1:I$566,2,0)</f>
        <v>Work Phone</v>
      </c>
      <c r="C10" s="3">
        <v>9</v>
      </c>
      <c r="D10" s="3" t="s">
        <v>54</v>
      </c>
      <c r="E10" s="22" t="s">
        <v>1041</v>
      </c>
      <c r="F10" s="22" t="s">
        <v>1029</v>
      </c>
      <c r="G10" s="22" t="s">
        <v>1030</v>
      </c>
      <c r="I10" s="3">
        <v>20</v>
      </c>
      <c r="N10" s="21" t="s">
        <v>1031</v>
      </c>
      <c r="O10" s="23" t="s">
        <v>1031</v>
      </c>
      <c r="P10" s="23" t="s">
        <v>1031</v>
      </c>
      <c r="Q10" s="23"/>
    </row>
    <row r="11" spans="1:18" ht="12.75" customHeight="1">
      <c r="A11" s="3">
        <f>VLOOKUP(D11,'Concept heirarchy position'!A$1:I$566,3,0)</f>
        <v>10</v>
      </c>
      <c r="B11" s="3" t="str">
        <f>VLOOKUP(D11,'Concept heirarchy position'!A$1:I$566,2,0)</f>
        <v>Email</v>
      </c>
      <c r="C11" s="3">
        <v>10</v>
      </c>
      <c r="D11" s="3" t="s">
        <v>56</v>
      </c>
      <c r="E11" s="22" t="s">
        <v>1042</v>
      </c>
      <c r="F11" s="22" t="s">
        <v>1029</v>
      </c>
      <c r="G11" s="22" t="s">
        <v>1030</v>
      </c>
      <c r="I11" s="3">
        <v>40</v>
      </c>
      <c r="N11" s="23" t="s">
        <v>1031</v>
      </c>
      <c r="O11" s="23" t="s">
        <v>1031</v>
      </c>
      <c r="P11" s="23" t="s">
        <v>1031</v>
      </c>
      <c r="Q11" s="23"/>
    </row>
    <row r="12" spans="1:18" ht="12.75" customHeight="1">
      <c r="A12" s="3">
        <f>VLOOKUP(D12,'Concept heirarchy position'!A$1:I$566,3,0)</f>
        <v>11</v>
      </c>
      <c r="B12" s="3" t="str">
        <f>VLOOKUP(D12,'Concept heirarchy position'!A$1:I$566,2,0)</f>
        <v>Postal address</v>
      </c>
      <c r="C12" s="3">
        <v>11</v>
      </c>
      <c r="D12" s="3" t="s">
        <v>58</v>
      </c>
      <c r="E12" s="22" t="s">
        <v>59</v>
      </c>
      <c r="F12" s="22" t="s">
        <v>1029</v>
      </c>
      <c r="G12" s="22" t="s">
        <v>1043</v>
      </c>
      <c r="I12" s="22">
        <v>1000</v>
      </c>
      <c r="N12" s="23" t="s">
        <v>1031</v>
      </c>
      <c r="O12" s="23" t="s">
        <v>1031</v>
      </c>
      <c r="P12" s="23" t="s">
        <v>1031</v>
      </c>
      <c r="Q12" s="23"/>
    </row>
    <row r="13" spans="1:18" ht="12.75" customHeight="1">
      <c r="A13" s="3">
        <f>VLOOKUP(D13,'Concept heirarchy position'!A$1:I$566,3,0)</f>
        <v>13</v>
      </c>
      <c r="B13" s="3" t="str">
        <f>VLOOKUP(D13,'Concept heirarchy position'!A$1:I$566,2,0)</f>
        <v>Preferred Contact</v>
      </c>
      <c r="C13" s="3">
        <v>12</v>
      </c>
      <c r="D13" s="3" t="s">
        <v>167</v>
      </c>
      <c r="E13" s="12" t="s">
        <v>1044</v>
      </c>
      <c r="F13" s="12" t="s">
        <v>1029</v>
      </c>
      <c r="G13" s="12" t="s">
        <v>1036</v>
      </c>
      <c r="H13" s="25" t="s">
        <v>1045</v>
      </c>
      <c r="O13" s="24" t="s">
        <v>1031</v>
      </c>
      <c r="P13" s="24" t="s">
        <v>1031</v>
      </c>
      <c r="Q13" s="24"/>
    </row>
    <row r="14" spans="1:18" ht="12.75" customHeight="1">
      <c r="A14" s="3">
        <f>VLOOKUP(D14,'Concept heirarchy position'!A$1:I$566,3,0)</f>
        <v>13</v>
      </c>
      <c r="B14" s="3" t="str">
        <f>VLOOKUP(D14,'Concept heirarchy position'!A$1:I$566,2,0)</f>
        <v>Preferred Contact</v>
      </c>
      <c r="C14" s="3">
        <v>13</v>
      </c>
      <c r="D14" s="3" t="s">
        <v>167</v>
      </c>
      <c r="E14" s="22" t="s">
        <v>1046</v>
      </c>
      <c r="F14" s="22" t="s">
        <v>1029</v>
      </c>
      <c r="G14" s="22" t="s">
        <v>1036</v>
      </c>
      <c r="H14" s="22" t="s">
        <v>1045</v>
      </c>
      <c r="N14" s="23" t="str">
        <f>IF((E14=""),"N","Y")</f>
        <v>Y</v>
      </c>
      <c r="O14" s="23"/>
      <c r="P14" s="23"/>
      <c r="Q14" s="23"/>
    </row>
    <row r="15" spans="1:18" ht="12.75" customHeight="1">
      <c r="A15" s="3">
        <f>VLOOKUP(D15,'Concept heirarchy position'!A$1:I$566,3,0)</f>
        <v>14</v>
      </c>
      <c r="B15" s="9" t="s">
        <v>170</v>
      </c>
      <c r="C15" s="3">
        <v>14</v>
      </c>
      <c r="D15" s="9" t="s">
        <v>169</v>
      </c>
      <c r="E15" s="18" t="s">
        <v>1047</v>
      </c>
      <c r="F15" s="18" t="s">
        <v>1029</v>
      </c>
      <c r="G15" s="18" t="s">
        <v>1030</v>
      </c>
      <c r="H15" s="9"/>
      <c r="I15" s="9">
        <v>15</v>
      </c>
      <c r="J15" s="9"/>
      <c r="K15" s="9"/>
      <c r="L15" s="9"/>
      <c r="M15" s="9"/>
      <c r="N15" s="26" t="s">
        <v>1031</v>
      </c>
      <c r="O15" s="27"/>
      <c r="P15" s="27"/>
      <c r="Q15" s="27"/>
    </row>
    <row r="16" spans="1:18" ht="12.75" customHeight="1">
      <c r="A16" s="3">
        <f>VLOOKUP(D16,'Concept heirarchy position'!A$1:I$566,3,0)</f>
        <v>14</v>
      </c>
      <c r="B16" s="3" t="str">
        <f>VLOOKUP(D16,'Concept heirarchy position'!A$1:I$566,2,0)</f>
        <v>Medicare number</v>
      </c>
      <c r="C16" s="3">
        <v>15</v>
      </c>
      <c r="D16" s="3" t="s">
        <v>169</v>
      </c>
      <c r="E16" s="12" t="s">
        <v>1048</v>
      </c>
      <c r="F16" s="12" t="s">
        <v>1029</v>
      </c>
      <c r="G16" s="12" t="s">
        <v>1030</v>
      </c>
      <c r="I16" s="3">
        <v>15</v>
      </c>
      <c r="O16" s="24" t="s">
        <v>1031</v>
      </c>
      <c r="P16" s="24" t="s">
        <v>1031</v>
      </c>
      <c r="Q16" s="24"/>
      <c r="R16" s="3" t="s">
        <v>1031</v>
      </c>
    </row>
    <row r="17" spans="1:18" ht="12.75" customHeight="1">
      <c r="A17" s="3">
        <f>VLOOKUP(D17,'Concept heirarchy position'!A$1:I$566,3,0)</f>
        <v>15</v>
      </c>
      <c r="B17" s="3" t="str">
        <f>VLOOKUP(D17,'Concept heirarchy position'!A$1:I$566,2,0)</f>
        <v>Medicare patient number</v>
      </c>
      <c r="C17" s="3">
        <v>333</v>
      </c>
      <c r="D17" s="3" t="s">
        <v>171</v>
      </c>
      <c r="E17" s="12" t="s">
        <v>1049</v>
      </c>
      <c r="F17" s="12" t="s">
        <v>1029</v>
      </c>
      <c r="G17" s="12" t="s">
        <v>1050</v>
      </c>
      <c r="O17" s="24" t="s">
        <v>1031</v>
      </c>
      <c r="P17" s="24" t="s">
        <v>1031</v>
      </c>
      <c r="Q17" s="24"/>
      <c r="R17" s="3" t="s">
        <v>1031</v>
      </c>
    </row>
    <row r="18" spans="1:18" ht="12.75" customHeight="1">
      <c r="A18" s="3">
        <f>VLOOKUP(D18,'Concept heirarchy position'!A$1:I$566,3,0)</f>
        <v>15</v>
      </c>
      <c r="B18" s="3" t="str">
        <f>VLOOKUP(D18,'Concept heirarchy position'!A$1:I$566,2,0)</f>
        <v>Medicare patient number</v>
      </c>
      <c r="C18" s="3">
        <v>16</v>
      </c>
      <c r="D18" s="3" t="s">
        <v>171</v>
      </c>
      <c r="E18" s="12" t="s">
        <v>1051</v>
      </c>
      <c r="F18" s="12" t="s">
        <v>1029</v>
      </c>
      <c r="G18" s="12" t="s">
        <v>1050</v>
      </c>
      <c r="O18" s="24" t="s">
        <v>1031</v>
      </c>
      <c r="P18" s="24" t="s">
        <v>1031</v>
      </c>
      <c r="Q18" s="24"/>
    </row>
    <row r="19" spans="1:18" ht="12.75" customHeight="1">
      <c r="A19" s="3">
        <f>VLOOKUP(D19,'Concept heirarchy position'!A$1:I$566,3,0)</f>
        <v>15</v>
      </c>
      <c r="B19" s="3" t="str">
        <f>VLOOKUP(D19,'Concept heirarchy position'!A$1:I$566,2,0)</f>
        <v>Medicare patient number</v>
      </c>
      <c r="C19" s="3">
        <v>17</v>
      </c>
      <c r="D19" s="3" t="s">
        <v>171</v>
      </c>
      <c r="E19" s="22" t="s">
        <v>1052</v>
      </c>
      <c r="F19" s="22" t="s">
        <v>1029</v>
      </c>
      <c r="G19" s="22" t="s">
        <v>1050</v>
      </c>
      <c r="N19" s="23" t="str">
        <f>IF((E19=""),"N","Y")</f>
        <v>Y</v>
      </c>
      <c r="O19" s="23"/>
      <c r="P19" s="23"/>
      <c r="Q19" s="23"/>
    </row>
    <row r="20" spans="1:18" ht="12.75" customHeight="1">
      <c r="A20" s="3">
        <f>VLOOKUP(D20,'Concept heirarchy position'!A$1:I$566,3,0)</f>
        <v>16</v>
      </c>
      <c r="B20" s="3" t="str">
        <f>VLOOKUP(D20,'Concept heirarchy position'!A$1:I$566,2,0)</f>
        <v>IHI</v>
      </c>
      <c r="C20" s="3">
        <v>335</v>
      </c>
      <c r="D20" s="9" t="s">
        <v>173</v>
      </c>
      <c r="E20" s="22" t="s">
        <v>1053</v>
      </c>
      <c r="F20" s="22" t="s">
        <v>1029</v>
      </c>
      <c r="G20" s="22" t="s">
        <v>1030</v>
      </c>
      <c r="I20" s="3">
        <v>20</v>
      </c>
      <c r="N20" s="23"/>
      <c r="O20" s="23" t="s">
        <v>2070</v>
      </c>
      <c r="P20" s="23" t="s">
        <v>2070</v>
      </c>
      <c r="Q20" s="23"/>
      <c r="R20" s="3" t="s">
        <v>1031</v>
      </c>
    </row>
    <row r="21" spans="1:18" ht="12.75" customHeight="1">
      <c r="A21" s="3">
        <f>VLOOKUP(D21,'Concept heirarchy position'!A$1:I$566,3,0)</f>
        <v>16</v>
      </c>
      <c r="B21" s="3" t="str">
        <f>VLOOKUP(D21,'Concept heirarchy position'!A$1:I$566,2,0)</f>
        <v>IHI</v>
      </c>
      <c r="C21" s="65">
        <v>336</v>
      </c>
      <c r="D21" s="9" t="s">
        <v>173</v>
      </c>
      <c r="E21" s="22" t="s">
        <v>2068</v>
      </c>
      <c r="F21" s="22" t="s">
        <v>2069</v>
      </c>
      <c r="G21" s="22" t="s">
        <v>1030</v>
      </c>
      <c r="I21" s="3">
        <v>20</v>
      </c>
      <c r="N21" s="23" t="s">
        <v>2067</v>
      </c>
      <c r="O21" s="23"/>
      <c r="P21" s="23"/>
      <c r="Q21" s="23"/>
    </row>
    <row r="22" spans="1:18" ht="12.75" customHeight="1">
      <c r="A22" s="3">
        <f>VLOOKUP(D22,'Concept heirarchy position'!A$1:I$566,3,0)</f>
        <v>17</v>
      </c>
      <c r="B22" s="3" t="str">
        <f>VLOOKUP(D22,'Concept heirarchy position'!A$1:I$566,2,0)</f>
        <v>Social security number</v>
      </c>
      <c r="C22" s="3">
        <v>334</v>
      </c>
      <c r="D22" s="9" t="s">
        <v>175</v>
      </c>
      <c r="E22" s="22" t="s">
        <v>176</v>
      </c>
      <c r="F22" s="22" t="s">
        <v>1029</v>
      </c>
      <c r="G22" s="22" t="s">
        <v>1030</v>
      </c>
      <c r="I22" s="3">
        <v>50</v>
      </c>
      <c r="N22" s="23"/>
      <c r="O22" s="23"/>
      <c r="P22" s="23"/>
      <c r="Q22" s="23"/>
      <c r="R22" s="3" t="s">
        <v>2067</v>
      </c>
    </row>
    <row r="23" spans="1:18" ht="12.75" customHeight="1">
      <c r="A23" s="3">
        <f>VLOOKUP(D23,'Concept heirarchy position'!A$1:I$566,3,0)</f>
        <v>18</v>
      </c>
      <c r="B23" s="3" t="str">
        <f>VLOOKUP(D23,'Concept heirarchy position'!A$1:I$566,2,0)</f>
        <v>Parent/Guardian name</v>
      </c>
      <c r="C23" s="3">
        <v>18</v>
      </c>
      <c r="D23" s="3" t="s">
        <v>309</v>
      </c>
      <c r="E23" s="22" t="s">
        <v>1054</v>
      </c>
      <c r="F23" s="3" t="s">
        <v>1055</v>
      </c>
      <c r="G23" s="22" t="s">
        <v>1030</v>
      </c>
      <c r="I23" s="3">
        <v>20</v>
      </c>
      <c r="N23" s="23" t="str">
        <f>IF((E23=""),"N","Y")</f>
        <v>Y</v>
      </c>
      <c r="O23" s="23" t="s">
        <v>1031</v>
      </c>
      <c r="P23" s="23" t="s">
        <v>1031</v>
      </c>
      <c r="Q23" s="23"/>
    </row>
    <row r="24" spans="1:18" ht="12.75" customHeight="1">
      <c r="A24" s="3">
        <f>VLOOKUP(D24,'Concept heirarchy position'!A$1:I$566,3,0)</f>
        <v>19</v>
      </c>
      <c r="B24" s="3" t="str">
        <f>VLOOKUP(D24,'Concept heirarchy position'!A$1:I$566,2,0)</f>
        <v>Parent/Guardian contact same</v>
      </c>
      <c r="C24" s="3">
        <v>19</v>
      </c>
      <c r="D24" s="3" t="s">
        <v>179</v>
      </c>
      <c r="E24" s="22" t="s">
        <v>2076</v>
      </c>
      <c r="F24" s="3" t="s">
        <v>1055</v>
      </c>
      <c r="G24" s="22" t="s">
        <v>1036</v>
      </c>
      <c r="H24" s="22" t="s">
        <v>1159</v>
      </c>
      <c r="N24" s="23" t="str">
        <f>IF((E24=""),"N","Y")</f>
        <v>Y</v>
      </c>
      <c r="O24" s="23" t="s">
        <v>1031</v>
      </c>
      <c r="P24" s="23" t="s">
        <v>1031</v>
      </c>
      <c r="Q24" s="23"/>
    </row>
    <row r="25" spans="1:18" ht="12.75" customHeight="1">
      <c r="A25" s="3">
        <f>VLOOKUP(D25,'Concept heirarchy position'!A$1:I$566,3,0)</f>
        <v>20</v>
      </c>
      <c r="B25" s="3" t="str">
        <f>VLOOKUP(D25,'Concept heirarchy position'!A$1:I$566,2,0)</f>
        <v>Home Phone</v>
      </c>
      <c r="C25" s="3">
        <v>20</v>
      </c>
      <c r="D25" s="3" t="s">
        <v>181</v>
      </c>
      <c r="E25" s="22" t="s">
        <v>1160</v>
      </c>
      <c r="F25" s="3" t="s">
        <v>2077</v>
      </c>
      <c r="G25" s="22" t="s">
        <v>1030</v>
      </c>
      <c r="I25" s="3">
        <v>20</v>
      </c>
      <c r="N25" s="21" t="s">
        <v>1031</v>
      </c>
      <c r="O25" s="23" t="s">
        <v>1031</v>
      </c>
      <c r="P25" s="23" t="s">
        <v>1031</v>
      </c>
      <c r="Q25" s="23"/>
    </row>
    <row r="26" spans="1:18" ht="12.75" customHeight="1">
      <c r="A26" s="3">
        <f>VLOOKUP(D26,'Concept heirarchy position'!A$1:I$566,3,0)</f>
        <v>21</v>
      </c>
      <c r="B26" s="3" t="str">
        <f>VLOOKUP(D26,'Concept heirarchy position'!A$1:I$566,2,0)</f>
        <v>Mobile Phone</v>
      </c>
      <c r="C26" s="3">
        <v>21</v>
      </c>
      <c r="D26" s="3" t="s">
        <v>315</v>
      </c>
      <c r="E26" s="22" t="s">
        <v>1271</v>
      </c>
      <c r="F26" s="3" t="s">
        <v>2077</v>
      </c>
      <c r="G26" s="22" t="s">
        <v>1030</v>
      </c>
      <c r="I26" s="3">
        <v>20</v>
      </c>
      <c r="N26" s="21" t="s">
        <v>1031</v>
      </c>
      <c r="O26" s="23" t="s">
        <v>1031</v>
      </c>
      <c r="P26" s="23" t="s">
        <v>1031</v>
      </c>
      <c r="Q26" s="23"/>
    </row>
    <row r="27" spans="1:18" ht="12.75" customHeight="1">
      <c r="A27" s="3">
        <f>VLOOKUP(D27,'Concept heirarchy position'!A$1:I$566,3,0)</f>
        <v>22</v>
      </c>
      <c r="B27" s="3" t="str">
        <f>VLOOKUP(D27,'Concept heirarchy position'!A$1:I$566,2,0)</f>
        <v>Work Phone</v>
      </c>
      <c r="C27" s="3">
        <v>22</v>
      </c>
      <c r="D27" s="3" t="s">
        <v>316</v>
      </c>
      <c r="E27" s="22" t="s">
        <v>1272</v>
      </c>
      <c r="F27" s="3" t="s">
        <v>2077</v>
      </c>
      <c r="G27" s="22" t="s">
        <v>1030</v>
      </c>
      <c r="I27" s="3">
        <v>20</v>
      </c>
      <c r="N27" s="21" t="s">
        <v>1031</v>
      </c>
      <c r="O27" s="23" t="s">
        <v>1031</v>
      </c>
      <c r="P27" s="23" t="s">
        <v>1031</v>
      </c>
      <c r="Q27" s="23"/>
    </row>
    <row r="28" spans="1:18" ht="12.75" customHeight="1">
      <c r="A28" s="3">
        <f>VLOOKUP(D28,'Concept heirarchy position'!A$1:I$566,3,0)</f>
        <v>23</v>
      </c>
      <c r="B28" s="3" t="str">
        <f>VLOOKUP(D28,'Concept heirarchy position'!A$1:I$566,2,0)</f>
        <v>Email</v>
      </c>
      <c r="C28" s="3">
        <v>23</v>
      </c>
      <c r="D28" s="3" t="s">
        <v>317</v>
      </c>
      <c r="E28" s="22" t="s">
        <v>1273</v>
      </c>
      <c r="F28" s="3" t="s">
        <v>2077</v>
      </c>
      <c r="G28" s="22" t="s">
        <v>1030</v>
      </c>
      <c r="I28" s="3">
        <v>40</v>
      </c>
      <c r="N28" s="23" t="str">
        <f>IF((E28=""),"N","Y")</f>
        <v>Y</v>
      </c>
      <c r="O28" s="23" t="s">
        <v>1031</v>
      </c>
      <c r="P28" s="23" t="s">
        <v>1031</v>
      </c>
      <c r="Q28" s="23"/>
    </row>
    <row r="29" spans="1:18" ht="12.75" customHeight="1">
      <c r="A29" s="3">
        <f>VLOOKUP(D29,'Concept heirarchy position'!A$1:I$566,3,0)</f>
        <v>24</v>
      </c>
      <c r="B29" s="3" t="str">
        <f>VLOOKUP(D29,'Concept heirarchy position'!A$1:I$566,2,0)</f>
        <v>Parent Address</v>
      </c>
      <c r="C29" s="3">
        <v>24</v>
      </c>
      <c r="D29" s="22" t="s">
        <v>318</v>
      </c>
      <c r="E29" s="22" t="s">
        <v>1164</v>
      </c>
      <c r="F29" s="3" t="s">
        <v>2077</v>
      </c>
      <c r="G29" s="22" t="s">
        <v>1043</v>
      </c>
      <c r="I29" s="3">
        <v>1000</v>
      </c>
      <c r="N29" s="23" t="s">
        <v>1031</v>
      </c>
      <c r="O29" s="23" t="s">
        <v>1031</v>
      </c>
      <c r="P29" s="23" t="s">
        <v>1031</v>
      </c>
      <c r="Q29" s="23"/>
    </row>
    <row r="30" spans="1:18" ht="12.75" customHeight="1">
      <c r="A30" s="3">
        <f>VLOOKUP(D30,'Concept heirarchy position'!A$1:I$566,3,0)</f>
        <v>25</v>
      </c>
      <c r="B30" s="3" t="str">
        <f>VLOOKUP(D30,'Concept heirarchy position'!A$1:I$566,2,0)</f>
        <v>Preferred Contact</v>
      </c>
      <c r="C30" s="3">
        <v>25</v>
      </c>
      <c r="D30" s="3" t="s">
        <v>320</v>
      </c>
      <c r="E30" s="12" t="s">
        <v>1165</v>
      </c>
      <c r="F30" s="3" t="s">
        <v>2077</v>
      </c>
      <c r="G30" s="12" t="s">
        <v>1036</v>
      </c>
      <c r="H30" s="25" t="s">
        <v>1045</v>
      </c>
      <c r="N30" s="21" t="s">
        <v>1031</v>
      </c>
      <c r="O30" s="24" t="s">
        <v>1031</v>
      </c>
      <c r="P30" s="24" t="s">
        <v>1031</v>
      </c>
      <c r="Q30" s="24"/>
    </row>
    <row r="31" spans="1:18" ht="12.75" customHeight="1">
      <c r="A31" s="3">
        <f>VLOOKUP(D31,'Concept heirarchy position'!A$1:I$566,3,0)</f>
        <v>26</v>
      </c>
      <c r="B31" s="3" t="str">
        <f>VLOOKUP(D31,'Concept heirarchy position'!A$1:I$566,2,0)</f>
        <v>Carer</v>
      </c>
      <c r="C31" s="3">
        <v>26</v>
      </c>
      <c r="D31" s="22" t="s">
        <v>246</v>
      </c>
      <c r="E31" s="22" t="s">
        <v>1166</v>
      </c>
      <c r="F31" s="22" t="s">
        <v>1029</v>
      </c>
      <c r="G31" s="22" t="s">
        <v>1036</v>
      </c>
      <c r="H31" s="28" t="s">
        <v>1159</v>
      </c>
      <c r="N31" s="23" t="str">
        <f>IF((E31=""),"N","Y")</f>
        <v>Y</v>
      </c>
      <c r="O31" s="23" t="s">
        <v>1031</v>
      </c>
      <c r="P31" s="23" t="s">
        <v>1031</v>
      </c>
      <c r="Q31" s="23"/>
    </row>
    <row r="32" spans="1:18" ht="12.75" customHeight="1">
      <c r="A32" s="3">
        <f>VLOOKUP(D32,'Concept heirarchy position'!A$1:I$566,3,0)</f>
        <v>27</v>
      </c>
      <c r="B32" s="3" t="str">
        <f>VLOOKUP(D32,'Concept heirarchy position'!A$1:I$566,2,0)</f>
        <v>Carer Name</v>
      </c>
      <c r="C32" s="3">
        <v>27</v>
      </c>
      <c r="D32" s="3" t="s">
        <v>322</v>
      </c>
      <c r="E32" s="22" t="s">
        <v>1167</v>
      </c>
      <c r="F32" s="3" t="s">
        <v>1168</v>
      </c>
      <c r="G32" s="22" t="s">
        <v>1030</v>
      </c>
      <c r="I32" s="3">
        <v>20</v>
      </c>
      <c r="N32" s="23" t="s">
        <v>1031</v>
      </c>
      <c r="O32" s="23" t="s">
        <v>1031</v>
      </c>
      <c r="P32" s="23" t="s">
        <v>1031</v>
      </c>
      <c r="Q32" s="23"/>
    </row>
    <row r="33" spans="1:17" ht="12.75" customHeight="1">
      <c r="A33" s="3">
        <f>VLOOKUP(D33,'Concept heirarchy position'!A$1:I$566,3,0)</f>
        <v>28</v>
      </c>
      <c r="B33" s="3" t="str">
        <f>VLOOKUP(D33,'Concept heirarchy position'!A$1:I$566,2,0)</f>
        <v>Home Phone</v>
      </c>
      <c r="C33" s="3">
        <v>28</v>
      </c>
      <c r="D33" s="3" t="s">
        <v>183</v>
      </c>
      <c r="E33" s="22" t="s">
        <v>1169</v>
      </c>
      <c r="F33" s="3" t="s">
        <v>1168</v>
      </c>
      <c r="G33" s="22" t="s">
        <v>1030</v>
      </c>
      <c r="I33" s="3">
        <v>20</v>
      </c>
      <c r="N33" s="21" t="s">
        <v>1031</v>
      </c>
      <c r="O33" s="23" t="s">
        <v>1031</v>
      </c>
      <c r="P33" s="23" t="s">
        <v>1031</v>
      </c>
      <c r="Q33" s="23"/>
    </row>
    <row r="34" spans="1:17" ht="12.75" customHeight="1">
      <c r="A34" s="3">
        <f>VLOOKUP(D34,'Concept heirarchy position'!A$1:I$566,3,0)</f>
        <v>29</v>
      </c>
      <c r="B34" s="3" t="str">
        <f>VLOOKUP(D34,'Concept heirarchy position'!A$1:I$566,2,0)</f>
        <v>Mobile Phone</v>
      </c>
      <c r="C34" s="3">
        <v>29</v>
      </c>
      <c r="D34" s="3" t="s">
        <v>184</v>
      </c>
      <c r="E34" s="22" t="s">
        <v>1170</v>
      </c>
      <c r="F34" s="3" t="s">
        <v>1168</v>
      </c>
      <c r="G34" s="22" t="s">
        <v>1030</v>
      </c>
      <c r="I34" s="3">
        <v>20</v>
      </c>
      <c r="N34" s="21" t="s">
        <v>1031</v>
      </c>
      <c r="O34" s="23" t="s">
        <v>1031</v>
      </c>
      <c r="P34" s="23" t="s">
        <v>1031</v>
      </c>
      <c r="Q34" s="23"/>
    </row>
    <row r="35" spans="1:17" ht="12.75" customHeight="1">
      <c r="A35" s="3">
        <f>VLOOKUP(D35,'Concept heirarchy position'!A$1:I$566,3,0)</f>
        <v>30</v>
      </c>
      <c r="B35" s="3" t="str">
        <f>VLOOKUP(D35,'Concept heirarchy position'!A$1:I$566,2,0)</f>
        <v>Work Phone</v>
      </c>
      <c r="C35" s="3">
        <v>30</v>
      </c>
      <c r="D35" s="3" t="s">
        <v>185</v>
      </c>
      <c r="E35" s="22" t="s">
        <v>1171</v>
      </c>
      <c r="F35" s="3" t="s">
        <v>1168</v>
      </c>
      <c r="G35" s="22" t="s">
        <v>1030</v>
      </c>
      <c r="I35" s="3">
        <v>20</v>
      </c>
      <c r="N35" s="21" t="s">
        <v>1031</v>
      </c>
      <c r="O35" s="23" t="s">
        <v>1031</v>
      </c>
      <c r="P35" s="23" t="s">
        <v>1031</v>
      </c>
      <c r="Q35" s="23"/>
    </row>
    <row r="36" spans="1:17" ht="12.75" customHeight="1">
      <c r="A36" s="3">
        <f>VLOOKUP(D36,'Concept heirarchy position'!A$1:I$566,3,0)</f>
        <v>31</v>
      </c>
      <c r="B36" s="3" t="str">
        <f>VLOOKUP(D36,'Concept heirarchy position'!A$1:I$566,2,0)</f>
        <v>Email</v>
      </c>
      <c r="C36" s="3">
        <v>31</v>
      </c>
      <c r="D36" s="3" t="s">
        <v>186</v>
      </c>
      <c r="E36" s="22" t="s">
        <v>1281</v>
      </c>
      <c r="F36" s="3" t="s">
        <v>1168</v>
      </c>
      <c r="G36" s="22" t="s">
        <v>1030</v>
      </c>
      <c r="I36" s="3">
        <v>40</v>
      </c>
      <c r="N36" s="23" t="str">
        <f>IF((E36=""),"N","Y")</f>
        <v>Y</v>
      </c>
      <c r="O36" s="23" t="s">
        <v>1031</v>
      </c>
      <c r="P36" s="23" t="s">
        <v>1031</v>
      </c>
      <c r="Q36" s="23"/>
    </row>
    <row r="37" spans="1:17" ht="12.75" customHeight="1">
      <c r="A37" s="3">
        <f>VLOOKUP(D37,'Concept heirarchy position'!A$1:I$566,3,0)</f>
        <v>32</v>
      </c>
      <c r="B37" s="3" t="str">
        <f>VLOOKUP(D37,'Concept heirarchy position'!A$1:I$566,2,0)</f>
        <v>Carer Address</v>
      </c>
      <c r="C37" s="3">
        <v>32</v>
      </c>
      <c r="D37" s="22" t="s">
        <v>187</v>
      </c>
      <c r="E37" s="22" t="s">
        <v>1282</v>
      </c>
      <c r="F37" s="3" t="s">
        <v>1168</v>
      </c>
      <c r="G37" s="22" t="s">
        <v>1043</v>
      </c>
      <c r="I37" s="3">
        <v>1000</v>
      </c>
      <c r="N37" s="23" t="s">
        <v>1031</v>
      </c>
      <c r="O37" s="23"/>
      <c r="P37" s="23" t="s">
        <v>1031</v>
      </c>
      <c r="Q37" s="23"/>
    </row>
    <row r="38" spans="1:17" ht="12.75" customHeight="1">
      <c r="A38" s="3">
        <f>VLOOKUP(D38,'Concept heirarchy position'!A$1:I$566,3,0)</f>
        <v>33</v>
      </c>
      <c r="B38" s="3" t="str">
        <f>VLOOKUP(D38,'Concept heirarchy position'!A$1:I$566,2,0)</f>
        <v>Preferred Contact</v>
      </c>
      <c r="C38" s="3">
        <v>33</v>
      </c>
      <c r="D38" s="3" t="s">
        <v>189</v>
      </c>
      <c r="E38" s="12" t="s">
        <v>1283</v>
      </c>
      <c r="F38" s="3" t="s">
        <v>1168</v>
      </c>
      <c r="G38" s="12" t="s">
        <v>1036</v>
      </c>
      <c r="H38" s="25" t="s">
        <v>1045</v>
      </c>
      <c r="N38" s="21" t="s">
        <v>1031</v>
      </c>
      <c r="O38" s="24" t="s">
        <v>1031</v>
      </c>
      <c r="P38" s="24" t="s">
        <v>1031</v>
      </c>
      <c r="Q38" s="24"/>
    </row>
    <row r="39" spans="1:17" ht="12.75" customHeight="1">
      <c r="A39" s="3">
        <f>VLOOKUP(D39,'Concept heirarchy position'!A$1:I$566,3,0)</f>
        <v>34</v>
      </c>
      <c r="B39" s="3" t="str">
        <f>VLOOKUP(D39,'Concept heirarchy position'!A$1:I$566,2,0)</f>
        <v>Date assessment started</v>
      </c>
      <c r="C39" s="3">
        <v>34</v>
      </c>
      <c r="D39" s="3" t="s">
        <v>190</v>
      </c>
      <c r="E39" s="12" t="s">
        <v>1284</v>
      </c>
      <c r="F39" s="12" t="s">
        <v>1029</v>
      </c>
      <c r="G39" s="12" t="s">
        <v>1285</v>
      </c>
      <c r="N39" s="24"/>
      <c r="O39" s="24"/>
      <c r="P39" s="24"/>
      <c r="Q39" s="24" t="s">
        <v>1031</v>
      </c>
    </row>
    <row r="40" spans="1:17" ht="12.75" customHeight="1">
      <c r="A40" s="3">
        <f>VLOOKUP(D40,'Concept heirarchy position'!A$1:I$566,3,0)</f>
        <v>35</v>
      </c>
      <c r="B40" s="3" t="str">
        <f>VLOOKUP(D40,'Concept heirarchy position'!A$1:I$566,2,0)</f>
        <v>Procedure planned</v>
      </c>
      <c r="C40" s="3">
        <v>35</v>
      </c>
      <c r="D40" s="3" t="s">
        <v>194</v>
      </c>
      <c r="E40" s="12" t="s">
        <v>195</v>
      </c>
      <c r="F40" s="12" t="s">
        <v>1029</v>
      </c>
      <c r="G40" s="12" t="s">
        <v>1030</v>
      </c>
      <c r="I40" s="3">
        <v>50</v>
      </c>
      <c r="O40" s="24"/>
      <c r="P40" s="24" t="s">
        <v>1031</v>
      </c>
      <c r="Q40" s="24"/>
    </row>
    <row r="41" spans="1:17" ht="12.75" customHeight="1">
      <c r="A41" s="3">
        <f>VLOOKUP(D41,'Concept heirarchy position'!A$1:I$566,3,0)</f>
        <v>35</v>
      </c>
      <c r="B41" s="3" t="str">
        <f>VLOOKUP(D41,'Concept heirarchy position'!A$1:I$566,2,0)</f>
        <v>Procedure planned</v>
      </c>
      <c r="C41" s="3">
        <v>36</v>
      </c>
      <c r="D41" s="3" t="s">
        <v>194</v>
      </c>
      <c r="E41" s="22" t="s">
        <v>1286</v>
      </c>
      <c r="F41" s="22" t="s">
        <v>1029</v>
      </c>
      <c r="G41" s="22" t="s">
        <v>1030</v>
      </c>
      <c r="I41" s="3">
        <v>50</v>
      </c>
      <c r="N41" s="23" t="str">
        <f>IF((E41=""),"N","Y")</f>
        <v>Y</v>
      </c>
      <c r="O41" s="23" t="s">
        <v>1031</v>
      </c>
      <c r="P41" s="23"/>
      <c r="Q41" s="23"/>
    </row>
    <row r="42" spans="1:17" ht="12.75" customHeight="1">
      <c r="A42" s="3">
        <f>VLOOKUP(D42,'Concept heirarchy position'!A$1:I$566,3,0)</f>
        <v>36</v>
      </c>
      <c r="B42" s="3" t="str">
        <f>VLOOKUP(D42,'Concept heirarchy position'!A$1:I$566,2,0)</f>
        <v>Procedure date</v>
      </c>
      <c r="C42" s="3">
        <v>37</v>
      </c>
      <c r="D42" s="3" t="s">
        <v>197</v>
      </c>
      <c r="E42" s="12" t="s">
        <v>198</v>
      </c>
      <c r="F42" s="12" t="s">
        <v>1029</v>
      </c>
      <c r="G42" s="12" t="s">
        <v>1034</v>
      </c>
      <c r="M42" s="3" t="s">
        <v>1287</v>
      </c>
      <c r="N42" s="21" t="s">
        <v>1031</v>
      </c>
      <c r="O42" s="24" t="s">
        <v>1031</v>
      </c>
      <c r="P42" s="24" t="s">
        <v>1031</v>
      </c>
      <c r="Q42" s="24"/>
    </row>
    <row r="43" spans="1:17" ht="12.75" customHeight="1">
      <c r="A43" s="3">
        <f>VLOOKUP(D43,'Concept heirarchy position'!A$1:I$566,3,0)</f>
        <v>37</v>
      </c>
      <c r="B43" s="3" t="str">
        <f>VLOOKUP(D43,'Concept heirarchy position'!A$1:I$566,2,0)</f>
        <v>Surgical diagnosis</v>
      </c>
      <c r="C43" s="3">
        <v>38</v>
      </c>
      <c r="D43" s="3" t="s">
        <v>200</v>
      </c>
      <c r="E43" s="12" t="s">
        <v>1288</v>
      </c>
      <c r="F43" s="12" t="s">
        <v>1029</v>
      </c>
      <c r="G43" s="12" t="s">
        <v>1030</v>
      </c>
      <c r="I43" s="3">
        <v>50</v>
      </c>
      <c r="N43" s="24"/>
      <c r="O43" s="24" t="s">
        <v>1031</v>
      </c>
      <c r="P43" s="24" t="s">
        <v>1031</v>
      </c>
      <c r="Q43" s="24"/>
    </row>
    <row r="44" spans="1:17" ht="12.75" customHeight="1">
      <c r="A44" s="3">
        <f>VLOOKUP(D44,'Concept heirarchy position'!A$1:I$566,3,0)</f>
        <v>37</v>
      </c>
      <c r="B44" s="3" t="str">
        <f>VLOOKUP(D44,'Concept heirarchy position'!A$1:I$566,2,0)</f>
        <v>Surgical diagnosis</v>
      </c>
      <c r="C44" s="3">
        <v>39</v>
      </c>
      <c r="D44" s="3" t="s">
        <v>200</v>
      </c>
      <c r="E44" s="22" t="s">
        <v>1176</v>
      </c>
      <c r="F44" s="22" t="s">
        <v>1029</v>
      </c>
      <c r="G44" s="22" t="s">
        <v>1030</v>
      </c>
      <c r="I44" s="3">
        <v>50</v>
      </c>
      <c r="N44" s="23" t="str">
        <f>IF((E44=""),"N","Y")</f>
        <v>Y</v>
      </c>
      <c r="O44" s="23"/>
      <c r="P44" s="23"/>
      <c r="Q44" s="23"/>
    </row>
    <row r="45" spans="1:17" ht="12.75" customHeight="1">
      <c r="A45" s="3">
        <f>VLOOKUP(D45,'Concept heirarchy position'!A$1:I$566,3,0)</f>
        <v>38</v>
      </c>
      <c r="B45" s="3" t="str">
        <f>VLOOKUP(D45,'Concept heirarchy position'!A$1:I$566,2,0)</f>
        <v>Referring Surgeon</v>
      </c>
      <c r="C45" s="3">
        <v>40</v>
      </c>
      <c r="D45" s="3" t="s">
        <v>79</v>
      </c>
      <c r="E45" s="12" t="s">
        <v>1177</v>
      </c>
      <c r="F45" s="12" t="s">
        <v>1029</v>
      </c>
      <c r="G45" s="12" t="s">
        <v>1030</v>
      </c>
      <c r="H45" s="12"/>
      <c r="I45" s="3">
        <v>40</v>
      </c>
      <c r="O45" s="24" t="s">
        <v>1031</v>
      </c>
      <c r="P45" s="24" t="s">
        <v>1031</v>
      </c>
      <c r="Q45" s="24"/>
    </row>
    <row r="46" spans="1:17" ht="12.75" customHeight="1">
      <c r="A46" s="3">
        <f>VLOOKUP(D46,'Concept heirarchy position'!A$1:I$566,3,0)</f>
        <v>38</v>
      </c>
      <c r="B46" s="3" t="str">
        <f>VLOOKUP(D46,'Concept heirarchy position'!A$1:I$566,2,0)</f>
        <v>Referring Surgeon</v>
      </c>
      <c r="C46" s="3">
        <v>41</v>
      </c>
      <c r="D46" s="3" t="s">
        <v>79</v>
      </c>
      <c r="E46" s="22" t="s">
        <v>1178</v>
      </c>
      <c r="F46" s="22" t="s">
        <v>1029</v>
      </c>
      <c r="G46" s="22" t="s">
        <v>1030</v>
      </c>
      <c r="H46" s="22"/>
      <c r="I46" s="3">
        <v>40</v>
      </c>
      <c r="N46" s="23" t="str">
        <f>IF((E46=""),"N","Y")</f>
        <v>Y</v>
      </c>
      <c r="O46" s="23"/>
      <c r="P46" s="23"/>
      <c r="Q46" s="23"/>
    </row>
    <row r="47" spans="1:17" ht="12.75" customHeight="1">
      <c r="A47" s="3">
        <f>VLOOKUP(D47,'Concept heirarchy position'!A$1:I$566,3,0)</f>
        <v>39</v>
      </c>
      <c r="B47" s="3" t="str">
        <f>VLOOKUP(D47,'Concept heirarchy position'!A$1:I$566,2,0)</f>
        <v>Referring Speciality</v>
      </c>
      <c r="C47" s="3">
        <v>42</v>
      </c>
      <c r="D47" s="3" t="s">
        <v>81</v>
      </c>
      <c r="E47" s="12" t="s">
        <v>1179</v>
      </c>
      <c r="F47" s="12" t="s">
        <v>1029</v>
      </c>
      <c r="G47" s="12" t="s">
        <v>1036</v>
      </c>
      <c r="H47" s="25" t="s">
        <v>1180</v>
      </c>
      <c r="J47" s="3" t="s">
        <v>1031</v>
      </c>
      <c r="K47" s="3" t="s">
        <v>137</v>
      </c>
      <c r="O47" s="24" t="s">
        <v>1031</v>
      </c>
      <c r="P47" s="24" t="s">
        <v>1031</v>
      </c>
      <c r="Q47" s="24"/>
    </row>
    <row r="48" spans="1:17" ht="12.75" customHeight="1">
      <c r="A48" s="3">
        <f>VLOOKUP(D48,'Concept heirarchy position'!A$1:I$566,3,0)</f>
        <v>40</v>
      </c>
      <c r="B48" s="3" t="str">
        <f>VLOOKUP(D48,'Concept heirarchy position'!A$1:I$566,2,0)</f>
        <v>Risk of excessive blood loss</v>
      </c>
      <c r="C48" s="3">
        <v>43</v>
      </c>
      <c r="D48" s="3" t="s">
        <v>84</v>
      </c>
      <c r="E48" s="12" t="s">
        <v>1181</v>
      </c>
      <c r="F48" s="12" t="s">
        <v>1029</v>
      </c>
      <c r="G48" s="12" t="s">
        <v>1036</v>
      </c>
      <c r="H48" s="12" t="s">
        <v>1182</v>
      </c>
      <c r="O48" s="24" t="s">
        <v>1031</v>
      </c>
      <c r="P48" s="24" t="s">
        <v>1031</v>
      </c>
      <c r="Q48" s="24"/>
    </row>
    <row r="49" spans="1:17" ht="12.75" customHeight="1">
      <c r="A49" s="3">
        <f>VLOOKUP(D49,'Concept heirarchy position'!A$1:I$566,3,0)</f>
        <v>41</v>
      </c>
      <c r="B49" s="3" t="str">
        <f>VLOOKUP(D49,'Concept heirarchy position'!A$1:I$566,2,0)</f>
        <v>Height(cm) patient report</v>
      </c>
      <c r="C49" s="3">
        <v>44</v>
      </c>
      <c r="D49" s="3" t="s">
        <v>86</v>
      </c>
      <c r="E49" s="12" t="s">
        <v>1183</v>
      </c>
      <c r="F49" s="12" t="s">
        <v>1029</v>
      </c>
      <c r="G49" s="12" t="s">
        <v>1184</v>
      </c>
      <c r="O49" s="24" t="s">
        <v>1031</v>
      </c>
      <c r="P49" s="24" t="s">
        <v>1031</v>
      </c>
      <c r="Q49" s="24"/>
    </row>
    <row r="50" spans="1:17" ht="12.75" customHeight="1">
      <c r="A50" s="3">
        <f>VLOOKUP(D50,'Concept heirarchy position'!A$1:I$566,3,0)</f>
        <v>41</v>
      </c>
      <c r="B50" s="3" t="str">
        <f>VLOOKUP(D50,'Concept heirarchy position'!A$1:I$566,2,0)</f>
        <v>Height(cm) patient report</v>
      </c>
      <c r="C50" s="3">
        <v>45</v>
      </c>
      <c r="D50" s="3" t="s">
        <v>86</v>
      </c>
      <c r="E50" s="22" t="s">
        <v>1185</v>
      </c>
      <c r="F50" s="22" t="s">
        <v>1029</v>
      </c>
      <c r="G50" s="22" t="s">
        <v>1184</v>
      </c>
      <c r="N50" s="23" t="str">
        <f>IF((E50=""),"N","Y")</f>
        <v>Y</v>
      </c>
      <c r="O50" s="23"/>
      <c r="P50" s="23"/>
      <c r="Q50" s="23"/>
    </row>
    <row r="51" spans="1:17" ht="12.75" customHeight="1">
      <c r="A51" s="3">
        <f>VLOOKUP(D51,'Concept heirarchy position'!A$1:I$566,3,0)</f>
        <v>42</v>
      </c>
      <c r="B51" s="3" t="str">
        <f>VLOOKUP(D51,'Concept heirarchy position'!A$1:I$566,2,0)</f>
        <v>Weight(kg) patient report</v>
      </c>
      <c r="C51" s="3">
        <v>46</v>
      </c>
      <c r="D51" s="3" t="s">
        <v>89</v>
      </c>
      <c r="E51" s="12" t="s">
        <v>90</v>
      </c>
      <c r="F51" s="12" t="s">
        <v>1029</v>
      </c>
      <c r="G51" s="12" t="s">
        <v>1184</v>
      </c>
      <c r="O51" s="24" t="s">
        <v>1031</v>
      </c>
      <c r="P51" s="24" t="s">
        <v>1031</v>
      </c>
      <c r="Q51" s="24"/>
    </row>
    <row r="52" spans="1:17" ht="12.75" customHeight="1">
      <c r="A52" s="3">
        <f>VLOOKUP(D52,'Concept heirarchy position'!A$1:I$566,3,0)</f>
        <v>42</v>
      </c>
      <c r="B52" s="3" t="str">
        <f>VLOOKUP(D52,'Concept heirarchy position'!A$1:I$566,2,0)</f>
        <v>Weight(kg) patient report</v>
      </c>
      <c r="C52" s="3">
        <v>47</v>
      </c>
      <c r="D52" s="3" t="s">
        <v>89</v>
      </c>
      <c r="E52" s="22" t="s">
        <v>1186</v>
      </c>
      <c r="F52" s="22" t="s">
        <v>1029</v>
      </c>
      <c r="G52" s="22" t="s">
        <v>1184</v>
      </c>
      <c r="N52" s="23" t="str">
        <f>IF((E52=""),"N","Y")</f>
        <v>Y</v>
      </c>
      <c r="O52" s="23"/>
      <c r="P52" s="23"/>
      <c r="Q52" s="23"/>
    </row>
    <row r="53" spans="1:17" ht="12.75" customHeight="1">
      <c r="A53" s="3">
        <f>VLOOKUP(D53,'Concept heirarchy position'!A$1:I$566,3,0)</f>
        <v>43</v>
      </c>
      <c r="B53" s="3" t="str">
        <f>VLOOKUP(D53,'Concept heirarchy position'!A$1:I$566,2,0)</f>
        <v>Difficulty in communicaton</v>
      </c>
      <c r="C53" s="3">
        <v>48</v>
      </c>
      <c r="D53" s="3" t="s">
        <v>91</v>
      </c>
      <c r="E53" s="12" t="s">
        <v>1085</v>
      </c>
      <c r="F53" s="12" t="s">
        <v>1029</v>
      </c>
      <c r="G53" s="12" t="s">
        <v>1036</v>
      </c>
      <c r="H53" s="12" t="s">
        <v>1182</v>
      </c>
      <c r="J53" s="12" t="s">
        <v>1031</v>
      </c>
      <c r="K53" s="3" t="s">
        <v>1086</v>
      </c>
      <c r="N53" s="24"/>
      <c r="O53" s="24" t="s">
        <v>1031</v>
      </c>
      <c r="P53" s="24" t="s">
        <v>1031</v>
      </c>
      <c r="Q53" s="24"/>
    </row>
    <row r="54" spans="1:17" ht="12.75" customHeight="1">
      <c r="A54" s="3">
        <f>VLOOKUP(D54,'Concept heirarchy position'!A$1:I$566,3,0)</f>
        <v>44</v>
      </c>
      <c r="B54" s="3" t="str">
        <f>VLOOKUP(D54,'Concept heirarchy position'!A$1:I$566,2,0)</f>
        <v>Alcohol current</v>
      </c>
      <c r="C54" s="3">
        <v>49</v>
      </c>
      <c r="D54" s="12" t="s">
        <v>93</v>
      </c>
      <c r="E54" s="12" t="s">
        <v>1087</v>
      </c>
      <c r="F54" s="12" t="s">
        <v>1029</v>
      </c>
      <c r="G54" s="12" t="s">
        <v>1036</v>
      </c>
      <c r="H54" s="29" t="s">
        <v>1182</v>
      </c>
      <c r="K54" s="12"/>
      <c r="L54" s="12"/>
      <c r="M54" s="12"/>
      <c r="N54" s="24"/>
      <c r="O54" s="24" t="s">
        <v>1031</v>
      </c>
      <c r="P54" s="24" t="s">
        <v>1031</v>
      </c>
      <c r="Q54" s="24"/>
    </row>
    <row r="55" spans="1:17" ht="12.75" customHeight="1">
      <c r="A55" s="3">
        <f>VLOOKUP(D55,'Concept heirarchy position'!A$1:I$566,3,0)</f>
        <v>44</v>
      </c>
      <c r="B55" s="3" t="str">
        <f>VLOOKUP(D55,'Concept heirarchy position'!A$1:I$566,2,0)</f>
        <v>Alcohol current</v>
      </c>
      <c r="C55" s="3">
        <v>50</v>
      </c>
      <c r="D55" s="22" t="s">
        <v>93</v>
      </c>
      <c r="E55" s="22" t="s">
        <v>1088</v>
      </c>
      <c r="F55" s="22" t="s">
        <v>1029</v>
      </c>
      <c r="G55" s="22" t="s">
        <v>1036</v>
      </c>
      <c r="H55" s="28" t="s">
        <v>1159</v>
      </c>
      <c r="K55" s="22"/>
      <c r="L55" s="22"/>
      <c r="M55" s="22"/>
      <c r="N55" s="23" t="s">
        <v>1031</v>
      </c>
      <c r="O55" s="23"/>
      <c r="P55" s="23"/>
      <c r="Q55" s="23"/>
    </row>
    <row r="56" spans="1:17" ht="12.75" customHeight="1">
      <c r="A56" s="3">
        <f>VLOOKUP(D56,'Concept heirarchy position'!A$1:I$566,3,0)</f>
        <v>45</v>
      </c>
      <c r="B56" s="3" t="str">
        <f>VLOOKUP(D56,'Concept heirarchy position'!A$1:I$566,2,0)</f>
        <v>Alcohol units per week</v>
      </c>
      <c r="C56" s="3">
        <v>51</v>
      </c>
      <c r="D56" s="3" t="s">
        <v>96</v>
      </c>
      <c r="E56" s="12" t="s">
        <v>1089</v>
      </c>
      <c r="F56" s="3" t="s">
        <v>1090</v>
      </c>
      <c r="G56" s="12" t="s">
        <v>1184</v>
      </c>
      <c r="P56" s="24" t="s">
        <v>1031</v>
      </c>
      <c r="Q56" s="24"/>
    </row>
    <row r="57" spans="1:17" ht="12.75" customHeight="1">
      <c r="A57" s="3">
        <f>VLOOKUP(D57,'Concept heirarchy position'!A$1:I$566,3,0)</f>
        <v>45</v>
      </c>
      <c r="B57" s="3" t="str">
        <f>VLOOKUP(D57,'Concept heirarchy position'!A$1:I$566,2,0)</f>
        <v>Alcohol units per week</v>
      </c>
      <c r="C57" s="3">
        <v>52</v>
      </c>
      <c r="D57" s="3" t="s">
        <v>96</v>
      </c>
      <c r="E57" s="22" t="s">
        <v>1091</v>
      </c>
      <c r="F57" s="3" t="s">
        <v>1090</v>
      </c>
      <c r="G57" s="22" t="s">
        <v>1184</v>
      </c>
      <c r="N57" s="23" t="str">
        <f>IF((E57=""),"N","Y")</f>
        <v>Y</v>
      </c>
      <c r="O57" s="23" t="s">
        <v>1031</v>
      </c>
      <c r="P57" s="23"/>
      <c r="Q57" s="23"/>
    </row>
    <row r="58" spans="1:17" ht="12.75" customHeight="1">
      <c r="A58" s="3">
        <f>VLOOKUP(D58,'Concept heirarchy position'!A$1:I$566,3,0)</f>
        <v>46</v>
      </c>
      <c r="B58" s="3" t="str">
        <f>VLOOKUP(D58,'Concept heirarchy position'!A$1:I$566,2,0)</f>
        <v>Tobacco ever</v>
      </c>
      <c r="C58" s="3">
        <v>53</v>
      </c>
      <c r="D58" s="3" t="s">
        <v>98</v>
      </c>
      <c r="E58" s="12" t="s">
        <v>1092</v>
      </c>
      <c r="F58" s="12" t="s">
        <v>1029</v>
      </c>
      <c r="G58" s="12" t="s">
        <v>1036</v>
      </c>
      <c r="H58" s="12" t="s">
        <v>1182</v>
      </c>
      <c r="O58" s="24"/>
      <c r="P58" s="24" t="s">
        <v>1031</v>
      </c>
      <c r="Q58" s="24"/>
    </row>
    <row r="59" spans="1:17" ht="12.75" customHeight="1">
      <c r="A59" s="3">
        <f>VLOOKUP(D59,'Concept heirarchy position'!A$1:I$566,3,0)</f>
        <v>46</v>
      </c>
      <c r="B59" s="3" t="str">
        <f>VLOOKUP(D59,'Concept heirarchy position'!A$1:I$566,2,0)</f>
        <v>Tobacco ever</v>
      </c>
      <c r="C59" s="3">
        <v>54</v>
      </c>
      <c r="D59" s="3" t="s">
        <v>98</v>
      </c>
      <c r="E59" s="22" t="s">
        <v>1093</v>
      </c>
      <c r="F59" s="22" t="s">
        <v>1029</v>
      </c>
      <c r="G59" s="22" t="s">
        <v>1036</v>
      </c>
      <c r="H59" s="28" t="s">
        <v>1159</v>
      </c>
      <c r="N59" s="23" t="str">
        <f>IF((E59=""),"N","Y")</f>
        <v>Y</v>
      </c>
      <c r="O59" s="23" t="s">
        <v>1031</v>
      </c>
      <c r="P59" s="23"/>
      <c r="Q59" s="23"/>
    </row>
    <row r="60" spans="1:17" ht="12.75" customHeight="1">
      <c r="A60" s="3">
        <f>VLOOKUP(D60,'Concept heirarchy position'!A$1:I$566,3,0)</f>
        <v>47</v>
      </c>
      <c r="B60" s="3" t="str">
        <f>VLOOKUP(D60,'Concept heirarchy position'!A$1:I$566,2,0)</f>
        <v>Current smoker</v>
      </c>
      <c r="C60" s="3">
        <v>55</v>
      </c>
      <c r="D60" s="3" t="s">
        <v>101</v>
      </c>
      <c r="E60" s="12" t="s">
        <v>1094</v>
      </c>
      <c r="F60" s="3" t="s">
        <v>1095</v>
      </c>
      <c r="G60" s="12" t="s">
        <v>1036</v>
      </c>
      <c r="H60" s="12" t="s">
        <v>1182</v>
      </c>
      <c r="N60" s="24"/>
      <c r="O60" s="24"/>
      <c r="P60" s="24" t="s">
        <v>1031</v>
      </c>
      <c r="Q60" s="24"/>
    </row>
    <row r="61" spans="1:17" ht="12.75" customHeight="1">
      <c r="A61" s="3">
        <f>VLOOKUP(D61,'Concept heirarchy position'!A$1:I$566,3,0)</f>
        <v>47</v>
      </c>
      <c r="B61" s="3" t="str">
        <f>VLOOKUP(D61,'Concept heirarchy position'!A$1:I$566,2,0)</f>
        <v>Current smoker</v>
      </c>
      <c r="C61" s="3">
        <v>56</v>
      </c>
      <c r="D61" s="3" t="s">
        <v>101</v>
      </c>
      <c r="E61" s="22" t="s">
        <v>1096</v>
      </c>
      <c r="F61" s="3" t="s">
        <v>1095</v>
      </c>
      <c r="G61" s="22" t="s">
        <v>1036</v>
      </c>
      <c r="H61" s="28" t="s">
        <v>1159</v>
      </c>
      <c r="N61" s="23" t="str">
        <f>IF((E61=""),"N","Y")</f>
        <v>Y</v>
      </c>
      <c r="O61" s="23" t="s">
        <v>1031</v>
      </c>
      <c r="P61" s="23"/>
      <c r="Q61" s="23"/>
    </row>
    <row r="62" spans="1:17" ht="12.75" customHeight="1">
      <c r="A62" s="3">
        <f>VLOOKUP(D62,'Concept heirarchy position'!A$1:I$566,3,0)</f>
        <v>48</v>
      </c>
      <c r="B62" s="3" t="str">
        <f>VLOOKUP(D62,'Concept heirarchy position'!A$1:I$566,2,0)</f>
        <v>Cigarettes / day</v>
      </c>
      <c r="C62" s="3">
        <v>57</v>
      </c>
      <c r="D62" s="3" t="s">
        <v>104</v>
      </c>
      <c r="E62" s="12" t="s">
        <v>1097</v>
      </c>
      <c r="F62" s="12" t="s">
        <v>1098</v>
      </c>
      <c r="G62" s="12" t="s">
        <v>1050</v>
      </c>
      <c r="N62" s="24"/>
      <c r="O62" s="24"/>
      <c r="P62" s="24" t="s">
        <v>1031</v>
      </c>
      <c r="Q62" s="24"/>
    </row>
    <row r="63" spans="1:17" ht="12.75" customHeight="1">
      <c r="A63" s="3">
        <f>VLOOKUP(D63,'Concept heirarchy position'!A$1:I$566,3,0)</f>
        <v>48</v>
      </c>
      <c r="B63" s="3" t="str">
        <f>VLOOKUP(D63,'Concept heirarchy position'!A$1:I$566,2,0)</f>
        <v>Cigarettes / day</v>
      </c>
      <c r="C63" s="3">
        <v>58</v>
      </c>
      <c r="D63" s="3" t="s">
        <v>104</v>
      </c>
      <c r="E63" s="22" t="s">
        <v>1099</v>
      </c>
      <c r="F63" s="22" t="s">
        <v>1098</v>
      </c>
      <c r="G63" s="22" t="s">
        <v>1050</v>
      </c>
      <c r="N63" s="23" t="str">
        <f>IF((E63=""),"N","Y")</f>
        <v>Y</v>
      </c>
      <c r="O63" s="23" t="s">
        <v>1031</v>
      </c>
      <c r="P63" s="23"/>
      <c r="Q63" s="23"/>
    </row>
    <row r="64" spans="1:17" ht="12.75" customHeight="1">
      <c r="A64" s="3">
        <f>VLOOKUP(D64,'Concept heirarchy position'!A$1:I$566,3,0)</f>
        <v>49</v>
      </c>
      <c r="B64" s="3" t="str">
        <f>VLOOKUP(D64,'Concept heirarchy position'!A$1:I$566,2,0)</f>
        <v>Tobacco Date stopped</v>
      </c>
      <c r="C64" s="3">
        <v>59</v>
      </c>
      <c r="D64" s="12" t="s">
        <v>106</v>
      </c>
      <c r="E64" s="12" t="s">
        <v>1100</v>
      </c>
      <c r="F64" s="12" t="s">
        <v>1101</v>
      </c>
      <c r="G64" s="12" t="s">
        <v>1034</v>
      </c>
      <c r="M64" s="3" t="s">
        <v>1035</v>
      </c>
      <c r="N64" s="24"/>
      <c r="O64" s="24"/>
      <c r="P64" s="24" t="s">
        <v>1031</v>
      </c>
      <c r="Q64" s="24"/>
    </row>
    <row r="65" spans="1:17" ht="12.75" customHeight="1">
      <c r="A65" s="3">
        <f>VLOOKUP(D65,'Concept heirarchy position'!A$1:I$566,3,0)</f>
        <v>49</v>
      </c>
      <c r="B65" s="3" t="str">
        <f>VLOOKUP(D65,'Concept heirarchy position'!A$1:I$566,2,0)</f>
        <v>Tobacco Date stopped</v>
      </c>
      <c r="C65" s="3">
        <v>60</v>
      </c>
      <c r="D65" s="22" t="s">
        <v>106</v>
      </c>
      <c r="E65" s="22" t="s">
        <v>1102</v>
      </c>
      <c r="F65" s="22" t="s">
        <v>1101</v>
      </c>
      <c r="G65" s="22" t="s">
        <v>1034</v>
      </c>
      <c r="M65" s="3" t="s">
        <v>1035</v>
      </c>
      <c r="N65" s="23" t="str">
        <f>IF((E65=""),"N","Y")</f>
        <v>Y</v>
      </c>
      <c r="O65" s="23" t="s">
        <v>1031</v>
      </c>
      <c r="P65" s="23"/>
      <c r="Q65" s="23"/>
    </row>
    <row r="66" spans="1:17" ht="12.75" customHeight="1">
      <c r="A66" s="3">
        <f>VLOOKUP(D66,'Concept heirarchy position'!A$1:I$566,3,0)</f>
        <v>50</v>
      </c>
      <c r="B66" s="3" t="str">
        <f>VLOOKUP(D66,'Concept heirarchy position'!A$1:I$566,2,0)</f>
        <v>Tobacco pack years</v>
      </c>
      <c r="C66" s="3">
        <v>61</v>
      </c>
      <c r="D66" s="3" t="s">
        <v>227</v>
      </c>
      <c r="E66" s="12" t="s">
        <v>1103</v>
      </c>
      <c r="F66" s="3" t="s">
        <v>1095</v>
      </c>
      <c r="G66" s="12" t="s">
        <v>1050</v>
      </c>
      <c r="O66" s="24" t="s">
        <v>1031</v>
      </c>
      <c r="P66" s="24" t="s">
        <v>1031</v>
      </c>
      <c r="Q66" s="24"/>
    </row>
    <row r="67" spans="1:17" ht="12.75" customHeight="1">
      <c r="A67" s="3">
        <f>VLOOKUP(D67,'Concept heirarchy position'!A$1:I$566,3,0)</f>
        <v>51</v>
      </c>
      <c r="B67" s="3" t="str">
        <f>VLOOKUP(D67,'Concept heirarchy position'!A$1:I$566,2,0)</f>
        <v>Illicit drugs</v>
      </c>
      <c r="C67" s="3">
        <v>62</v>
      </c>
      <c r="D67" s="3" t="s">
        <v>230</v>
      </c>
      <c r="E67" s="12" t="s">
        <v>1104</v>
      </c>
      <c r="F67" s="12" t="s">
        <v>1029</v>
      </c>
      <c r="G67" s="12" t="s">
        <v>1036</v>
      </c>
      <c r="H67" s="12" t="s">
        <v>1182</v>
      </c>
      <c r="J67" s="12" t="s">
        <v>1031</v>
      </c>
      <c r="K67" s="12" t="s">
        <v>1086</v>
      </c>
      <c r="L67" s="12"/>
      <c r="M67" s="12"/>
      <c r="O67" s="24"/>
      <c r="P67" s="24" t="s">
        <v>1031</v>
      </c>
      <c r="Q67" s="24"/>
    </row>
    <row r="68" spans="1:17" ht="12.75" customHeight="1">
      <c r="A68" s="3">
        <f>VLOOKUP(D68,'Concept heirarchy position'!A$1:I$566,3,0)</f>
        <v>51</v>
      </c>
      <c r="B68" s="3" t="str">
        <f>VLOOKUP(D68,'Concept heirarchy position'!A$1:I$566,2,0)</f>
        <v>Illicit drugs</v>
      </c>
      <c r="C68" s="3">
        <v>63</v>
      </c>
      <c r="D68" s="3" t="s">
        <v>230</v>
      </c>
      <c r="E68" s="22" t="s">
        <v>1105</v>
      </c>
      <c r="F68" s="22" t="s">
        <v>1029</v>
      </c>
      <c r="G68" s="22" t="s">
        <v>1036</v>
      </c>
      <c r="H68" s="28" t="s">
        <v>1159</v>
      </c>
      <c r="J68" s="3" t="s">
        <v>1031</v>
      </c>
      <c r="K68" s="3" t="s">
        <v>1086</v>
      </c>
      <c r="N68" s="23" t="str">
        <f>IF((E68=""),"N","Y")</f>
        <v>Y</v>
      </c>
      <c r="O68" s="23" t="s">
        <v>1031</v>
      </c>
      <c r="P68" s="23"/>
      <c r="Q68" s="23"/>
    </row>
    <row r="69" spans="1:17" ht="12.75" customHeight="1">
      <c r="A69" s="3">
        <f>VLOOKUP(D69,'Concept heirarchy position'!A$1:I$566,3,0)</f>
        <v>54</v>
      </c>
      <c r="B69" s="3" t="str">
        <f>VLOOKUP(D69,'Concept heirarchy position'!A$1:I$566,2,0)</f>
        <v>Malignancy past or current</v>
      </c>
      <c r="C69" s="3">
        <v>64</v>
      </c>
      <c r="D69" s="12" t="s">
        <v>239</v>
      </c>
      <c r="E69" s="12" t="s">
        <v>1106</v>
      </c>
      <c r="F69" s="12" t="s">
        <v>1029</v>
      </c>
      <c r="G69" s="12" t="s">
        <v>1036</v>
      </c>
      <c r="H69" s="12" t="s">
        <v>1182</v>
      </c>
      <c r="J69" s="12" t="s">
        <v>1031</v>
      </c>
      <c r="N69" s="24"/>
      <c r="O69" s="24" t="s">
        <v>1031</v>
      </c>
      <c r="P69" s="24" t="s">
        <v>1031</v>
      </c>
      <c r="Q69" s="24"/>
    </row>
    <row r="70" spans="1:17" ht="12.75" customHeight="1">
      <c r="A70" s="3">
        <f>VLOOKUP(D70,'Concept heirarchy position'!A$1:I$566,3,0)</f>
        <v>55</v>
      </c>
      <c r="B70" s="3" t="str">
        <f>VLOOKUP(D70,'Concept heirarchy position'!A$1:I$566,2,0)</f>
        <v>Malignancy current</v>
      </c>
      <c r="C70" s="3">
        <v>65</v>
      </c>
      <c r="D70" s="12" t="s">
        <v>389</v>
      </c>
      <c r="E70" s="12" t="s">
        <v>1107</v>
      </c>
      <c r="F70" s="12" t="s">
        <v>1029</v>
      </c>
      <c r="G70" s="12" t="s">
        <v>1036</v>
      </c>
      <c r="H70" s="12" t="s">
        <v>1182</v>
      </c>
      <c r="J70" s="12" t="s">
        <v>1031</v>
      </c>
      <c r="K70" s="12" t="s">
        <v>1086</v>
      </c>
      <c r="L70" s="12"/>
      <c r="M70" s="12"/>
      <c r="N70" s="24"/>
      <c r="O70" s="24" t="s">
        <v>1031</v>
      </c>
      <c r="P70" s="24" t="s">
        <v>1031</v>
      </c>
      <c r="Q70" s="24"/>
    </row>
    <row r="71" spans="1:17" ht="12.75" customHeight="1">
      <c r="A71" s="3">
        <f>VLOOKUP(D71,'Concept heirarchy position'!A$1:I$566,3,0)</f>
        <v>55</v>
      </c>
      <c r="B71" s="3" t="str">
        <f>VLOOKUP(D71,'Concept heirarchy position'!A$1:I$566,2,0)</f>
        <v>Malignancy current</v>
      </c>
      <c r="C71" s="3">
        <v>66</v>
      </c>
      <c r="D71" s="22" t="s">
        <v>389</v>
      </c>
      <c r="E71" s="22" t="s">
        <v>2078</v>
      </c>
      <c r="F71" s="22" t="s">
        <v>1029</v>
      </c>
      <c r="G71" s="22" t="s">
        <v>1036</v>
      </c>
      <c r="H71" s="22" t="s">
        <v>1159</v>
      </c>
      <c r="J71" s="22" t="s">
        <v>1031</v>
      </c>
      <c r="K71" s="22" t="s">
        <v>1086</v>
      </c>
      <c r="L71" s="22"/>
      <c r="M71" s="22"/>
      <c r="N71" s="23" t="str">
        <f>IF((E71=""),"N","Y")</f>
        <v>Y</v>
      </c>
      <c r="O71" s="23"/>
      <c r="P71" s="23"/>
      <c r="Q71" s="23"/>
    </row>
    <row r="72" spans="1:17" ht="12.75" customHeight="1">
      <c r="A72" s="3">
        <f>VLOOKUP(D72,'Concept heirarchy position'!A$1:I$566,3,0)</f>
        <v>58</v>
      </c>
      <c r="B72" s="3" t="str">
        <f>VLOOKUP(D72,'Concept heirarchy position'!A$1:I$566,2,0)</f>
        <v>Limitation to blood products</v>
      </c>
      <c r="C72" s="3">
        <v>67</v>
      </c>
      <c r="D72" s="3" t="s">
        <v>255</v>
      </c>
      <c r="E72" s="12" t="s">
        <v>1109</v>
      </c>
      <c r="F72" s="12" t="s">
        <v>1029</v>
      </c>
      <c r="G72" s="12" t="s">
        <v>1036</v>
      </c>
      <c r="H72" s="12" t="s">
        <v>1182</v>
      </c>
      <c r="J72" s="12" t="s">
        <v>1031</v>
      </c>
      <c r="K72" s="12" t="s">
        <v>1086</v>
      </c>
      <c r="L72" s="12"/>
      <c r="M72" s="12"/>
      <c r="O72" s="24" t="s">
        <v>1031</v>
      </c>
      <c r="P72" s="24" t="s">
        <v>1031</v>
      </c>
      <c r="Q72" s="24"/>
    </row>
    <row r="73" spans="1:17" ht="12.75" customHeight="1">
      <c r="A73" s="3">
        <f>VLOOKUP(D73,'Concept heirarchy position'!A$1:I$566,3,0)</f>
        <v>58</v>
      </c>
      <c r="B73" s="3" t="str">
        <f>VLOOKUP(D73,'Concept heirarchy position'!A$1:I$566,2,0)</f>
        <v>Limitation to blood products</v>
      </c>
      <c r="C73" s="3">
        <v>68</v>
      </c>
      <c r="D73" s="3" t="s">
        <v>255</v>
      </c>
      <c r="E73" s="22" t="s">
        <v>1211</v>
      </c>
      <c r="F73" s="22" t="s">
        <v>1029</v>
      </c>
      <c r="G73" s="22" t="s">
        <v>1036</v>
      </c>
      <c r="H73" s="28" t="s">
        <v>1159</v>
      </c>
      <c r="J73" s="22" t="s">
        <v>1031</v>
      </c>
      <c r="K73" s="22" t="s">
        <v>1086</v>
      </c>
      <c r="L73" s="22"/>
      <c r="M73" s="22"/>
      <c r="N73" s="23" t="str">
        <f>IF((E73=""),"N","Y")</f>
        <v>Y</v>
      </c>
      <c r="O73" s="23"/>
      <c r="P73" s="23"/>
      <c r="Q73" s="23"/>
    </row>
    <row r="74" spans="1:17" ht="12.75" customHeight="1">
      <c r="A74" s="3">
        <f>VLOOKUP(D74,'Concept heirarchy position'!A$1:I$566,3,0)</f>
        <v>60</v>
      </c>
      <c r="B74" s="3" t="str">
        <f>VLOOKUP(D74,'Concept heirarchy position'!A$1:I$566,2,0)</f>
        <v>Exercise tolerance</v>
      </c>
      <c r="C74" s="3">
        <v>69</v>
      </c>
      <c r="D74" s="3" t="s">
        <v>260</v>
      </c>
      <c r="E74" s="22" t="s">
        <v>1212</v>
      </c>
      <c r="F74" s="22" t="s">
        <v>1029</v>
      </c>
      <c r="G74" s="22" t="s">
        <v>1036</v>
      </c>
      <c r="H74" s="3" t="s">
        <v>1333</v>
      </c>
      <c r="N74" s="23" t="str">
        <f>IF((E74=""),"N","Y")</f>
        <v>Y</v>
      </c>
      <c r="O74" s="23" t="s">
        <v>1031</v>
      </c>
      <c r="P74" s="23" t="s">
        <v>1031</v>
      </c>
      <c r="Q74" s="23"/>
    </row>
    <row r="75" spans="1:17" ht="12.75" customHeight="1">
      <c r="A75" s="3">
        <f>VLOOKUP(D75,'Concept heirarchy position'!A$1:I$566,3,0)</f>
        <v>61</v>
      </c>
      <c r="B75" s="3" t="str">
        <f>VLOOKUP(D75,'Concept heirarchy position'!A$1:I$566,2,0)</f>
        <v>Exercise tolerance (METS)</v>
      </c>
      <c r="C75" s="3">
        <v>70</v>
      </c>
      <c r="D75" s="3" t="s">
        <v>264</v>
      </c>
      <c r="E75" s="12" t="s">
        <v>265</v>
      </c>
      <c r="F75" s="12" t="s">
        <v>1029</v>
      </c>
      <c r="G75" s="12" t="s">
        <v>1036</v>
      </c>
      <c r="H75" s="12" t="s">
        <v>264</v>
      </c>
      <c r="O75" s="24" t="s">
        <v>1031</v>
      </c>
      <c r="P75" s="24" t="s">
        <v>1031</v>
      </c>
      <c r="Q75" s="24"/>
    </row>
    <row r="76" spans="1:17" ht="12.75" customHeight="1">
      <c r="A76" s="3">
        <f>VLOOKUP(D76,'Concept heirarchy position'!A$1:I$566,3,0)</f>
        <v>62</v>
      </c>
      <c r="B76" s="3" t="str">
        <f>VLOOKUP(D76,'Concept heirarchy position'!A$1:I$566,2,0)</f>
        <v>Cause for ex. Tolerance &lt; 4 METS</v>
      </c>
      <c r="C76" s="3">
        <v>71</v>
      </c>
      <c r="D76" s="3" t="s">
        <v>142</v>
      </c>
      <c r="E76" s="12" t="s">
        <v>1334</v>
      </c>
      <c r="F76" s="12" t="s">
        <v>1215</v>
      </c>
      <c r="G76" s="12" t="s">
        <v>1216</v>
      </c>
      <c r="H76" s="12" t="s">
        <v>1217</v>
      </c>
      <c r="N76" s="24"/>
      <c r="O76" s="24"/>
      <c r="P76" s="24" t="s">
        <v>1031</v>
      </c>
      <c r="Q76" s="24"/>
    </row>
    <row r="77" spans="1:17" ht="12.75" customHeight="1">
      <c r="A77" s="3">
        <f>VLOOKUP(D77,'Concept heirarchy position'!A$1:I$566,3,0)</f>
        <v>62</v>
      </c>
      <c r="B77" s="3" t="str">
        <f>VLOOKUP(D77,'Concept heirarchy position'!A$1:I$566,2,0)</f>
        <v>Cause for ex. Tolerance &lt; 4 METS</v>
      </c>
      <c r="C77" s="3">
        <v>72</v>
      </c>
      <c r="D77" s="3" t="s">
        <v>142</v>
      </c>
      <c r="E77" s="22" t="s">
        <v>1218</v>
      </c>
      <c r="F77" s="22" t="s">
        <v>1215</v>
      </c>
      <c r="G77" s="22" t="s">
        <v>1216</v>
      </c>
      <c r="H77" s="22" t="s">
        <v>1219</v>
      </c>
      <c r="N77" s="23" t="str">
        <f>IF((E77=""),"N","Y")</f>
        <v>Y</v>
      </c>
      <c r="O77" s="23" t="s">
        <v>1031</v>
      </c>
      <c r="P77" s="23"/>
      <c r="Q77" s="23"/>
    </row>
    <row r="78" spans="1:17" ht="12.75" customHeight="1">
      <c r="A78" s="3">
        <f>VLOOKUP(D78,'Concept heirarchy position'!A$1:I$566,3,0)</f>
        <v>63</v>
      </c>
      <c r="B78" s="3" t="str">
        <f>VLOOKUP(D78,'Concept heirarchy position'!A$1:I$566,2,0)</f>
        <v>Previous surgery</v>
      </c>
      <c r="C78" s="3">
        <v>73</v>
      </c>
      <c r="D78" s="3" t="s">
        <v>144</v>
      </c>
      <c r="E78" s="12" t="s">
        <v>1220</v>
      </c>
      <c r="F78" s="12" t="s">
        <v>1029</v>
      </c>
      <c r="G78" s="12" t="s">
        <v>1036</v>
      </c>
      <c r="H78" s="12" t="s">
        <v>1182</v>
      </c>
      <c r="O78" s="24" t="s">
        <v>1031</v>
      </c>
      <c r="P78" s="24" t="s">
        <v>1031</v>
      </c>
      <c r="Q78" s="24"/>
    </row>
    <row r="79" spans="1:17" ht="12.75" customHeight="1">
      <c r="A79" s="3">
        <f>VLOOKUP(D79,'Concept heirarchy position'!A$1:I$566,3,0)</f>
        <v>63</v>
      </c>
      <c r="B79" s="3" t="str">
        <f>VLOOKUP(D79,'Concept heirarchy position'!A$1:I$566,2,0)</f>
        <v>Previous surgery</v>
      </c>
      <c r="C79" s="3">
        <v>74</v>
      </c>
      <c r="D79" s="3" t="s">
        <v>144</v>
      </c>
      <c r="E79" s="22" t="s">
        <v>1221</v>
      </c>
      <c r="F79" s="22" t="s">
        <v>1029</v>
      </c>
      <c r="G79" s="22" t="s">
        <v>1036</v>
      </c>
      <c r="H79" s="28" t="s">
        <v>1159</v>
      </c>
      <c r="N79" s="23" t="str">
        <f>IF((E79=""),"N","Y")</f>
        <v>Y</v>
      </c>
      <c r="O79" s="23"/>
      <c r="P79" s="23"/>
      <c r="Q79" s="23"/>
    </row>
    <row r="80" spans="1:17" ht="12.75" customHeight="1">
      <c r="A80" s="3">
        <f>VLOOKUP(D80,'Concept heirarchy position'!A$1:I$566,3,0)</f>
        <v>64</v>
      </c>
      <c r="B80" s="3" t="str">
        <f>VLOOKUP(D80,'Concept heirarchy position'!A$1:I$566,2,0)</f>
        <v>Previous surgery list</v>
      </c>
      <c r="C80" s="3">
        <v>75</v>
      </c>
      <c r="D80" s="3" t="s">
        <v>147</v>
      </c>
      <c r="E80" s="12" t="s">
        <v>1222</v>
      </c>
      <c r="F80" s="3" t="s">
        <v>1223</v>
      </c>
      <c r="G80" s="12" t="s">
        <v>1043</v>
      </c>
      <c r="I80" s="12">
        <v>65535</v>
      </c>
      <c r="O80" s="24"/>
      <c r="P80" s="24" t="s">
        <v>1031</v>
      </c>
      <c r="Q80" s="24"/>
    </row>
    <row r="81" spans="1:17" ht="12.75" customHeight="1">
      <c r="A81" s="3">
        <f>VLOOKUP(D81,'Concept heirarchy position'!A$1:I$566,3,0)</f>
        <v>64</v>
      </c>
      <c r="B81" s="3" t="str">
        <f>VLOOKUP(D81,'Concept heirarchy position'!A$1:I$566,2,0)</f>
        <v>Previous surgery list</v>
      </c>
      <c r="C81" s="3">
        <v>76</v>
      </c>
      <c r="D81" s="3" t="s">
        <v>147</v>
      </c>
      <c r="E81" s="22" t="s">
        <v>1345</v>
      </c>
      <c r="F81" s="3" t="s">
        <v>1223</v>
      </c>
      <c r="G81" s="22" t="s">
        <v>1043</v>
      </c>
      <c r="I81" s="28">
        <v>65535</v>
      </c>
      <c r="N81" s="23" t="str">
        <f>IF((E81=""),"N","Y")</f>
        <v>Y</v>
      </c>
      <c r="O81" s="23" t="s">
        <v>1031</v>
      </c>
      <c r="P81" s="23"/>
      <c r="Q81" s="23"/>
    </row>
    <row r="82" spans="1:17" ht="12.75" customHeight="1">
      <c r="A82" s="3">
        <f>VLOOKUP(D82,'Concept heirarchy position'!A$1:I$566,3,0)</f>
        <v>65</v>
      </c>
      <c r="B82" s="3" t="str">
        <f>VLOOKUP(D82,'Concept heirarchy position'!A$1:I$566,2,0)</f>
        <v>Previous anesthetic complications</v>
      </c>
      <c r="C82" s="3">
        <v>77</v>
      </c>
      <c r="D82" s="3" t="s">
        <v>149</v>
      </c>
      <c r="E82" s="12" t="s">
        <v>1346</v>
      </c>
      <c r="F82" s="3" t="s">
        <v>1223</v>
      </c>
      <c r="G82" s="12" t="s">
        <v>1036</v>
      </c>
      <c r="H82" s="12" t="s">
        <v>1182</v>
      </c>
      <c r="J82" s="12" t="s">
        <v>1031</v>
      </c>
      <c r="K82" s="12" t="s">
        <v>1086</v>
      </c>
      <c r="L82" s="12"/>
      <c r="M82" s="12"/>
      <c r="O82" s="24"/>
      <c r="P82" s="24" t="s">
        <v>1031</v>
      </c>
      <c r="Q82" s="24"/>
    </row>
    <row r="83" spans="1:17" ht="12.75" customHeight="1">
      <c r="A83" s="3">
        <f>VLOOKUP(D83,'Concept heirarchy position'!A$1:I$566,3,0)</f>
        <v>65</v>
      </c>
      <c r="B83" s="3" t="str">
        <f>VLOOKUP(D83,'Concept heirarchy position'!A$1:I$566,2,0)</f>
        <v>Previous anesthetic complications</v>
      </c>
      <c r="C83" s="3">
        <v>78</v>
      </c>
      <c r="D83" s="3" t="s">
        <v>149</v>
      </c>
      <c r="E83" s="22" t="s">
        <v>1347</v>
      </c>
      <c r="F83" s="3" t="s">
        <v>1223</v>
      </c>
      <c r="G83" s="22" t="s">
        <v>1036</v>
      </c>
      <c r="H83" s="28" t="s">
        <v>1159</v>
      </c>
      <c r="J83" s="3" t="s">
        <v>1031</v>
      </c>
      <c r="K83" s="3" t="s">
        <v>1086</v>
      </c>
      <c r="N83" s="23" t="str">
        <f>IF((E83=""),"N","Y")</f>
        <v>Y</v>
      </c>
      <c r="O83" s="23" t="s">
        <v>1031</v>
      </c>
      <c r="P83" s="23"/>
      <c r="Q83" s="23"/>
    </row>
    <row r="84" spans="1:17" ht="12.75" customHeight="1">
      <c r="A84" s="3">
        <f>VLOOKUP(D84,'Concept heirarchy position'!A$1:I$566,3,0)</f>
        <v>66</v>
      </c>
      <c r="B84" s="3" t="str">
        <f>VLOOKUP(D84,'Concept heirarchy position'!A$1:I$566,2,0)</f>
        <v>Family history of anesthesia complications</v>
      </c>
      <c r="C84" s="3">
        <v>79</v>
      </c>
      <c r="D84" s="3" t="s">
        <v>152</v>
      </c>
      <c r="E84" s="12" t="s">
        <v>153</v>
      </c>
      <c r="F84" s="12" t="s">
        <v>1029</v>
      </c>
      <c r="G84" s="12" t="s">
        <v>1036</v>
      </c>
      <c r="H84" s="12" t="s">
        <v>1182</v>
      </c>
      <c r="J84" s="12" t="s">
        <v>1031</v>
      </c>
      <c r="K84" s="3" t="s">
        <v>1086</v>
      </c>
      <c r="O84" s="24"/>
      <c r="P84" s="24" t="s">
        <v>1031</v>
      </c>
      <c r="Q84" s="24"/>
    </row>
    <row r="85" spans="1:17" ht="12.75" customHeight="1">
      <c r="A85" s="3">
        <f>VLOOKUP(D85,'Concept heirarchy position'!A$1:I$566,3,0)</f>
        <v>66</v>
      </c>
      <c r="B85" s="3" t="str">
        <f>VLOOKUP(D85,'Concept heirarchy position'!A$1:I$566,2,0)</f>
        <v>Family history of anesthesia complications</v>
      </c>
      <c r="C85" s="3">
        <v>80</v>
      </c>
      <c r="D85" s="3" t="s">
        <v>152</v>
      </c>
      <c r="E85" s="22" t="s">
        <v>1348</v>
      </c>
      <c r="F85" s="22" t="s">
        <v>1029</v>
      </c>
      <c r="G85" s="22" t="s">
        <v>1036</v>
      </c>
      <c r="H85" s="28" t="s">
        <v>1159</v>
      </c>
      <c r="J85" s="22" t="s">
        <v>1031</v>
      </c>
      <c r="K85" s="22" t="s">
        <v>1086</v>
      </c>
      <c r="L85" s="22"/>
      <c r="M85" s="22"/>
      <c r="N85" s="23" t="str">
        <f>IF((E85=""),"N","Y")</f>
        <v>Y</v>
      </c>
      <c r="O85" s="23" t="s">
        <v>1031</v>
      </c>
      <c r="P85" s="23"/>
      <c r="Q85" s="23"/>
    </row>
    <row r="86" spans="1:17" ht="12.75" customHeight="1">
      <c r="A86" s="3">
        <f>VLOOKUP(D86,'Concept heirarchy position'!A$1:I$566,3,0)</f>
        <v>67</v>
      </c>
      <c r="B86" s="3" t="str">
        <f>VLOOKUP(D86,'Concept heirarchy position'!A$1:I$566,2,0)</f>
        <v>Previous PONV</v>
      </c>
      <c r="C86" s="3">
        <v>81</v>
      </c>
      <c r="D86" s="3" t="s">
        <v>155</v>
      </c>
      <c r="E86" s="12" t="s">
        <v>1231</v>
      </c>
      <c r="F86" s="12" t="s">
        <v>1029</v>
      </c>
      <c r="G86" s="12" t="s">
        <v>1036</v>
      </c>
      <c r="H86" s="12" t="s">
        <v>1182</v>
      </c>
      <c r="O86" s="24"/>
      <c r="P86" s="24" t="s">
        <v>1031</v>
      </c>
      <c r="Q86" s="24"/>
    </row>
    <row r="87" spans="1:17" ht="12.75" customHeight="1">
      <c r="A87" s="3">
        <f>VLOOKUP(D87,'Concept heirarchy position'!A$1:I$566,3,0)</f>
        <v>67</v>
      </c>
      <c r="B87" s="3" t="str">
        <f>VLOOKUP(D87,'Concept heirarchy position'!A$1:I$566,2,0)</f>
        <v>Previous PONV</v>
      </c>
      <c r="C87" s="3">
        <v>82</v>
      </c>
      <c r="D87" s="3" t="s">
        <v>155</v>
      </c>
      <c r="E87" s="22" t="s">
        <v>1232</v>
      </c>
      <c r="F87" s="22" t="s">
        <v>1029</v>
      </c>
      <c r="G87" s="22" t="s">
        <v>1036</v>
      </c>
      <c r="H87" s="28" t="s">
        <v>1159</v>
      </c>
      <c r="N87" s="23" t="str">
        <f>IF((E87=""),"N","Y")</f>
        <v>Y</v>
      </c>
      <c r="O87" s="23" t="s">
        <v>1031</v>
      </c>
      <c r="P87" s="23"/>
      <c r="Q87" s="23"/>
    </row>
    <row r="88" spans="1:17" ht="12.75" customHeight="1">
      <c r="A88" s="3">
        <f>VLOOKUP(D88,'Concept heirarchy position'!A$1:I$566,3,0)</f>
        <v>68</v>
      </c>
      <c r="B88" s="3" t="str">
        <f>VLOOKUP(D88,'Concept heirarchy position'!A$1:I$566,2,0)</f>
        <v>Developmental delay or cognitive impairment</v>
      </c>
      <c r="C88" s="3">
        <v>83</v>
      </c>
      <c r="D88" s="3" t="s">
        <v>157</v>
      </c>
      <c r="E88" s="12" t="s">
        <v>1233</v>
      </c>
      <c r="F88" s="12" t="s">
        <v>1234</v>
      </c>
      <c r="G88" s="12" t="s">
        <v>1036</v>
      </c>
      <c r="H88" s="12" t="s">
        <v>1182</v>
      </c>
      <c r="J88" s="12" t="s">
        <v>1031</v>
      </c>
      <c r="K88" s="12" t="s">
        <v>1086</v>
      </c>
      <c r="L88" s="12"/>
      <c r="M88" s="12"/>
      <c r="N88" s="24"/>
      <c r="O88" s="24"/>
      <c r="P88" s="24" t="s">
        <v>1031</v>
      </c>
      <c r="Q88" s="24"/>
    </row>
    <row r="89" spans="1:17" ht="12.75" customHeight="1">
      <c r="A89" s="3">
        <f>VLOOKUP(D89,'Concept heirarchy position'!A$1:I$566,3,0)</f>
        <v>68</v>
      </c>
      <c r="B89" s="3" t="str">
        <f>VLOOKUP(D89,'Concept heirarchy position'!A$1:I$566,2,0)</f>
        <v>Developmental delay or cognitive impairment</v>
      </c>
      <c r="C89" s="3">
        <v>84</v>
      </c>
      <c r="D89" s="3" t="s">
        <v>157</v>
      </c>
      <c r="E89" s="22" t="s">
        <v>2109</v>
      </c>
      <c r="F89" s="18" t="s">
        <v>1234</v>
      </c>
      <c r="G89" s="22" t="s">
        <v>1036</v>
      </c>
      <c r="H89" s="28" t="s">
        <v>1159</v>
      </c>
      <c r="J89" s="3" t="s">
        <v>1031</v>
      </c>
      <c r="K89" s="3" t="s">
        <v>1086</v>
      </c>
      <c r="N89" s="23" t="str">
        <f>IF((E89=""),"N","Y")</f>
        <v>Y</v>
      </c>
      <c r="O89" s="23" t="s">
        <v>1031</v>
      </c>
      <c r="P89" s="23"/>
      <c r="Q89" s="23"/>
    </row>
    <row r="90" spans="1:17" ht="12.75" customHeight="1">
      <c r="A90" s="3">
        <f>VLOOKUP(D90,'Concept heirarchy position'!A$1:I$566,3,0)</f>
        <v>69</v>
      </c>
      <c r="B90" s="3" t="str">
        <f>VLOOKUP(D90,'Concept heirarchy position'!A$1:I$566,2,0)</f>
        <v>Congenital or hereditary disease</v>
      </c>
      <c r="C90" s="3">
        <v>85</v>
      </c>
      <c r="D90" s="3" t="s">
        <v>160</v>
      </c>
      <c r="E90" s="12" t="s">
        <v>1236</v>
      </c>
      <c r="F90" s="18" t="s">
        <v>1234</v>
      </c>
      <c r="G90" s="12" t="s">
        <v>1036</v>
      </c>
      <c r="H90" s="12" t="s">
        <v>1182</v>
      </c>
      <c r="J90" s="12" t="s">
        <v>1031</v>
      </c>
      <c r="K90" s="12" t="s">
        <v>1086</v>
      </c>
      <c r="L90" s="12"/>
      <c r="M90" s="12"/>
      <c r="N90" s="24"/>
      <c r="O90" s="24"/>
      <c r="P90" s="24" t="s">
        <v>1031</v>
      </c>
      <c r="Q90" s="24"/>
    </row>
    <row r="91" spans="1:17" ht="12.75" customHeight="1">
      <c r="A91" s="3">
        <f>VLOOKUP(D91,'Concept heirarchy position'!A$1:I$566,3,0)</f>
        <v>69</v>
      </c>
      <c r="B91" s="3" t="str">
        <f>VLOOKUP(D91,'Concept heirarchy position'!A$1:I$566,2,0)</f>
        <v>Congenital or hereditary disease</v>
      </c>
      <c r="C91" s="3">
        <v>86</v>
      </c>
      <c r="D91" s="3" t="s">
        <v>160</v>
      </c>
      <c r="E91" s="22" t="s">
        <v>2110</v>
      </c>
      <c r="F91" s="18" t="s">
        <v>1234</v>
      </c>
      <c r="G91" s="22" t="s">
        <v>1036</v>
      </c>
      <c r="H91" s="28" t="s">
        <v>1159</v>
      </c>
      <c r="N91" s="23" t="str">
        <f>IF((E91=""),"N","Y")</f>
        <v>Y</v>
      </c>
      <c r="O91" s="23" t="s">
        <v>1031</v>
      </c>
      <c r="P91" s="23"/>
      <c r="Q91" s="23"/>
    </row>
    <row r="92" spans="1:17" ht="12.75" customHeight="1">
      <c r="A92" s="3">
        <f>VLOOKUP(D92,'Concept heirarchy position'!A$1:I$566,3,0)</f>
        <v>70</v>
      </c>
      <c r="B92" s="3" t="str">
        <f>VLOOKUP(D92,'Concept heirarchy position'!A$1:I$566,2,0)</f>
        <v>Bronchial hyperreactivity</v>
      </c>
      <c r="C92" s="3">
        <v>87</v>
      </c>
      <c r="D92" s="3" t="s">
        <v>163</v>
      </c>
      <c r="E92" s="12" t="s">
        <v>1238</v>
      </c>
      <c r="F92" s="18" t="s">
        <v>1234</v>
      </c>
      <c r="G92" s="12" t="s">
        <v>1036</v>
      </c>
      <c r="H92" s="29" t="s">
        <v>1182</v>
      </c>
      <c r="J92" s="12" t="s">
        <v>1031</v>
      </c>
      <c r="K92" s="3" t="s">
        <v>1086</v>
      </c>
      <c r="N92" s="24"/>
      <c r="O92" s="24" t="s">
        <v>1031</v>
      </c>
      <c r="P92" s="24" t="s">
        <v>1031</v>
      </c>
      <c r="Q92" s="24"/>
    </row>
    <row r="93" spans="1:17" ht="12.75" customHeight="1">
      <c r="A93" s="3">
        <f>VLOOKUP(D93,'Concept heirarchy position'!A$1:I$566,3,0)</f>
        <v>70</v>
      </c>
      <c r="B93" s="3" t="str">
        <f>VLOOKUP(D93,'Concept heirarchy position'!A$1:I$566,2,0)</f>
        <v>Bronchial hyperreactivity</v>
      </c>
      <c r="C93" s="3">
        <v>88</v>
      </c>
      <c r="D93" s="3" t="s">
        <v>163</v>
      </c>
      <c r="E93" s="22" t="s">
        <v>2014</v>
      </c>
      <c r="F93" s="18" t="s">
        <v>1234</v>
      </c>
      <c r="G93" s="22" t="s">
        <v>1036</v>
      </c>
      <c r="H93" s="28" t="s">
        <v>1159</v>
      </c>
      <c r="N93" s="23" t="str">
        <f>IF((E93=""),"N","Y")</f>
        <v>Y</v>
      </c>
      <c r="O93" s="23"/>
      <c r="P93" s="23"/>
      <c r="Q93" s="23"/>
    </row>
    <row r="94" spans="1:17" ht="12.75" customHeight="1">
      <c r="A94" s="3">
        <f>VLOOKUP(D94,'Concept heirarchy position'!A$1:I$566,3,0)</f>
        <v>71</v>
      </c>
      <c r="B94" s="3" t="str">
        <f>VLOOKUP(D94,'Concept heirarchy position'!A$1:I$566,2,0)</f>
        <v>Immunisations up to date</v>
      </c>
      <c r="C94" s="3">
        <v>89</v>
      </c>
      <c r="D94" s="3" t="s">
        <v>165</v>
      </c>
      <c r="E94" s="12" t="s">
        <v>1140</v>
      </c>
      <c r="F94" s="18" t="s">
        <v>1234</v>
      </c>
      <c r="G94" s="12" t="s">
        <v>1036</v>
      </c>
      <c r="H94" s="12" t="s">
        <v>1182</v>
      </c>
      <c r="J94" s="3" t="s">
        <v>1031</v>
      </c>
      <c r="K94" s="3" t="s">
        <v>1141</v>
      </c>
      <c r="O94" s="24" t="s">
        <v>1031</v>
      </c>
      <c r="P94" s="24" t="s">
        <v>1031</v>
      </c>
      <c r="Q94" s="24"/>
    </row>
    <row r="95" spans="1:17" ht="12.75" customHeight="1">
      <c r="A95" s="3">
        <f>VLOOKUP(D95,'Concept heirarchy position'!A$1:I$566,3,0)</f>
        <v>71</v>
      </c>
      <c r="B95" s="3" t="str">
        <f>VLOOKUP(D95,'Concept heirarchy position'!A$1:I$566,2,0)</f>
        <v>Immunisations up to date</v>
      </c>
      <c r="C95" s="3">
        <v>90</v>
      </c>
      <c r="D95" s="3" t="s">
        <v>165</v>
      </c>
      <c r="E95" s="22" t="s">
        <v>2015</v>
      </c>
      <c r="F95" s="3" t="s">
        <v>1234</v>
      </c>
      <c r="G95" s="22" t="s">
        <v>1036</v>
      </c>
      <c r="H95" s="28" t="s">
        <v>1159</v>
      </c>
      <c r="J95" s="3" t="s">
        <v>1031</v>
      </c>
      <c r="K95" s="3" t="s">
        <v>1141</v>
      </c>
      <c r="N95" s="23" t="str">
        <f>IF((E95=""),"N","Y")</f>
        <v>Y</v>
      </c>
      <c r="O95" s="23"/>
      <c r="P95" s="23"/>
      <c r="Q95" s="23"/>
    </row>
    <row r="96" spans="1:17" ht="12.75" customHeight="1">
      <c r="A96" s="3">
        <f>VLOOKUP(D96,'Concept heirarchy position'!A$1:I$566,3,0)</f>
        <v>72</v>
      </c>
      <c r="B96" s="3" t="str">
        <f>VLOOKUP(D96,'Concept heirarchy position'!A$1:I$566,2,0)</f>
        <v>Premature delivery</v>
      </c>
      <c r="C96" s="3">
        <v>91</v>
      </c>
      <c r="D96" s="3" t="s">
        <v>300</v>
      </c>
      <c r="E96" s="12" t="s">
        <v>301</v>
      </c>
      <c r="F96" s="3" t="s">
        <v>1143</v>
      </c>
      <c r="G96" s="12" t="s">
        <v>1036</v>
      </c>
      <c r="H96" s="12" t="s">
        <v>1182</v>
      </c>
      <c r="O96" s="24"/>
      <c r="P96" s="24" t="s">
        <v>1031</v>
      </c>
      <c r="Q96" s="24"/>
    </row>
    <row r="97" spans="1:17" ht="12.75" customHeight="1">
      <c r="A97" s="3">
        <f>VLOOKUP(D97,'Concept heirarchy position'!A$1:I$566,3,0)</f>
        <v>72</v>
      </c>
      <c r="B97" s="3" t="str">
        <f>VLOOKUP(D97,'Concept heirarchy position'!A$1:I$566,2,0)</f>
        <v>Premature delivery</v>
      </c>
      <c r="C97" s="3">
        <v>92</v>
      </c>
      <c r="D97" s="3" t="s">
        <v>300</v>
      </c>
      <c r="E97" s="22" t="s">
        <v>2016</v>
      </c>
      <c r="F97" s="3" t="s">
        <v>1143</v>
      </c>
      <c r="G97" s="22" t="s">
        <v>1036</v>
      </c>
      <c r="H97" s="28" t="s">
        <v>1159</v>
      </c>
      <c r="N97" s="23" t="str">
        <f>IF((E97=""),"N","Y")</f>
        <v>Y</v>
      </c>
      <c r="O97" s="23" t="s">
        <v>1031</v>
      </c>
      <c r="P97" s="23"/>
      <c r="Q97" s="23"/>
    </row>
    <row r="98" spans="1:17" ht="12.75" customHeight="1">
      <c r="A98" s="3">
        <f>VLOOKUP(D98,'Concept heirarchy position'!A$1:I$566,3,0)</f>
        <v>74</v>
      </c>
      <c r="B98" s="3" t="str">
        <f>VLOOKUP(D98,'Concept heirarchy position'!A$1:I$566,2,0)</f>
        <v>Gestational age at birth</v>
      </c>
      <c r="C98" s="3">
        <v>93</v>
      </c>
      <c r="D98" s="3" t="s">
        <v>304</v>
      </c>
      <c r="E98" s="22" t="s">
        <v>2021</v>
      </c>
      <c r="F98" s="22" t="s">
        <v>1146</v>
      </c>
      <c r="G98" s="22" t="s">
        <v>1050</v>
      </c>
      <c r="N98" s="21" t="s">
        <v>1031</v>
      </c>
      <c r="O98" s="23" t="s">
        <v>1031</v>
      </c>
      <c r="P98" s="23" t="s">
        <v>1031</v>
      </c>
      <c r="Q98" s="23"/>
    </row>
    <row r="99" spans="1:17" ht="12.75" customHeight="1">
      <c r="A99" s="3">
        <f>VLOOKUP(D99,'Concept heirarchy position'!A$1:I$566,3,0)</f>
        <v>75</v>
      </c>
      <c r="B99" s="3" t="str">
        <f>VLOOKUP(D99,'Concept heirarchy position'!A$1:I$566,2,0)</f>
        <v>URTI within 6 weeks</v>
      </c>
      <c r="C99" s="3">
        <v>94</v>
      </c>
      <c r="D99" s="3" t="s">
        <v>306</v>
      </c>
      <c r="E99" s="12" t="s">
        <v>307</v>
      </c>
      <c r="F99" s="3" t="s">
        <v>2112</v>
      </c>
      <c r="G99" s="12" t="s">
        <v>1036</v>
      </c>
      <c r="H99" s="12" t="s">
        <v>1182</v>
      </c>
      <c r="O99" s="24"/>
      <c r="P99" s="24" t="s">
        <v>1031</v>
      </c>
      <c r="Q99" s="24"/>
    </row>
    <row r="100" spans="1:17" ht="12.75" customHeight="1">
      <c r="A100" s="3">
        <f>VLOOKUP(D100,'Concept heirarchy position'!A$1:I$566,3,0)</f>
        <v>75</v>
      </c>
      <c r="B100" s="3" t="str">
        <f>VLOOKUP(D100,'Concept heirarchy position'!A$1:I$566,2,0)</f>
        <v>URTI within 6 weeks</v>
      </c>
      <c r="C100" s="3">
        <v>95</v>
      </c>
      <c r="D100" s="3" t="s">
        <v>306</v>
      </c>
      <c r="E100" s="22" t="s">
        <v>2085</v>
      </c>
      <c r="F100" s="3" t="s">
        <v>1234</v>
      </c>
      <c r="G100" s="22" t="s">
        <v>1036</v>
      </c>
      <c r="H100" s="28" t="s">
        <v>1159</v>
      </c>
      <c r="N100" s="23" t="str">
        <f>IF((E100=""),"N","Y")</f>
        <v>Y</v>
      </c>
      <c r="O100" s="23" t="s">
        <v>1031</v>
      </c>
      <c r="P100" s="23"/>
      <c r="Q100" s="23"/>
    </row>
    <row r="101" spans="1:17" ht="12.75" customHeight="1">
      <c r="A101" s="3">
        <f>VLOOKUP(D101,'Concept heirarchy position'!A$1:I$566,3,0)</f>
        <v>75</v>
      </c>
      <c r="B101" s="3" t="str">
        <f>VLOOKUP(D101,'Concept heirarchy position'!A$1:I$566,2,0)</f>
        <v>URTI within 6 weeks</v>
      </c>
      <c r="C101" s="3">
        <v>338</v>
      </c>
      <c r="D101" s="3" t="s">
        <v>306</v>
      </c>
      <c r="E101" s="22" t="s">
        <v>1147</v>
      </c>
      <c r="F101" s="12" t="s">
        <v>2111</v>
      </c>
      <c r="G101" s="22" t="s">
        <v>1036</v>
      </c>
      <c r="H101" s="28" t="s">
        <v>1159</v>
      </c>
      <c r="N101" s="23" t="str">
        <f>IF((E101=""),"N","Y")</f>
        <v>Y</v>
      </c>
      <c r="O101" s="23" t="s">
        <v>1031</v>
      </c>
      <c r="P101" s="23"/>
      <c r="Q101" s="23"/>
    </row>
    <row r="102" spans="1:17" ht="12.75" customHeight="1">
      <c r="A102" s="3">
        <f>VLOOKUP(D102,'Concept heirarchy position'!A$1:I$566,3,0)</f>
        <v>76</v>
      </c>
      <c r="B102" s="3" t="str">
        <f>VLOOKUP(D102,'Concept heirarchy position'!A$1:I$566,2,0)</f>
        <v>Exposure to infectious disease in last month</v>
      </c>
      <c r="C102" s="3">
        <v>96</v>
      </c>
      <c r="D102" s="3" t="s">
        <v>308</v>
      </c>
      <c r="E102" s="12" t="s">
        <v>1148</v>
      </c>
      <c r="F102" s="3" t="s">
        <v>1234</v>
      </c>
      <c r="G102" s="12" t="s">
        <v>1216</v>
      </c>
      <c r="H102" s="12" t="s">
        <v>1149</v>
      </c>
      <c r="O102" s="24"/>
      <c r="P102" s="24" t="s">
        <v>1031</v>
      </c>
      <c r="Q102" s="24"/>
    </row>
    <row r="103" spans="1:17" ht="12.75" customHeight="1">
      <c r="A103" s="3">
        <f>VLOOKUP(D103,'Concept heirarchy position'!A$1:I$566,3,0)</f>
        <v>76</v>
      </c>
      <c r="B103" s="3" t="str">
        <f>VLOOKUP(D103,'Concept heirarchy position'!A$1:I$566,2,0)</f>
        <v>Exposure to infectious disease in last month</v>
      </c>
      <c r="C103" s="3">
        <v>97</v>
      </c>
      <c r="D103" s="3" t="s">
        <v>308</v>
      </c>
      <c r="E103" s="22" t="s">
        <v>2086</v>
      </c>
      <c r="F103" s="3" t="s">
        <v>1234</v>
      </c>
      <c r="G103" s="22" t="s">
        <v>1216</v>
      </c>
      <c r="H103" s="22" t="s">
        <v>1149</v>
      </c>
      <c r="N103" s="23" t="str">
        <f>IF((E103=""),"N","Y")</f>
        <v>Y</v>
      </c>
      <c r="O103" s="23" t="s">
        <v>1031</v>
      </c>
      <c r="P103" s="23"/>
      <c r="Q103" s="23"/>
    </row>
    <row r="104" spans="1:17" ht="12.75" customHeight="1">
      <c r="A104" s="3">
        <f>VLOOKUP(D104,'Concept heirarchy position'!A$1:I$566,3,0)</f>
        <v>76</v>
      </c>
      <c r="B104" s="3" t="str">
        <f>VLOOKUP(D104,'Concept heirarchy position'!A$1:I$566,2,0)</f>
        <v>Exposure to infectious disease in last month</v>
      </c>
      <c r="C104" s="3">
        <v>339</v>
      </c>
      <c r="D104" s="3" t="s">
        <v>308</v>
      </c>
      <c r="E104" s="22" t="s">
        <v>62</v>
      </c>
      <c r="F104" s="3" t="s">
        <v>2111</v>
      </c>
      <c r="G104" s="22" t="s">
        <v>1216</v>
      </c>
      <c r="H104" s="22" t="s">
        <v>1149</v>
      </c>
      <c r="N104" s="23" t="str">
        <f>IF((E104=""),"N","Y")</f>
        <v>Y</v>
      </c>
      <c r="O104" s="23" t="s">
        <v>1031</v>
      </c>
      <c r="P104" s="23"/>
      <c r="Q104" s="23"/>
    </row>
    <row r="105" spans="1:17" ht="12.75" customHeight="1">
      <c r="A105" s="3">
        <f>VLOOKUP(D105,'Concept heirarchy position'!A$1:I$566,3,0)</f>
        <v>77</v>
      </c>
      <c r="B105" s="3" t="str">
        <f>VLOOKUP(D105,'Concept heirarchy position'!A$1:I$566,2,0)</f>
        <v>Infectious disease in last month</v>
      </c>
      <c r="C105" s="3">
        <v>98</v>
      </c>
      <c r="D105" s="3" t="s">
        <v>311</v>
      </c>
      <c r="E105" s="12" t="s">
        <v>1151</v>
      </c>
      <c r="F105" s="3" t="s">
        <v>1234</v>
      </c>
      <c r="G105" s="12" t="s">
        <v>1216</v>
      </c>
      <c r="H105" s="12" t="s">
        <v>1149</v>
      </c>
      <c r="O105" s="24" t="s">
        <v>1031</v>
      </c>
      <c r="P105" s="24" t="s">
        <v>1031</v>
      </c>
      <c r="Q105" s="24"/>
    </row>
    <row r="106" spans="1:17" ht="12.75" customHeight="1">
      <c r="A106" s="3">
        <f>VLOOKUP(D106,'Concept heirarchy position'!A$1:I$566,3,0)</f>
        <v>77</v>
      </c>
      <c r="B106" s="3" t="str">
        <f>VLOOKUP(D106,'Concept heirarchy position'!A$1:I$566,2,0)</f>
        <v>Infectious disease in last month</v>
      </c>
      <c r="C106" s="3">
        <v>99</v>
      </c>
      <c r="D106" s="3" t="s">
        <v>311</v>
      </c>
      <c r="E106" s="22" t="s">
        <v>2087</v>
      </c>
      <c r="F106" s="3" t="s">
        <v>1234</v>
      </c>
      <c r="G106" s="22" t="s">
        <v>1216</v>
      </c>
      <c r="H106" s="22" t="s">
        <v>1149</v>
      </c>
      <c r="N106" s="23" t="str">
        <f>IF((E106=""),"N","Y")</f>
        <v>Y</v>
      </c>
      <c r="O106" s="23"/>
      <c r="P106" s="23"/>
      <c r="Q106" s="23"/>
    </row>
    <row r="107" spans="1:17" ht="12.75" customHeight="1">
      <c r="A107" s="3">
        <f>VLOOKUP(D107,'Concept heirarchy position'!A$1:I$566,3,0)</f>
        <v>78</v>
      </c>
      <c r="B107" s="3" t="str">
        <f>VLOOKUP(D107,'Concept heirarchy position'!A$1:I$566,2,0)</f>
        <v>Bronchopulmonary dysplasia</v>
      </c>
      <c r="C107" s="3">
        <v>100</v>
      </c>
      <c r="D107" s="3" t="s">
        <v>313</v>
      </c>
      <c r="E107" s="12" t="s">
        <v>314</v>
      </c>
      <c r="F107" s="3" t="s">
        <v>1234</v>
      </c>
      <c r="G107" s="12" t="s">
        <v>1036</v>
      </c>
      <c r="H107" s="29" t="s">
        <v>1182</v>
      </c>
      <c r="N107" s="24"/>
      <c r="O107" s="24" t="s">
        <v>1031</v>
      </c>
      <c r="P107" s="24" t="s">
        <v>1031</v>
      </c>
      <c r="Q107" s="24"/>
    </row>
    <row r="108" spans="1:17" ht="12.75" customHeight="1">
      <c r="A108" s="3">
        <f>VLOOKUP(D108,'Concept heirarchy position'!A$1:I$566,3,0)</f>
        <v>79</v>
      </c>
      <c r="B108" s="3" t="str">
        <f>VLOOKUP(D108,'Concept heirarchy position'!A$1:I$566,2,0)</f>
        <v>Possible cardiac disease</v>
      </c>
      <c r="C108" s="3">
        <v>101</v>
      </c>
      <c r="D108" s="3" t="s">
        <v>459</v>
      </c>
      <c r="E108" s="12" t="s">
        <v>460</v>
      </c>
      <c r="F108" s="3" t="s">
        <v>1234</v>
      </c>
      <c r="G108" s="12" t="s">
        <v>1036</v>
      </c>
      <c r="H108" s="12" t="s">
        <v>1182</v>
      </c>
      <c r="O108" s="24"/>
      <c r="P108" s="24" t="s">
        <v>1031</v>
      </c>
      <c r="Q108" s="24"/>
    </row>
    <row r="109" spans="1:17" ht="12.75" customHeight="1">
      <c r="A109" s="3">
        <f>VLOOKUP(D109,'Concept heirarchy position'!A$1:I$566,3,0)</f>
        <v>79</v>
      </c>
      <c r="B109" s="3" t="str">
        <f>VLOOKUP(D109,'Concept heirarchy position'!A$1:I$566,2,0)</f>
        <v>Possible cardiac disease</v>
      </c>
      <c r="C109" s="3">
        <v>102</v>
      </c>
      <c r="D109" s="3" t="s">
        <v>459</v>
      </c>
      <c r="E109" s="22" t="s">
        <v>2100</v>
      </c>
      <c r="F109" s="3" t="s">
        <v>1234</v>
      </c>
      <c r="G109" s="22" t="s">
        <v>1036</v>
      </c>
      <c r="H109" s="28" t="s">
        <v>1159</v>
      </c>
      <c r="N109" s="23" t="str">
        <f>IF((E109=""),"N","Y")</f>
        <v>Y</v>
      </c>
      <c r="O109" s="23" t="s">
        <v>1031</v>
      </c>
      <c r="P109" s="23"/>
      <c r="Q109" s="23"/>
    </row>
    <row r="110" spans="1:17" ht="12.75" customHeight="1">
      <c r="A110" s="3">
        <f>VLOOKUP(D110,'Concept heirarchy position'!A$1:I$566,3,0)</f>
        <v>80</v>
      </c>
      <c r="B110" s="3" t="str">
        <f>VLOOKUP(D110,'Concept heirarchy position'!A$1:I$566,2,0)</f>
        <v>Cyanosis</v>
      </c>
      <c r="C110" s="3">
        <v>103</v>
      </c>
      <c r="D110" s="12" t="s">
        <v>461</v>
      </c>
      <c r="E110" s="12" t="s">
        <v>461</v>
      </c>
      <c r="F110" s="3" t="s">
        <v>1234</v>
      </c>
      <c r="G110" s="12" t="s">
        <v>1036</v>
      </c>
      <c r="H110" s="12" t="s">
        <v>1182</v>
      </c>
      <c r="N110" s="24"/>
      <c r="O110" s="24"/>
      <c r="P110" s="24" t="s">
        <v>1031</v>
      </c>
      <c r="Q110" s="24"/>
    </row>
    <row r="111" spans="1:17" ht="12.75" customHeight="1">
      <c r="A111" s="3">
        <f>VLOOKUP(D111,'Concept heirarchy position'!A$1:I$566,3,0)</f>
        <v>83</v>
      </c>
      <c r="B111" s="3" t="str">
        <f>VLOOKUP(D111,'Concept heirarchy position'!A$1:I$566,2,0)</f>
        <v>Intracranial hemorrhage</v>
      </c>
      <c r="C111" s="3">
        <v>104</v>
      </c>
      <c r="D111" s="3" t="s">
        <v>324</v>
      </c>
      <c r="E111" s="12" t="s">
        <v>1155</v>
      </c>
      <c r="F111" s="3" t="s">
        <v>1156</v>
      </c>
      <c r="G111" s="12" t="s">
        <v>1036</v>
      </c>
      <c r="H111" s="12" t="s">
        <v>1182</v>
      </c>
      <c r="J111" s="3" t="s">
        <v>1031</v>
      </c>
      <c r="K111" s="3" t="s">
        <v>1086</v>
      </c>
      <c r="O111" s="24"/>
      <c r="P111" s="24" t="s">
        <v>1031</v>
      </c>
      <c r="Q111" s="24"/>
    </row>
    <row r="112" spans="1:17" ht="12.75" customHeight="1">
      <c r="A112" s="3">
        <f>VLOOKUP(D112,'Concept heirarchy position'!A$1:I$566,3,0)</f>
        <v>85</v>
      </c>
      <c r="B112" s="3" t="str">
        <f>VLOOKUP(D112,'Concept heirarchy position'!A$1:I$566,2,0)</f>
        <v>Medication</v>
      </c>
      <c r="C112" s="3">
        <v>105</v>
      </c>
      <c r="D112" s="29" t="s">
        <v>118</v>
      </c>
      <c r="E112" s="12" t="s">
        <v>118</v>
      </c>
      <c r="F112" s="12" t="s">
        <v>1029</v>
      </c>
      <c r="G112" s="12" t="s">
        <v>1036</v>
      </c>
      <c r="H112" s="12" t="s">
        <v>1182</v>
      </c>
      <c r="N112" s="24"/>
      <c r="O112" s="24"/>
      <c r="P112" s="24" t="s">
        <v>1031</v>
      </c>
      <c r="Q112" s="24"/>
    </row>
    <row r="113" spans="1:17" ht="12.75" customHeight="1">
      <c r="A113" s="3">
        <f>VLOOKUP(D113,'Concept heirarchy position'!A$1:I$566,3,0)</f>
        <v>85</v>
      </c>
      <c r="B113" s="3" t="str">
        <f>VLOOKUP(D113,'Concept heirarchy position'!A$1:I$566,2,0)</f>
        <v>Medication</v>
      </c>
      <c r="C113" s="3">
        <v>106</v>
      </c>
      <c r="D113" s="28" t="s">
        <v>118</v>
      </c>
      <c r="E113" s="22" t="s">
        <v>2101</v>
      </c>
      <c r="F113" s="22" t="s">
        <v>1029</v>
      </c>
      <c r="G113" s="22" t="s">
        <v>1036</v>
      </c>
      <c r="H113" s="28" t="s">
        <v>1159</v>
      </c>
      <c r="N113" s="23" t="str">
        <f>IF((E113=""),"N","Y")</f>
        <v>Y</v>
      </c>
      <c r="O113" s="23" t="s">
        <v>1031</v>
      </c>
      <c r="P113" s="23"/>
      <c r="Q113" s="23"/>
    </row>
    <row r="114" spans="1:17" ht="12.75" customHeight="1">
      <c r="A114" s="3">
        <f>VLOOKUP(D114,'Concept heirarchy position'!A$1:I$566,3,0)</f>
        <v>86</v>
      </c>
      <c r="B114" s="3" t="str">
        <f>VLOOKUP(D114,'Concept heirarchy position'!A$1:I$566,2,0)</f>
        <v>Current medication</v>
      </c>
      <c r="C114" s="3">
        <v>107</v>
      </c>
      <c r="D114" s="3" t="s">
        <v>330</v>
      </c>
      <c r="E114" s="12" t="s">
        <v>1265</v>
      </c>
      <c r="F114" s="12" t="s">
        <v>1266</v>
      </c>
      <c r="G114" s="12" t="s">
        <v>1043</v>
      </c>
      <c r="I114" s="12">
        <v>65535</v>
      </c>
      <c r="O114" s="24" t="s">
        <v>1031</v>
      </c>
      <c r="P114" s="24" t="s">
        <v>1031</v>
      </c>
      <c r="Q114" s="24"/>
    </row>
    <row r="115" spans="1:17" ht="12.75" customHeight="1">
      <c r="A115" s="3">
        <f>VLOOKUP(D115,'Concept heirarchy position'!A$1:I$566,3,0)</f>
        <v>86</v>
      </c>
      <c r="B115" s="3" t="str">
        <f>VLOOKUP(D115,'Concept heirarchy position'!A$1:I$566,2,0)</f>
        <v>Current medication</v>
      </c>
      <c r="C115" s="3">
        <v>108</v>
      </c>
      <c r="D115" s="3" t="s">
        <v>330</v>
      </c>
      <c r="E115" s="22" t="s">
        <v>2102</v>
      </c>
      <c r="F115" s="22" t="s">
        <v>1266</v>
      </c>
      <c r="G115" s="22" t="s">
        <v>1043</v>
      </c>
      <c r="I115" s="22">
        <v>65536</v>
      </c>
      <c r="N115" s="23" t="str">
        <f>IF((E115=""),"N","Y")</f>
        <v>Y</v>
      </c>
      <c r="O115" s="23"/>
      <c r="P115" s="23"/>
      <c r="Q115" s="23"/>
    </row>
    <row r="116" spans="1:17" ht="12.75" customHeight="1">
      <c r="A116" s="3">
        <f>VLOOKUP(D116,'Concept heirarchy position'!A$1:I$566,3,0)</f>
        <v>99</v>
      </c>
      <c r="B116" s="3" t="str">
        <f>VLOOKUP(D116,'Concept heirarchy position'!A$1:I$566,2,0)</f>
        <v>Allergies</v>
      </c>
      <c r="C116" s="3">
        <v>109</v>
      </c>
      <c r="D116" s="12" t="s">
        <v>120</v>
      </c>
      <c r="E116" s="12" t="s">
        <v>119</v>
      </c>
      <c r="F116" s="12" t="s">
        <v>1029</v>
      </c>
      <c r="G116" s="12" t="s">
        <v>1036</v>
      </c>
      <c r="H116" s="29" t="s">
        <v>1182</v>
      </c>
      <c r="J116" s="12"/>
      <c r="K116" s="12"/>
      <c r="L116" s="12"/>
      <c r="M116" s="12"/>
      <c r="N116" s="24"/>
      <c r="O116" s="24" t="s">
        <v>1031</v>
      </c>
      <c r="P116" s="24" t="s">
        <v>1031</v>
      </c>
      <c r="Q116" s="24"/>
    </row>
    <row r="117" spans="1:17" ht="12.75" customHeight="1">
      <c r="A117" s="3">
        <f>VLOOKUP(D117,'Concept heirarchy position'!A$1:I$566,3,0)</f>
        <v>99</v>
      </c>
      <c r="B117" s="3" t="str">
        <f>VLOOKUP(D117,'Concept heirarchy position'!A$1:I$566,2,0)</f>
        <v>Allergies</v>
      </c>
      <c r="C117" s="3">
        <v>110</v>
      </c>
      <c r="D117" s="22" t="s">
        <v>120</v>
      </c>
      <c r="E117" s="22" t="s">
        <v>2103</v>
      </c>
      <c r="F117" s="22" t="s">
        <v>1029</v>
      </c>
      <c r="G117" s="22" t="s">
        <v>1036</v>
      </c>
      <c r="H117" s="28" t="s">
        <v>1159</v>
      </c>
      <c r="J117" s="22"/>
      <c r="K117" s="22"/>
      <c r="L117" s="22"/>
      <c r="M117" s="22"/>
      <c r="N117" s="23" t="str">
        <f>IF((E117=""),"N","Y")</f>
        <v>Y</v>
      </c>
      <c r="O117" s="23"/>
      <c r="P117" s="23"/>
      <c r="Q117" s="23"/>
    </row>
    <row r="118" spans="1:17" ht="12.75" customHeight="1">
      <c r="A118" s="3">
        <f>VLOOKUP(D118,'Concept heirarchy position'!A$1:I$566,3,0)</f>
        <v>100</v>
      </c>
      <c r="B118" s="3" t="str">
        <f>VLOOKUP(D118,'Concept heirarchy position'!A$1:I$566,2,0)</f>
        <v>Allergy to (and reaction)</v>
      </c>
      <c r="C118" s="3">
        <v>111</v>
      </c>
      <c r="D118" s="3" t="s">
        <v>378</v>
      </c>
      <c r="E118" s="12" t="s">
        <v>1269</v>
      </c>
      <c r="F118" s="12" t="s">
        <v>1270</v>
      </c>
      <c r="G118" s="12" t="s">
        <v>1043</v>
      </c>
      <c r="I118" s="29">
        <v>65535</v>
      </c>
      <c r="N118" s="24"/>
      <c r="O118" s="24" t="s">
        <v>1031</v>
      </c>
      <c r="P118" s="24" t="s">
        <v>1031</v>
      </c>
      <c r="Q118" s="24"/>
    </row>
    <row r="119" spans="1:17" ht="12.75" customHeight="1">
      <c r="A119" s="3">
        <f>VLOOKUP(D119,'Concept heirarchy position'!A$1:I$566,3,0)</f>
        <v>100</v>
      </c>
      <c r="B119" s="3" t="str">
        <f>VLOOKUP(D119,'Concept heirarchy position'!A$1:I$566,2,0)</f>
        <v>Allergy to (and reaction)</v>
      </c>
      <c r="C119" s="3">
        <v>112</v>
      </c>
      <c r="D119" s="3" t="s">
        <v>378</v>
      </c>
      <c r="E119" s="22" t="s">
        <v>1386</v>
      </c>
      <c r="F119" s="22" t="s">
        <v>1270</v>
      </c>
      <c r="G119" s="22" t="s">
        <v>1043</v>
      </c>
      <c r="I119" s="28">
        <v>65535</v>
      </c>
      <c r="N119" s="23" t="str">
        <f>IF((E119=""),"N","Y")</f>
        <v>Y</v>
      </c>
      <c r="O119" s="23"/>
      <c r="P119" s="23"/>
      <c r="Q119" s="23"/>
    </row>
    <row r="120" spans="1:17" ht="12.75" customHeight="1">
      <c r="A120" s="3">
        <f>VLOOKUP(D120,'Concept heirarchy position'!A$1:I$566,3,0)</f>
        <v>101</v>
      </c>
      <c r="B120" s="3" t="str">
        <f>VLOOKUP(D120,'Concept heirarchy position'!A$1:I$566,2,0)</f>
        <v>Allergy reaction</v>
      </c>
      <c r="C120" s="3">
        <v>113</v>
      </c>
      <c r="D120" s="3" t="s">
        <v>380</v>
      </c>
      <c r="E120" s="22" t="s">
        <v>1274</v>
      </c>
      <c r="F120" s="22" t="s">
        <v>1270</v>
      </c>
      <c r="G120" s="22" t="s">
        <v>1216</v>
      </c>
      <c r="H120" s="22" t="s">
        <v>1276</v>
      </c>
      <c r="J120" s="22" t="s">
        <v>1031</v>
      </c>
      <c r="K120" s="22" t="s">
        <v>137</v>
      </c>
      <c r="L120" s="22"/>
      <c r="M120" s="22"/>
      <c r="N120" s="23"/>
      <c r="O120" s="23"/>
      <c r="P120" s="23"/>
      <c r="Q120" s="23"/>
    </row>
    <row r="121" spans="1:17" ht="12.75" customHeight="1">
      <c r="A121" s="3">
        <f>VLOOKUP(D121,'Concept heirarchy position'!A$1:I$566,3,0)</f>
        <v>103</v>
      </c>
      <c r="B121" s="3" t="str">
        <f>VLOOKUP(D121,'Concept heirarchy position'!A$1:I$566,2,0)</f>
        <v>Side effects</v>
      </c>
      <c r="C121" s="3">
        <v>114</v>
      </c>
      <c r="D121" s="3" t="s">
        <v>384</v>
      </c>
      <c r="E121" s="12" t="s">
        <v>1277</v>
      </c>
      <c r="F121" s="12" t="s">
        <v>1029</v>
      </c>
      <c r="G121" s="12" t="s">
        <v>1036</v>
      </c>
      <c r="H121" s="12" t="s">
        <v>1182</v>
      </c>
      <c r="J121" s="12" t="s">
        <v>1031</v>
      </c>
      <c r="K121" s="12" t="s">
        <v>1086</v>
      </c>
      <c r="L121" s="12"/>
      <c r="M121" s="12"/>
      <c r="O121" s="24"/>
      <c r="P121" s="24" t="s">
        <v>1031</v>
      </c>
      <c r="Q121" s="24"/>
    </row>
    <row r="122" spans="1:17" ht="12.75" customHeight="1">
      <c r="A122" s="3">
        <f>VLOOKUP(D122,'Concept heirarchy position'!A$1:I$566,3,0)</f>
        <v>103</v>
      </c>
      <c r="B122" s="3" t="str">
        <f>VLOOKUP(D122,'Concept heirarchy position'!A$1:I$566,2,0)</f>
        <v>Side effects</v>
      </c>
      <c r="C122" s="3">
        <v>115</v>
      </c>
      <c r="D122" s="3" t="s">
        <v>384</v>
      </c>
      <c r="E122" s="22" t="s">
        <v>1278</v>
      </c>
      <c r="F122" s="22" t="s">
        <v>1029</v>
      </c>
      <c r="G122" s="22" t="s">
        <v>1036</v>
      </c>
      <c r="H122" s="28" t="s">
        <v>1159</v>
      </c>
      <c r="J122" s="3" t="s">
        <v>1031</v>
      </c>
      <c r="K122" s="3" t="s">
        <v>1086</v>
      </c>
      <c r="N122" s="23" t="str">
        <f>IF((E122=""),"N","Y")</f>
        <v>Y</v>
      </c>
      <c r="O122" s="23" t="s">
        <v>1031</v>
      </c>
      <c r="P122" s="23"/>
      <c r="Q122" s="23"/>
    </row>
    <row r="123" spans="1:17" ht="12.75" customHeight="1">
      <c r="A123" s="3">
        <f>VLOOKUP(D123,'Concept heirarchy position'!A$1:I$566,3,0)</f>
        <v>104</v>
      </c>
      <c r="B123" s="3" t="str">
        <f>VLOOKUP(D123,'Concept heirarchy position'!A$1:I$566,2,0)</f>
        <v>History of cardiovascular disease</v>
      </c>
      <c r="C123" s="3">
        <v>116</v>
      </c>
      <c r="D123" s="3" t="s">
        <v>386</v>
      </c>
      <c r="E123" s="12" t="s">
        <v>1279</v>
      </c>
      <c r="F123" s="12" t="s">
        <v>1029</v>
      </c>
      <c r="G123" s="12" t="s">
        <v>1036</v>
      </c>
      <c r="H123" s="12" t="s">
        <v>1182</v>
      </c>
      <c r="O123" s="24" t="s">
        <v>1031</v>
      </c>
      <c r="P123" s="24" t="s">
        <v>1031</v>
      </c>
      <c r="Q123" s="24"/>
    </row>
    <row r="124" spans="1:17" ht="12.75" customHeight="1">
      <c r="A124" s="3">
        <f>VLOOKUP(D124,'Concept heirarchy position'!A$1:I$566,3,0)</f>
        <v>105</v>
      </c>
      <c r="B124" s="3" t="str">
        <f>VLOOKUP(D124,'Concept heirarchy position'!A$1:I$566,2,0)</f>
        <v>Hypertension</v>
      </c>
      <c r="C124" s="3">
        <v>117</v>
      </c>
      <c r="D124" s="3" t="s">
        <v>535</v>
      </c>
      <c r="E124" s="12" t="s">
        <v>1280</v>
      </c>
      <c r="F124" s="12" t="s">
        <v>1029</v>
      </c>
      <c r="G124" s="12" t="s">
        <v>1036</v>
      </c>
      <c r="H124" s="12" t="s">
        <v>1182</v>
      </c>
      <c r="O124" s="24" t="s">
        <v>1031</v>
      </c>
      <c r="P124" s="24" t="s">
        <v>1031</v>
      </c>
      <c r="Q124" s="24"/>
    </row>
    <row r="125" spans="1:17" ht="12.75" customHeight="1">
      <c r="A125" s="3">
        <f>VLOOKUP(D125,'Concept heirarchy position'!A$1:I$566,3,0)</f>
        <v>105</v>
      </c>
      <c r="B125" s="3" t="str">
        <f>VLOOKUP(D125,'Concept heirarchy position'!A$1:I$566,2,0)</f>
        <v>Hypertension</v>
      </c>
      <c r="C125" s="3">
        <v>118</v>
      </c>
      <c r="D125" s="3" t="s">
        <v>535</v>
      </c>
      <c r="E125" s="22" t="s">
        <v>2104</v>
      </c>
      <c r="F125" s="22" t="s">
        <v>1029</v>
      </c>
      <c r="G125" s="22" t="s">
        <v>1036</v>
      </c>
      <c r="H125" s="28" t="s">
        <v>1159</v>
      </c>
      <c r="N125" s="21" t="s">
        <v>1031</v>
      </c>
      <c r="O125" s="23"/>
      <c r="P125" s="23"/>
      <c r="Q125" s="23"/>
    </row>
    <row r="126" spans="1:17" ht="12.75" customHeight="1">
      <c r="A126" s="3">
        <f>VLOOKUP(D126,'Concept heirarchy position'!A$1:I$566,3,0)</f>
        <v>106</v>
      </c>
      <c r="B126" s="3" t="str">
        <f>VLOOKUP(D126,'Concept heirarchy position'!A$1:I$566,2,0)</f>
        <v>IHD</v>
      </c>
      <c r="C126" s="3">
        <v>119</v>
      </c>
      <c r="D126" s="3" t="s">
        <v>537</v>
      </c>
      <c r="E126" s="12" t="s">
        <v>1395</v>
      </c>
      <c r="F126" s="12" t="s">
        <v>1029</v>
      </c>
      <c r="G126" s="12" t="s">
        <v>1036</v>
      </c>
      <c r="H126" s="12" t="s">
        <v>1182</v>
      </c>
      <c r="O126" s="24" t="s">
        <v>1031</v>
      </c>
      <c r="P126" s="24" t="s">
        <v>1031</v>
      </c>
      <c r="Q126" s="24"/>
    </row>
    <row r="127" spans="1:17" ht="12.75" customHeight="1">
      <c r="A127" s="3">
        <f>VLOOKUP(D127,'Concept heirarchy position'!A$1:I$566,3,0)</f>
        <v>107</v>
      </c>
      <c r="B127" s="3" t="str">
        <f>VLOOKUP(D127,'Concept heirarchy position'!A$1:I$566,2,0)</f>
        <v>Angina</v>
      </c>
      <c r="C127" s="3">
        <v>120</v>
      </c>
      <c r="D127" s="3" t="s">
        <v>394</v>
      </c>
      <c r="E127" s="12" t="s">
        <v>1396</v>
      </c>
      <c r="F127" s="12" t="s">
        <v>1029</v>
      </c>
      <c r="G127" s="12" t="s">
        <v>1036</v>
      </c>
      <c r="H127" s="29" t="s">
        <v>1182</v>
      </c>
      <c r="J127" s="12" t="s">
        <v>1031</v>
      </c>
      <c r="K127" s="12" t="s">
        <v>1086</v>
      </c>
      <c r="L127" s="12"/>
      <c r="M127" s="12"/>
      <c r="N127" s="24"/>
      <c r="O127" s="24"/>
      <c r="P127" s="24" t="s">
        <v>1031</v>
      </c>
      <c r="Q127" s="24"/>
    </row>
    <row r="128" spans="1:17" ht="12.75" customHeight="1">
      <c r="A128" s="3">
        <f>VLOOKUP(D128,'Concept heirarchy position'!A$1:I$566,3,0)</f>
        <v>107</v>
      </c>
      <c r="B128" s="3" t="str">
        <f>VLOOKUP(D128,'Concept heirarchy position'!A$1:I$566,2,0)</f>
        <v>Angina</v>
      </c>
      <c r="C128" s="3">
        <v>121</v>
      </c>
      <c r="D128" s="3" t="s">
        <v>394</v>
      </c>
      <c r="E128" s="22" t="s">
        <v>1397</v>
      </c>
      <c r="F128" s="22" t="s">
        <v>1029</v>
      </c>
      <c r="G128" s="22" t="s">
        <v>1036</v>
      </c>
      <c r="H128" s="28" t="s">
        <v>1159</v>
      </c>
      <c r="N128" s="23" t="str">
        <f>IF((E128=""),"N","Y")</f>
        <v>Y</v>
      </c>
      <c r="O128" s="23" t="s">
        <v>1031</v>
      </c>
      <c r="P128" s="23"/>
      <c r="Q128" s="23"/>
    </row>
    <row r="129" spans="1:17" ht="12.75" customHeight="1">
      <c r="A129" s="3">
        <f>VLOOKUP(D129,'Concept heirarchy position'!A$1:I$566,3,0)</f>
        <v>108</v>
      </c>
      <c r="B129" s="3" t="str">
        <f>VLOOKUP(D129,'Concept heirarchy position'!A$1:I$566,2,0)</f>
        <v>Angina class</v>
      </c>
      <c r="C129" s="3">
        <v>122</v>
      </c>
      <c r="D129" s="3" t="s">
        <v>395</v>
      </c>
      <c r="E129" s="12" t="s">
        <v>396</v>
      </c>
      <c r="F129" s="3" t="s">
        <v>1398</v>
      </c>
      <c r="G129" s="12" t="s">
        <v>1036</v>
      </c>
      <c r="H129" s="12" t="s">
        <v>1399</v>
      </c>
      <c r="N129" s="24"/>
      <c r="O129" s="24" t="s">
        <v>1031</v>
      </c>
      <c r="P129" s="24" t="s">
        <v>1031</v>
      </c>
      <c r="Q129" s="24"/>
    </row>
    <row r="130" spans="1:17" ht="12.75" customHeight="1">
      <c r="A130" s="3">
        <f>VLOOKUP(D130,'Concept heirarchy position'!A$1:I$566,3,0)</f>
        <v>109</v>
      </c>
      <c r="B130" s="3" t="str">
        <f>VLOOKUP(D130,'Concept heirarchy position'!A$1:I$566,2,0)</f>
        <v>MI</v>
      </c>
      <c r="C130" s="3">
        <v>123</v>
      </c>
      <c r="D130" s="3" t="s">
        <v>397</v>
      </c>
      <c r="E130" s="22" t="s">
        <v>1289</v>
      </c>
      <c r="F130" s="22" t="s">
        <v>1029</v>
      </c>
      <c r="G130" s="22" t="s">
        <v>1036</v>
      </c>
      <c r="H130" s="28" t="s">
        <v>1159</v>
      </c>
      <c r="J130" s="22"/>
      <c r="K130" s="22"/>
      <c r="L130" s="22"/>
      <c r="M130" s="22"/>
      <c r="N130" s="23" t="str">
        <f>IF((E130=""),"N","Y")</f>
        <v>Y</v>
      </c>
      <c r="O130" s="23"/>
      <c r="P130" s="23"/>
      <c r="Q130" s="23"/>
    </row>
    <row r="131" spans="1:17" ht="12.75" customHeight="1">
      <c r="A131" s="3">
        <f>VLOOKUP(D131,'Concept heirarchy position'!A$1:I$566,3,0)</f>
        <v>110</v>
      </c>
      <c r="B131" s="3" t="str">
        <f>VLOOKUP(D131,'Concept heirarchy position'!A$1:I$566,2,0)</f>
        <v>ACS</v>
      </c>
      <c r="C131" s="3">
        <v>124</v>
      </c>
      <c r="D131" s="12" t="s">
        <v>400</v>
      </c>
      <c r="E131" s="12" t="s">
        <v>1290</v>
      </c>
      <c r="F131" s="12" t="s">
        <v>1029</v>
      </c>
      <c r="G131" s="12" t="s">
        <v>1036</v>
      </c>
      <c r="H131" s="12" t="s">
        <v>1182</v>
      </c>
      <c r="J131" s="12" t="s">
        <v>1031</v>
      </c>
      <c r="K131" s="12" t="s">
        <v>1086</v>
      </c>
      <c r="L131" s="12"/>
      <c r="M131" s="12"/>
      <c r="N131" s="24"/>
      <c r="O131" s="24" t="s">
        <v>1031</v>
      </c>
      <c r="P131" s="24" t="s">
        <v>1031</v>
      </c>
      <c r="Q131" s="24"/>
    </row>
    <row r="132" spans="1:17" ht="12.75" customHeight="1">
      <c r="A132" s="3">
        <f>VLOOKUP(D132,'Concept heirarchy position'!A$1:I$566,3,0)</f>
        <v>111</v>
      </c>
      <c r="B132" s="3" t="str">
        <f>VLOOKUP(D132,'Concept heirarchy position'!A$1:I$566,2,0)</f>
        <v>Number of previous MI</v>
      </c>
      <c r="C132" s="3">
        <v>125</v>
      </c>
      <c r="D132" s="3" t="s">
        <v>401</v>
      </c>
      <c r="E132" s="12" t="s">
        <v>1291</v>
      </c>
      <c r="F132" s="12" t="s">
        <v>1292</v>
      </c>
      <c r="G132" s="12" t="s">
        <v>1050</v>
      </c>
      <c r="O132" s="24"/>
      <c r="P132" s="24" t="s">
        <v>1031</v>
      </c>
      <c r="Q132" s="24"/>
    </row>
    <row r="133" spans="1:17" ht="12.75" customHeight="1">
      <c r="A133" s="3">
        <f>VLOOKUP(D133,'Concept heirarchy position'!A$1:I$566,3,0)</f>
        <v>111</v>
      </c>
      <c r="B133" s="3" t="str">
        <f>VLOOKUP(D133,'Concept heirarchy position'!A$1:I$566,2,0)</f>
        <v>Number of previous MI</v>
      </c>
      <c r="C133" s="3">
        <v>126</v>
      </c>
      <c r="D133" s="3" t="s">
        <v>401</v>
      </c>
      <c r="E133" s="22" t="s">
        <v>1293</v>
      </c>
      <c r="F133" s="22" t="s">
        <v>1292</v>
      </c>
      <c r="G133" s="22" t="s">
        <v>1050</v>
      </c>
      <c r="N133" s="23" t="str">
        <f>IF((E133=""),"N","Y")</f>
        <v>Y</v>
      </c>
      <c r="O133" s="23" t="s">
        <v>1031</v>
      </c>
      <c r="P133" s="23"/>
      <c r="Q133" s="23"/>
    </row>
    <row r="134" spans="1:17" ht="12.75" customHeight="1">
      <c r="A134" s="3">
        <f>VLOOKUP(D134,'Concept heirarchy position'!A$1:I$566,3,0)</f>
        <v>112</v>
      </c>
      <c r="B134" s="3" t="str">
        <f>VLOOKUP(D134,'Concept heirarchy position'!A$1:I$566,2,0)</f>
        <v>Acute coronary syndome (date)</v>
      </c>
      <c r="C134" s="3">
        <v>127</v>
      </c>
      <c r="D134" s="12" t="s">
        <v>403</v>
      </c>
      <c r="E134" s="12" t="s">
        <v>1294</v>
      </c>
      <c r="F134" s="12" t="s">
        <v>1295</v>
      </c>
      <c r="G134" s="12" t="s">
        <v>1034</v>
      </c>
      <c r="M134" s="3" t="s">
        <v>1035</v>
      </c>
      <c r="N134" s="24"/>
      <c r="O134" s="24" t="s">
        <v>1031</v>
      </c>
      <c r="P134" s="24" t="s">
        <v>1031</v>
      </c>
      <c r="Q134" s="24"/>
    </row>
    <row r="135" spans="1:17" ht="12.75" customHeight="1">
      <c r="A135" s="3">
        <f>VLOOKUP(D135,'Concept heirarchy position'!A$1:I$566,3,0)</f>
        <v>113</v>
      </c>
      <c r="B135" s="3" t="str">
        <f>VLOOKUP(D135,'Concept heirarchy position'!A$1:I$566,2,0)</f>
        <v>Date of most recent ACS/MI</v>
      </c>
      <c r="C135" s="3">
        <v>128</v>
      </c>
      <c r="D135" s="3" t="s">
        <v>405</v>
      </c>
      <c r="E135" s="12" t="s">
        <v>1296</v>
      </c>
      <c r="F135" s="12" t="s">
        <v>1292</v>
      </c>
      <c r="G135" s="12" t="s">
        <v>1034</v>
      </c>
      <c r="M135" s="3" t="s">
        <v>1035</v>
      </c>
      <c r="N135" s="24"/>
      <c r="O135" s="24" t="s">
        <v>1031</v>
      </c>
      <c r="P135" s="24" t="s">
        <v>1031</v>
      </c>
      <c r="Q135" s="24"/>
    </row>
    <row r="136" spans="1:17" ht="12.75" customHeight="1">
      <c r="A136" s="3">
        <f>VLOOKUP(D136,'Concept heirarchy position'!A$1:I$566,3,0)</f>
        <v>113</v>
      </c>
      <c r="B136" s="3" t="str">
        <f>VLOOKUP(D136,'Concept heirarchy position'!A$1:I$566,2,0)</f>
        <v>Date of most recent ACS/MI</v>
      </c>
      <c r="C136" s="3">
        <v>129</v>
      </c>
      <c r="D136" s="3" t="s">
        <v>405</v>
      </c>
      <c r="E136" s="22" t="s">
        <v>2105</v>
      </c>
      <c r="F136" s="22" t="s">
        <v>1292</v>
      </c>
      <c r="G136" s="22" t="s">
        <v>1034</v>
      </c>
      <c r="M136" s="3" t="s">
        <v>1035</v>
      </c>
      <c r="N136" s="23" t="str">
        <f>IF((E136=""),"N","Y")</f>
        <v>Y</v>
      </c>
      <c r="O136" s="23" t="s">
        <v>1031</v>
      </c>
      <c r="P136" s="23"/>
      <c r="Q136" s="23"/>
    </row>
    <row r="137" spans="1:17" ht="12.75" customHeight="1">
      <c r="A137" s="3">
        <f>VLOOKUP(D137,'Concept heirarchy position'!A$1:I$566,3,0)</f>
        <v>114</v>
      </c>
      <c r="B137" s="3" t="str">
        <f>VLOOKUP(D137,'Concept heirarchy position'!A$1:I$566,2,0)</f>
        <v>ACS details</v>
      </c>
      <c r="C137" s="3">
        <v>130</v>
      </c>
      <c r="D137" s="12" t="s">
        <v>407</v>
      </c>
      <c r="E137" s="12" t="s">
        <v>1298</v>
      </c>
      <c r="F137" s="12" t="s">
        <v>1295</v>
      </c>
      <c r="G137" s="12" t="s">
        <v>1036</v>
      </c>
      <c r="H137" s="25" t="s">
        <v>1299</v>
      </c>
      <c r="J137" s="12"/>
      <c r="K137" s="12"/>
      <c r="L137" s="12"/>
      <c r="M137" s="12"/>
      <c r="N137" s="24"/>
      <c r="O137" s="24" t="s">
        <v>1031</v>
      </c>
      <c r="P137" s="24" t="s">
        <v>1031</v>
      </c>
      <c r="Q137" s="24"/>
    </row>
    <row r="138" spans="1:17" ht="12.75" customHeight="1">
      <c r="A138" s="3">
        <f>VLOOKUP(D138,'Concept heirarchy position'!A$1:I$566,3,0)</f>
        <v>115</v>
      </c>
      <c r="B138" s="3" t="str">
        <f>VLOOKUP(D138,'Concept heirarchy position'!A$1:I$566,2,0)</f>
        <v>Heart failure</v>
      </c>
      <c r="C138" s="3">
        <v>131</v>
      </c>
      <c r="D138" s="3" t="s">
        <v>409</v>
      </c>
      <c r="E138" s="12" t="s">
        <v>410</v>
      </c>
      <c r="F138" s="12" t="s">
        <v>1029</v>
      </c>
      <c r="G138" s="12" t="s">
        <v>1036</v>
      </c>
      <c r="H138" s="12" t="s">
        <v>1182</v>
      </c>
      <c r="J138" s="12" t="s">
        <v>1031</v>
      </c>
      <c r="K138" s="12" t="s">
        <v>1086</v>
      </c>
      <c r="L138" s="12"/>
      <c r="M138" s="12"/>
      <c r="N138" s="24"/>
      <c r="O138" s="24"/>
      <c r="P138" s="24" t="s">
        <v>1031</v>
      </c>
      <c r="Q138" s="24"/>
    </row>
    <row r="139" spans="1:17" ht="12.75" customHeight="1">
      <c r="A139" s="3">
        <f>VLOOKUP(D139,'Concept heirarchy position'!A$1:I$566,3,0)</f>
        <v>115</v>
      </c>
      <c r="B139" s="3" t="str">
        <f>VLOOKUP(D139,'Concept heirarchy position'!A$1:I$566,2,0)</f>
        <v>Heart failure</v>
      </c>
      <c r="C139" s="3">
        <v>132</v>
      </c>
      <c r="D139" s="3" t="s">
        <v>409</v>
      </c>
      <c r="E139" s="22" t="s">
        <v>1300</v>
      </c>
      <c r="F139" s="22" t="s">
        <v>1029</v>
      </c>
      <c r="G139" s="22" t="s">
        <v>1036</v>
      </c>
      <c r="H139" s="28" t="s">
        <v>1159</v>
      </c>
      <c r="N139" s="23" t="str">
        <f>IF((E139=""),"N","Y")</f>
        <v>Y</v>
      </c>
      <c r="O139" s="23" t="s">
        <v>1031</v>
      </c>
      <c r="P139" s="23"/>
      <c r="Q139" s="23"/>
    </row>
    <row r="140" spans="1:17" ht="12.75" customHeight="1">
      <c r="A140" s="3">
        <f>VLOOKUP(D140,'Concept heirarchy position'!A$1:I$566,3,0)</f>
        <v>116</v>
      </c>
      <c r="B140" s="3" t="str">
        <f>VLOOKUP(D140,'Concept heirarchy position'!A$1:I$566,2,0)</f>
        <v>NHYA grade</v>
      </c>
      <c r="C140" s="3">
        <v>133</v>
      </c>
      <c r="D140" s="3" t="s">
        <v>266</v>
      </c>
      <c r="E140" s="12" t="s">
        <v>1301</v>
      </c>
      <c r="F140" s="12" t="s">
        <v>1302</v>
      </c>
      <c r="G140" s="12" t="s">
        <v>1036</v>
      </c>
      <c r="H140" s="25" t="s">
        <v>1303</v>
      </c>
      <c r="O140" s="24" t="s">
        <v>1031</v>
      </c>
      <c r="P140" s="24" t="s">
        <v>1031</v>
      </c>
      <c r="Q140" s="24"/>
    </row>
    <row r="141" spans="1:17" ht="12.75" customHeight="1">
      <c r="A141" s="3">
        <f>VLOOKUP(D141,'Concept heirarchy position'!A$1:I$566,3,0)</f>
        <v>117</v>
      </c>
      <c r="B141" s="3" t="str">
        <f>VLOOKUP(D141,'Concept heirarchy position'!A$1:I$566,2,0)</f>
        <v>Cardiomyopathy</v>
      </c>
      <c r="C141" s="3">
        <v>134</v>
      </c>
      <c r="D141" s="12" t="s">
        <v>268</v>
      </c>
      <c r="E141" s="12" t="s">
        <v>268</v>
      </c>
      <c r="F141" s="12" t="s">
        <v>1029</v>
      </c>
      <c r="G141" s="12" t="s">
        <v>1036</v>
      </c>
      <c r="H141" s="12" t="s">
        <v>1182</v>
      </c>
      <c r="J141" s="3" t="s">
        <v>1031</v>
      </c>
      <c r="K141" s="3" t="s">
        <v>1086</v>
      </c>
      <c r="N141" s="24"/>
      <c r="O141" s="24" t="s">
        <v>1031</v>
      </c>
      <c r="P141" s="24" t="s">
        <v>1031</v>
      </c>
      <c r="Q141" s="24"/>
    </row>
    <row r="142" spans="1:17" ht="12.75" customHeight="1">
      <c r="A142" s="3">
        <f>VLOOKUP(D142,'Concept heirarchy position'!A$1:I$566,3,0)</f>
        <v>119</v>
      </c>
      <c r="B142" s="3" t="str">
        <f>VLOOKUP(D142,'Concept heirarchy position'!A$1:I$566,2,0)</f>
        <v>Acute heart failure</v>
      </c>
      <c r="C142" s="3">
        <v>135</v>
      </c>
      <c r="D142" s="12" t="s">
        <v>271</v>
      </c>
      <c r="E142" s="12" t="s">
        <v>272</v>
      </c>
      <c r="F142" s="12" t="s">
        <v>1029</v>
      </c>
      <c r="G142" s="12" t="s">
        <v>1036</v>
      </c>
      <c r="H142" s="29" t="s">
        <v>1182</v>
      </c>
      <c r="J142" s="3" t="s">
        <v>1031</v>
      </c>
      <c r="K142" s="12" t="s">
        <v>1086</v>
      </c>
      <c r="L142" s="12"/>
      <c r="M142" s="12"/>
      <c r="N142" s="24"/>
      <c r="O142" s="24"/>
      <c r="P142" s="24" t="s">
        <v>1031</v>
      </c>
      <c r="Q142" s="24"/>
    </row>
    <row r="143" spans="1:17" ht="12.75" customHeight="1">
      <c r="A143" s="3">
        <f>VLOOKUP(D143,'Concept heirarchy position'!A$1:I$566,3,0)</f>
        <v>121</v>
      </c>
      <c r="B143" s="3" t="str">
        <f>VLOOKUP(D143,'Concept heirarchy position'!A$1:I$566,2,0)</f>
        <v>Right heart failure</v>
      </c>
      <c r="C143" s="3">
        <v>136</v>
      </c>
      <c r="D143" s="3" t="s">
        <v>275</v>
      </c>
      <c r="E143" s="12" t="s">
        <v>1187</v>
      </c>
      <c r="F143" s="12" t="s">
        <v>1029</v>
      </c>
      <c r="G143" s="12" t="s">
        <v>1036</v>
      </c>
      <c r="H143" s="12" t="s">
        <v>1182</v>
      </c>
      <c r="J143" s="12" t="s">
        <v>1031</v>
      </c>
      <c r="K143" s="12" t="s">
        <v>1086</v>
      </c>
      <c r="L143" s="12"/>
      <c r="M143" s="12"/>
      <c r="O143" s="24" t="s">
        <v>1031</v>
      </c>
      <c r="P143" s="24" t="s">
        <v>1031</v>
      </c>
      <c r="Q143" s="24"/>
    </row>
    <row r="144" spans="1:17" ht="12.75" customHeight="1">
      <c r="A144" s="3">
        <f>VLOOKUP(D144,'Concept heirarchy position'!A$1:I$566,3,0)</f>
        <v>122</v>
      </c>
      <c r="B144" s="3" t="str">
        <f>VLOOKUP(D144,'Concept heirarchy position'!A$1:I$566,2,0)</f>
        <v>Arrhythmia</v>
      </c>
      <c r="C144" s="3">
        <v>137</v>
      </c>
      <c r="D144" s="3" t="s">
        <v>278</v>
      </c>
      <c r="E144" s="12" t="s">
        <v>279</v>
      </c>
      <c r="F144" s="12" t="s">
        <v>1029</v>
      </c>
      <c r="G144" s="12" t="s">
        <v>1036</v>
      </c>
      <c r="H144" s="29" t="s">
        <v>1182</v>
      </c>
      <c r="J144" s="12" t="s">
        <v>1031</v>
      </c>
      <c r="K144" s="12" t="s">
        <v>1086</v>
      </c>
      <c r="L144" s="12"/>
      <c r="M144" s="12"/>
      <c r="N144" s="24"/>
      <c r="O144" s="24" t="s">
        <v>1031</v>
      </c>
      <c r="P144" s="24" t="s">
        <v>1031</v>
      </c>
      <c r="Q144" s="24"/>
    </row>
    <row r="145" spans="1:17" ht="12.75" customHeight="1">
      <c r="A145" s="3">
        <f>VLOOKUP(D145,'Concept heirarchy position'!A$1:I$566,3,0)</f>
        <v>122</v>
      </c>
      <c r="B145" s="3" t="str">
        <f>VLOOKUP(D145,'Concept heirarchy position'!A$1:I$566,2,0)</f>
        <v>Arrhythmia</v>
      </c>
      <c r="C145" s="3">
        <v>138</v>
      </c>
      <c r="D145" s="3" t="s">
        <v>278</v>
      </c>
      <c r="E145" s="22" t="s">
        <v>1188</v>
      </c>
      <c r="F145" s="22" t="s">
        <v>1029</v>
      </c>
      <c r="G145" s="22" t="s">
        <v>1036</v>
      </c>
      <c r="H145" s="28" t="s">
        <v>1159</v>
      </c>
      <c r="J145" s="22" t="s">
        <v>1031</v>
      </c>
      <c r="K145" s="22" t="s">
        <v>1086</v>
      </c>
      <c r="L145" s="22"/>
      <c r="M145" s="22"/>
      <c r="N145" s="23" t="str">
        <f>IF((E145=""),"N","Y")</f>
        <v>Y</v>
      </c>
      <c r="O145" s="23" t="s">
        <v>1031</v>
      </c>
      <c r="P145" s="23" t="s">
        <v>1031</v>
      </c>
      <c r="Q145" s="23"/>
    </row>
    <row r="146" spans="1:17" ht="12.75" customHeight="1">
      <c r="A146" s="3">
        <f>VLOOKUP(D146,'Concept heirarchy position'!A$1:I$566,3,0)</f>
        <v>123</v>
      </c>
      <c r="B146" s="3" t="str">
        <f>VLOOKUP(D146,'Concept heirarchy position'!A$1:I$566,2,0)</f>
        <v>Atrial fibrillation</v>
      </c>
      <c r="C146" s="3">
        <v>139</v>
      </c>
      <c r="D146" s="3" t="s">
        <v>281</v>
      </c>
      <c r="E146" s="12" t="s">
        <v>282</v>
      </c>
      <c r="F146" s="12" t="s">
        <v>1189</v>
      </c>
      <c r="G146" s="12" t="s">
        <v>1036</v>
      </c>
      <c r="H146" s="29" t="s">
        <v>1182</v>
      </c>
      <c r="K146" s="12" t="s">
        <v>1086</v>
      </c>
      <c r="L146" s="12"/>
      <c r="M146" s="12"/>
      <c r="N146" s="24"/>
      <c r="O146" s="24" t="s">
        <v>1031</v>
      </c>
      <c r="P146" s="24" t="s">
        <v>1031</v>
      </c>
      <c r="Q146" s="24"/>
    </row>
    <row r="147" spans="1:17" ht="12.75" customHeight="1">
      <c r="A147" s="3">
        <f>VLOOKUP(D147,'Concept heirarchy position'!A$1:I$566,3,0)</f>
        <v>123</v>
      </c>
      <c r="B147" s="3" t="str">
        <f>VLOOKUP(D147,'Concept heirarchy position'!A$1:I$566,2,0)</f>
        <v>Atrial fibrillation</v>
      </c>
      <c r="C147" s="3">
        <v>140</v>
      </c>
      <c r="D147" s="3" t="s">
        <v>281</v>
      </c>
      <c r="E147" s="22" t="s">
        <v>1190</v>
      </c>
      <c r="F147" s="22" t="s">
        <v>1029</v>
      </c>
      <c r="G147" s="22" t="s">
        <v>1036</v>
      </c>
      <c r="H147" s="28" t="s">
        <v>1159</v>
      </c>
      <c r="K147" s="22" t="s">
        <v>1086</v>
      </c>
      <c r="L147" s="22"/>
      <c r="M147" s="22"/>
      <c r="N147" s="23" t="str">
        <f>IF((E147=""),"N","Y")</f>
        <v>Y</v>
      </c>
      <c r="O147" s="23"/>
      <c r="P147" s="23"/>
      <c r="Q147" s="23"/>
    </row>
    <row r="148" spans="1:17" ht="12.75" customHeight="1">
      <c r="A148" s="3">
        <f>VLOOKUP(D148,'Concept heirarchy position'!A$1:I$566,3,0)</f>
        <v>124</v>
      </c>
      <c r="B148" s="3" t="str">
        <f>VLOOKUP(D148,'Concept heirarchy position'!A$1:I$566,2,0)</f>
        <v>AF pattern</v>
      </c>
      <c r="C148" s="3">
        <v>141</v>
      </c>
      <c r="D148" s="3" t="s">
        <v>283</v>
      </c>
      <c r="E148" s="12" t="s">
        <v>1191</v>
      </c>
      <c r="F148" s="12" t="s">
        <v>1192</v>
      </c>
      <c r="G148" s="12" t="s">
        <v>1036</v>
      </c>
      <c r="H148" s="12" t="s">
        <v>1193</v>
      </c>
      <c r="J148" s="12" t="s">
        <v>1031</v>
      </c>
      <c r="K148" s="12"/>
      <c r="L148" s="12"/>
      <c r="M148" s="12"/>
      <c r="N148" s="24"/>
      <c r="O148" s="24" t="s">
        <v>1031</v>
      </c>
      <c r="P148" s="24" t="s">
        <v>1031</v>
      </c>
      <c r="Q148" s="24"/>
    </row>
    <row r="149" spans="1:17" ht="12.75" customHeight="1">
      <c r="A149" s="3">
        <f>VLOOKUP(D149,'Concept heirarchy position'!A$1:I$566,3,0)</f>
        <v>125</v>
      </c>
      <c r="B149" s="3" t="str">
        <f>VLOOKUP(D149,'Concept heirarchy position'!A$1:I$566,2,0)</f>
        <v>Previous PCI</v>
      </c>
      <c r="C149" s="3">
        <v>142</v>
      </c>
      <c r="D149" s="12" t="s">
        <v>285</v>
      </c>
      <c r="E149" s="12" t="s">
        <v>1194</v>
      </c>
      <c r="F149" s="12" t="s">
        <v>1029</v>
      </c>
      <c r="G149" s="12" t="s">
        <v>1036</v>
      </c>
      <c r="H149" s="12" t="s">
        <v>1182</v>
      </c>
      <c r="O149" s="24" t="s">
        <v>1031</v>
      </c>
      <c r="P149" s="24" t="s">
        <v>1031</v>
      </c>
      <c r="Q149" s="24"/>
    </row>
    <row r="150" spans="1:17" ht="12.75" customHeight="1">
      <c r="A150" s="3">
        <f>VLOOKUP(D150,'Concept heirarchy position'!A$1:I$566,3,0)</f>
        <v>126</v>
      </c>
      <c r="B150" s="3" t="str">
        <f>VLOOKUP(D150,'Concept heirarchy position'!A$1:I$566,2,0)</f>
        <v>PCI stent</v>
      </c>
      <c r="C150" s="3">
        <v>143</v>
      </c>
      <c r="D150" s="3" t="s">
        <v>287</v>
      </c>
      <c r="E150" s="12" t="s">
        <v>288</v>
      </c>
      <c r="F150" s="3" t="s">
        <v>1195</v>
      </c>
      <c r="G150" s="12" t="s">
        <v>1036</v>
      </c>
      <c r="H150" s="12" t="s">
        <v>1182</v>
      </c>
      <c r="O150" s="24" t="s">
        <v>1031</v>
      </c>
      <c r="P150" s="24" t="s">
        <v>1031</v>
      </c>
      <c r="Q150" s="24"/>
    </row>
    <row r="151" spans="1:17" ht="12.75" customHeight="1">
      <c r="A151" s="3">
        <f>VLOOKUP(D151,'Concept heirarchy position'!A$1:I$566,3,0)</f>
        <v>127</v>
      </c>
      <c r="B151" s="3" t="str">
        <f>VLOOKUP(D151,'Concept heirarchy position'!A$1:I$566,2,0)</f>
        <v>PCI date</v>
      </c>
      <c r="C151" s="3">
        <v>144</v>
      </c>
      <c r="D151" s="3" t="s">
        <v>289</v>
      </c>
      <c r="E151" s="12" t="s">
        <v>290</v>
      </c>
      <c r="F151" s="3" t="s">
        <v>1195</v>
      </c>
      <c r="G151" s="12" t="s">
        <v>1034</v>
      </c>
      <c r="M151" s="3" t="s">
        <v>1035</v>
      </c>
      <c r="O151" s="24" t="s">
        <v>1031</v>
      </c>
      <c r="P151" s="24" t="s">
        <v>1031</v>
      </c>
      <c r="Q151" s="24"/>
    </row>
    <row r="152" spans="1:17" ht="12.75" customHeight="1">
      <c r="A152" s="3">
        <f>VLOOKUP(D152,'Concept heirarchy position'!A$1:I$566,3,0)</f>
        <v>128</v>
      </c>
      <c r="B152" s="3" t="str">
        <f>VLOOKUP(D152,'Concept heirarchy position'!A$1:I$566,2,0)</f>
        <v>Drug eluting stent</v>
      </c>
      <c r="C152" s="3">
        <v>145</v>
      </c>
      <c r="D152" s="3" t="s">
        <v>291</v>
      </c>
      <c r="E152" s="12" t="s">
        <v>292</v>
      </c>
      <c r="F152" s="12" t="s">
        <v>1196</v>
      </c>
      <c r="G152" s="12" t="s">
        <v>1036</v>
      </c>
      <c r="H152" s="12" t="s">
        <v>1182</v>
      </c>
      <c r="J152" s="12" t="s">
        <v>1031</v>
      </c>
      <c r="K152" s="12" t="s">
        <v>1086</v>
      </c>
      <c r="L152" s="12"/>
      <c r="M152" s="12"/>
      <c r="N152" s="24"/>
      <c r="O152" s="24" t="s">
        <v>1031</v>
      </c>
      <c r="P152" s="24" t="s">
        <v>1031</v>
      </c>
      <c r="Q152" s="24"/>
    </row>
    <row r="153" spans="1:17" ht="12.75" customHeight="1">
      <c r="A153" s="3">
        <f>VLOOKUP(D153,'Concept heirarchy position'!A$1:I$566,3,0)</f>
        <v>129</v>
      </c>
      <c r="B153" s="3" t="str">
        <f>VLOOKUP(D153,'Concept heirarchy position'!A$1:I$566,2,0)</f>
        <v>Valvular heart disease</v>
      </c>
      <c r="C153" s="3">
        <v>146</v>
      </c>
      <c r="D153" s="3" t="s">
        <v>293</v>
      </c>
      <c r="E153" s="12" t="s">
        <v>294</v>
      </c>
      <c r="F153" s="12" t="s">
        <v>1029</v>
      </c>
      <c r="G153" s="12" t="s">
        <v>1036</v>
      </c>
      <c r="H153" s="12" t="s">
        <v>1182</v>
      </c>
      <c r="O153" s="24"/>
      <c r="P153" s="24" t="s">
        <v>1031</v>
      </c>
      <c r="Q153" s="24"/>
    </row>
    <row r="154" spans="1:17" ht="12.75" customHeight="1">
      <c r="A154" s="3">
        <f>VLOOKUP(D154,'Concept heirarchy position'!A$1:I$566,3,0)</f>
        <v>129</v>
      </c>
      <c r="B154" s="3" t="str">
        <f>VLOOKUP(D154,'Concept heirarchy position'!A$1:I$566,2,0)</f>
        <v>Valvular heart disease</v>
      </c>
      <c r="C154" s="3">
        <v>147</v>
      </c>
      <c r="D154" s="3" t="s">
        <v>293</v>
      </c>
      <c r="E154" s="22" t="s">
        <v>1197</v>
      </c>
      <c r="F154" s="22" t="s">
        <v>1029</v>
      </c>
      <c r="G154" s="22" t="s">
        <v>1036</v>
      </c>
      <c r="H154" s="28" t="s">
        <v>1159</v>
      </c>
      <c r="N154" s="23" t="str">
        <f>IF((E154=""),"N","Y")</f>
        <v>Y</v>
      </c>
      <c r="O154" s="23" t="s">
        <v>1031</v>
      </c>
      <c r="P154" s="23"/>
      <c r="Q154" s="23"/>
    </row>
    <row r="155" spans="1:17" ht="12.75" customHeight="1">
      <c r="A155" s="3">
        <f>VLOOKUP(D155,'Concept heirarchy position'!A$1:I$566,3,0)</f>
        <v>130</v>
      </c>
      <c r="B155" s="3" t="str">
        <f>VLOOKUP(D155,'Concept heirarchy position'!A$1:I$566,2,0)</f>
        <v>Valve disease</v>
      </c>
      <c r="C155" s="3">
        <v>148</v>
      </c>
      <c r="D155" s="3" t="s">
        <v>296</v>
      </c>
      <c r="E155" s="12" t="s">
        <v>1198</v>
      </c>
      <c r="F155" s="12" t="s">
        <v>1029</v>
      </c>
      <c r="G155" s="12" t="s">
        <v>1216</v>
      </c>
      <c r="H155" s="12" t="s">
        <v>1199</v>
      </c>
      <c r="J155" s="3" t="s">
        <v>1031</v>
      </c>
      <c r="K155" s="3" t="s">
        <v>1200</v>
      </c>
      <c r="O155" s="24" t="s">
        <v>1031</v>
      </c>
      <c r="P155" s="24" t="s">
        <v>1031</v>
      </c>
      <c r="Q155" s="24"/>
    </row>
    <row r="156" spans="1:17" ht="12.75" customHeight="1">
      <c r="A156" s="3">
        <f>VLOOKUP(D156,'Concept heirarchy position'!A$1:I$566,3,0)</f>
        <v>132</v>
      </c>
      <c r="B156" s="3" t="str">
        <f>VLOOKUP(D156,'Concept heirarchy position'!A$1:I$566,2,0)</f>
        <v>Endocarditis previous</v>
      </c>
      <c r="C156" s="3">
        <v>149</v>
      </c>
      <c r="D156" s="3" t="s">
        <v>444</v>
      </c>
      <c r="E156" s="12" t="s">
        <v>1201</v>
      </c>
      <c r="F156" s="12" t="s">
        <v>1029</v>
      </c>
      <c r="G156" s="12" t="s">
        <v>1036</v>
      </c>
      <c r="H156" s="12" t="s">
        <v>1182</v>
      </c>
      <c r="O156" s="24"/>
      <c r="P156" s="24" t="s">
        <v>1031</v>
      </c>
      <c r="Q156" s="24"/>
    </row>
    <row r="157" spans="1:17" ht="12.75" customHeight="1">
      <c r="A157" s="3">
        <f>VLOOKUP(D157,'Concept heirarchy position'!A$1:I$566,3,0)</f>
        <v>132</v>
      </c>
      <c r="B157" s="3" t="str">
        <f>VLOOKUP(D157,'Concept heirarchy position'!A$1:I$566,2,0)</f>
        <v>Endocarditis previous</v>
      </c>
      <c r="C157" s="3">
        <v>150</v>
      </c>
      <c r="D157" s="3" t="s">
        <v>444</v>
      </c>
      <c r="E157" s="22" t="s">
        <v>1202</v>
      </c>
      <c r="F157" s="22" t="s">
        <v>1029</v>
      </c>
      <c r="G157" s="22" t="s">
        <v>1036</v>
      </c>
      <c r="H157" s="28" t="s">
        <v>1159</v>
      </c>
      <c r="N157" s="23" t="str">
        <f>IF((E157=""),"N","Y")</f>
        <v>Y</v>
      </c>
      <c r="O157" s="23" t="s">
        <v>1031</v>
      </c>
      <c r="P157" s="23"/>
      <c r="Q157" s="23"/>
    </row>
    <row r="158" spans="1:17" ht="12.75" customHeight="1">
      <c r="A158" s="3">
        <f>VLOOKUP(D158,'Concept heirarchy position'!A$1:I$566,3,0)</f>
        <v>133</v>
      </c>
      <c r="B158" s="3" t="str">
        <f>VLOOKUP(D158,'Concept heirarchy position'!A$1:I$566,2,0)</f>
        <v>Endocarditis current</v>
      </c>
      <c r="C158" s="3">
        <v>151</v>
      </c>
      <c r="D158" s="3" t="s">
        <v>446</v>
      </c>
      <c r="E158" s="12" t="s">
        <v>1203</v>
      </c>
      <c r="F158" s="12" t="s">
        <v>1029</v>
      </c>
      <c r="G158" s="12" t="s">
        <v>1036</v>
      </c>
      <c r="H158" s="12" t="s">
        <v>1182</v>
      </c>
      <c r="O158" s="24"/>
      <c r="P158" s="24" t="s">
        <v>1031</v>
      </c>
      <c r="Q158" s="24"/>
    </row>
    <row r="159" spans="1:17" ht="12.75" customHeight="1">
      <c r="A159" s="3">
        <f>VLOOKUP(D159,'Concept heirarchy position'!A$1:I$566,3,0)</f>
        <v>134</v>
      </c>
      <c r="B159" s="3" t="str">
        <f>VLOOKUP(D159,'Concept heirarchy position'!A$1:I$566,2,0)</f>
        <v>Pacemaker / ICD</v>
      </c>
      <c r="C159" s="3">
        <v>152</v>
      </c>
      <c r="D159" s="3" t="s">
        <v>449</v>
      </c>
      <c r="E159" s="12" t="s">
        <v>450</v>
      </c>
      <c r="F159" s="12" t="s">
        <v>1029</v>
      </c>
      <c r="G159" s="12" t="s">
        <v>1036</v>
      </c>
      <c r="H159" s="12" t="s">
        <v>1182</v>
      </c>
      <c r="J159" s="12" t="s">
        <v>1031</v>
      </c>
      <c r="K159" s="12" t="s">
        <v>1086</v>
      </c>
      <c r="L159" s="12"/>
      <c r="M159" s="12"/>
      <c r="O159" s="24" t="s">
        <v>1031</v>
      </c>
      <c r="P159" s="24" t="s">
        <v>1031</v>
      </c>
      <c r="Q159" s="24"/>
    </row>
    <row r="160" spans="1:17" ht="12.75" customHeight="1">
      <c r="A160" s="3">
        <f>VLOOKUP(D160,'Concept heirarchy position'!A$1:I$566,3,0)</f>
        <v>134</v>
      </c>
      <c r="B160" s="3" t="str">
        <f>VLOOKUP(D160,'Concept heirarchy position'!A$1:I$566,2,0)</f>
        <v>Pacemaker / ICD</v>
      </c>
      <c r="C160" s="3">
        <v>153</v>
      </c>
      <c r="D160" s="3" t="s">
        <v>449</v>
      </c>
      <c r="E160" s="22" t="s">
        <v>1204</v>
      </c>
      <c r="F160" s="22" t="s">
        <v>1029</v>
      </c>
      <c r="G160" s="22" t="s">
        <v>1036</v>
      </c>
      <c r="H160" s="28" t="s">
        <v>1159</v>
      </c>
      <c r="J160" s="22"/>
      <c r="K160" s="22"/>
      <c r="L160" s="22"/>
      <c r="M160" s="22"/>
      <c r="N160" s="23" t="str">
        <f>IF((E160=""),"N","Y")</f>
        <v>Y</v>
      </c>
      <c r="O160" s="23" t="s">
        <v>1031</v>
      </c>
      <c r="P160" s="23" t="s">
        <v>1031</v>
      </c>
      <c r="Q160" s="23"/>
    </row>
    <row r="161" spans="1:17" ht="12.75" customHeight="1">
      <c r="A161" s="3">
        <f>VLOOKUP(D161,'Concept heirarchy position'!A$1:I$566,3,0)</f>
        <v>136</v>
      </c>
      <c r="B161" s="3" t="str">
        <f>VLOOKUP(D161,'Concept heirarchy position'!A$1:I$566,2,0)</f>
        <v>Pacemaker / ICD type</v>
      </c>
      <c r="C161" s="3">
        <v>154</v>
      </c>
      <c r="D161" s="3" t="s">
        <v>598</v>
      </c>
      <c r="E161" s="12" t="s">
        <v>1205</v>
      </c>
      <c r="F161" s="12" t="s">
        <v>1206</v>
      </c>
      <c r="G161" s="12" t="s">
        <v>1216</v>
      </c>
      <c r="H161" s="25" t="s">
        <v>1207</v>
      </c>
      <c r="J161" s="12"/>
      <c r="O161" s="24" t="s">
        <v>1031</v>
      </c>
      <c r="P161" s="24" t="s">
        <v>1031</v>
      </c>
      <c r="Q161" s="24"/>
    </row>
    <row r="162" spans="1:17" ht="12.75" customHeight="1">
      <c r="A162" s="3">
        <f>VLOOKUP(D162,'Concept heirarchy position'!A$1:I$566,3,0)</f>
        <v>137</v>
      </c>
      <c r="B162" s="3" t="str">
        <f>VLOOKUP(D162,'Concept heirarchy position'!A$1:I$566,2,0)</f>
        <v>Pacemaker / ICD details</v>
      </c>
      <c r="C162" s="3">
        <v>155</v>
      </c>
      <c r="D162" s="3" t="s">
        <v>454</v>
      </c>
      <c r="E162" s="12" t="s">
        <v>1208</v>
      </c>
      <c r="F162" s="12" t="s">
        <v>1206</v>
      </c>
      <c r="G162" s="12" t="s">
        <v>1043</v>
      </c>
      <c r="H162" s="25"/>
      <c r="I162" s="29">
        <v>65535</v>
      </c>
      <c r="J162" s="12"/>
      <c r="O162" s="24" t="s">
        <v>1031</v>
      </c>
      <c r="P162" s="24" t="s">
        <v>1031</v>
      </c>
      <c r="Q162" s="24"/>
    </row>
    <row r="163" spans="1:17" ht="12.75" customHeight="1">
      <c r="A163" s="3">
        <f>VLOOKUP(D163,'Concept heirarchy position'!A$1:I$566,3,0)</f>
        <v>138</v>
      </c>
      <c r="B163" s="3" t="str">
        <f>VLOOKUP(D163,'Concept heirarchy position'!A$1:I$566,2,0)</f>
        <v>Peripheral vascular disease</v>
      </c>
      <c r="C163" s="3">
        <v>156</v>
      </c>
      <c r="D163" s="3" t="s">
        <v>456</v>
      </c>
      <c r="E163" s="12" t="s">
        <v>1209</v>
      </c>
      <c r="F163" s="12" t="s">
        <v>1029</v>
      </c>
      <c r="G163" s="12" t="s">
        <v>1036</v>
      </c>
      <c r="H163" s="12" t="s">
        <v>1182</v>
      </c>
      <c r="O163" s="24" t="s">
        <v>1031</v>
      </c>
      <c r="P163" s="24" t="s">
        <v>1031</v>
      </c>
      <c r="Q163" s="24"/>
    </row>
    <row r="164" spans="1:17" ht="12.75" customHeight="1">
      <c r="A164" s="3">
        <f>VLOOKUP(D164,'Concept heirarchy position'!A$1:I$566,3,0)</f>
        <v>138</v>
      </c>
      <c r="B164" s="3" t="str">
        <f>VLOOKUP(D164,'Concept heirarchy position'!A$1:I$566,2,0)</f>
        <v>Peripheral vascular disease</v>
      </c>
      <c r="C164" s="3">
        <v>157</v>
      </c>
      <c r="D164" s="3" t="s">
        <v>456</v>
      </c>
      <c r="E164" s="22" t="s">
        <v>1210</v>
      </c>
      <c r="F164" s="22" t="s">
        <v>1029</v>
      </c>
      <c r="G164" s="22" t="s">
        <v>1036</v>
      </c>
      <c r="H164" s="28" t="s">
        <v>1159</v>
      </c>
      <c r="N164" s="23" t="str">
        <f>IF((E164=""),"N","Y")</f>
        <v>Y</v>
      </c>
      <c r="O164" s="23"/>
      <c r="P164" s="23"/>
      <c r="Q164" s="23"/>
    </row>
    <row r="165" spans="1:17" ht="12.75" customHeight="1">
      <c r="A165" s="3">
        <f>VLOOKUP(D165,'Concept heirarchy position'!A$1:I$566,3,0)</f>
        <v>139</v>
      </c>
      <c r="B165" s="3" t="str">
        <f>VLOOKUP(D165,'Concept heirarchy position'!A$1:I$566,2,0)</f>
        <v>DVT</v>
      </c>
      <c r="C165" s="3">
        <v>158</v>
      </c>
      <c r="D165" s="3" t="s">
        <v>607</v>
      </c>
      <c r="E165" s="12" t="s">
        <v>608</v>
      </c>
      <c r="F165" s="22" t="s">
        <v>1029</v>
      </c>
      <c r="G165" s="12" t="s">
        <v>1036</v>
      </c>
      <c r="H165" s="12" t="s">
        <v>1182</v>
      </c>
      <c r="J165" s="3" t="s">
        <v>1031</v>
      </c>
      <c r="K165" s="3" t="s">
        <v>1086</v>
      </c>
      <c r="N165" s="24"/>
      <c r="O165" s="24"/>
      <c r="P165" s="24" t="s">
        <v>1031</v>
      </c>
      <c r="Q165" s="24"/>
    </row>
    <row r="166" spans="1:17" ht="12.75" customHeight="1">
      <c r="A166" s="3">
        <f>VLOOKUP(D166,'Concept heirarchy position'!A$1:I$566,3,0)</f>
        <v>139</v>
      </c>
      <c r="B166" s="3" t="str">
        <f>VLOOKUP(D166,'Concept heirarchy position'!A$1:I$566,2,0)</f>
        <v>DVT</v>
      </c>
      <c r="C166" s="3">
        <v>159</v>
      </c>
      <c r="D166" s="3" t="s">
        <v>607</v>
      </c>
      <c r="E166" s="22" t="s">
        <v>1327</v>
      </c>
      <c r="F166" s="3" t="s">
        <v>2069</v>
      </c>
      <c r="G166" s="22" t="s">
        <v>1036</v>
      </c>
      <c r="H166" s="28" t="s">
        <v>1159</v>
      </c>
      <c r="N166" s="23" t="str">
        <f>IF((E166=""),"N","Y")</f>
        <v>Y</v>
      </c>
      <c r="O166" s="23" t="s">
        <v>1031</v>
      </c>
      <c r="P166" s="23"/>
      <c r="Q166" s="23"/>
    </row>
    <row r="167" spans="1:17" ht="12.75" customHeight="1">
      <c r="A167" s="3">
        <f>VLOOKUP(D167,'Concept heirarchy position'!A$1:I$566,3,0)</f>
        <v>140</v>
      </c>
      <c r="B167" s="3" t="str">
        <f>VLOOKUP(D167,'Concept heirarchy position'!A$1:I$566,2,0)</f>
        <v>Congenital heart disease</v>
      </c>
      <c r="C167" s="3">
        <v>160</v>
      </c>
      <c r="D167" s="3" t="s">
        <v>610</v>
      </c>
      <c r="E167" s="12" t="s">
        <v>1328</v>
      </c>
      <c r="F167" s="12" t="s">
        <v>1029</v>
      </c>
      <c r="G167" s="12" t="s">
        <v>1036</v>
      </c>
      <c r="H167" s="12" t="s">
        <v>1182</v>
      </c>
      <c r="N167" s="24"/>
      <c r="O167" s="24"/>
      <c r="P167" s="24" t="s">
        <v>1031</v>
      </c>
      <c r="Q167" s="24"/>
    </row>
    <row r="168" spans="1:17" ht="12.75" customHeight="1">
      <c r="A168" s="3">
        <f>VLOOKUP(D168,'Concept heirarchy position'!A$1:I$566,3,0)</f>
        <v>140</v>
      </c>
      <c r="B168" s="3" t="str">
        <f>VLOOKUP(D168,'Concept heirarchy position'!A$1:I$566,2,0)</f>
        <v>Congenital heart disease</v>
      </c>
      <c r="C168" s="3">
        <v>161</v>
      </c>
      <c r="D168" s="3" t="s">
        <v>610</v>
      </c>
      <c r="E168" s="22" t="s">
        <v>1329</v>
      </c>
      <c r="F168" s="22" t="s">
        <v>1029</v>
      </c>
      <c r="G168" s="22" t="s">
        <v>1036</v>
      </c>
      <c r="H168" s="28" t="s">
        <v>1159</v>
      </c>
      <c r="J168" s="22" t="s">
        <v>1031</v>
      </c>
      <c r="K168" s="22" t="s">
        <v>1086</v>
      </c>
      <c r="L168" s="22"/>
      <c r="M168" s="22"/>
      <c r="N168" s="23" t="str">
        <f>IF((E168=""),"N","Y")</f>
        <v>Y</v>
      </c>
      <c r="O168" s="23" t="s">
        <v>1031</v>
      </c>
      <c r="P168" s="23"/>
      <c r="Q168" s="23"/>
    </row>
    <row r="169" spans="1:17" ht="12.75" customHeight="1">
      <c r="A169" s="3">
        <f>VLOOKUP(D169,'Concept heirarchy position'!A$1:I$566,3,0)</f>
        <v>141</v>
      </c>
      <c r="B169" s="3" t="str">
        <f>VLOOKUP(D169,'Concept heirarchy position'!A$1:I$566,2,0)</f>
        <v>Congenital heart disease type</v>
      </c>
      <c r="C169" s="3">
        <v>162</v>
      </c>
      <c r="D169" s="3" t="s">
        <v>467</v>
      </c>
      <c r="E169" s="12" t="s">
        <v>468</v>
      </c>
      <c r="F169" s="12" t="s">
        <v>1330</v>
      </c>
      <c r="G169" s="12" t="s">
        <v>1216</v>
      </c>
      <c r="H169" s="12" t="s">
        <v>467</v>
      </c>
      <c r="N169" s="24"/>
      <c r="O169" s="24" t="s">
        <v>1031</v>
      </c>
      <c r="P169" s="24" t="s">
        <v>1031</v>
      </c>
      <c r="Q169" s="24"/>
    </row>
    <row r="170" spans="1:17" ht="12.75" customHeight="1">
      <c r="A170" s="3">
        <f>VLOOKUP(D170,'Concept heirarchy position'!A$1:I$566,3,0)</f>
        <v>145</v>
      </c>
      <c r="B170" s="3" t="str">
        <f>VLOOKUP(D170,'Concept heirarchy position'!A$1:I$566,2,0)</f>
        <v>Aortic disease</v>
      </c>
      <c r="C170" s="3">
        <v>163</v>
      </c>
      <c r="D170" s="12" t="s">
        <v>478</v>
      </c>
      <c r="E170" s="12" t="s">
        <v>479</v>
      </c>
      <c r="F170" s="12" t="s">
        <v>1029</v>
      </c>
      <c r="G170" s="12" t="s">
        <v>1036</v>
      </c>
      <c r="H170" s="29" t="s">
        <v>1182</v>
      </c>
      <c r="J170" s="12" t="s">
        <v>1031</v>
      </c>
      <c r="K170" s="12" t="s">
        <v>1086</v>
      </c>
      <c r="L170" s="12"/>
      <c r="M170" s="12"/>
      <c r="N170" s="24"/>
      <c r="O170" s="24" t="s">
        <v>1031</v>
      </c>
      <c r="P170" s="24" t="s">
        <v>1031</v>
      </c>
      <c r="Q170" s="24"/>
    </row>
    <row r="171" spans="1:17" ht="12.75" customHeight="1">
      <c r="A171" s="3">
        <f>VLOOKUP(D171,'Concept heirarchy position'!A$1:I$566,3,0)</f>
        <v>146</v>
      </c>
      <c r="B171" s="3" t="str">
        <f>VLOOKUP(D171,'Concept heirarchy position'!A$1:I$566,2,0)</f>
        <v>Current inotropes</v>
      </c>
      <c r="C171" s="3">
        <v>164</v>
      </c>
      <c r="D171" s="3" t="s">
        <v>480</v>
      </c>
      <c r="E171" s="12" t="s">
        <v>1331</v>
      </c>
      <c r="F171" s="12" t="s">
        <v>1029</v>
      </c>
      <c r="G171" s="12" t="s">
        <v>1036</v>
      </c>
      <c r="H171" s="12" t="s">
        <v>1182</v>
      </c>
      <c r="J171" s="12" t="s">
        <v>1031</v>
      </c>
      <c r="K171" s="12" t="s">
        <v>1086</v>
      </c>
      <c r="L171" s="12"/>
      <c r="M171" s="12"/>
      <c r="N171" s="24"/>
      <c r="O171" s="24"/>
      <c r="P171" s="24" t="s">
        <v>1031</v>
      </c>
      <c r="Q171" s="24"/>
    </row>
    <row r="172" spans="1:17" ht="12.75" customHeight="1">
      <c r="A172" s="3">
        <f>VLOOKUP(D172,'Concept heirarchy position'!A$1:I$566,3,0)</f>
        <v>147</v>
      </c>
      <c r="B172" s="3" t="str">
        <f>VLOOKUP(D172,'Concept heirarchy position'!A$1:I$566,2,0)</f>
        <v>Cardiac surgery</v>
      </c>
      <c r="C172" s="3">
        <v>165</v>
      </c>
      <c r="D172" s="3" t="s">
        <v>341</v>
      </c>
      <c r="E172" s="12" t="s">
        <v>1332</v>
      </c>
      <c r="F172" s="12" t="s">
        <v>1029</v>
      </c>
      <c r="G172" s="12" t="s">
        <v>1036</v>
      </c>
      <c r="H172" s="12" t="s">
        <v>1182</v>
      </c>
      <c r="N172" s="24"/>
      <c r="O172" s="24" t="s">
        <v>1031</v>
      </c>
      <c r="P172" s="24" t="s">
        <v>1031</v>
      </c>
      <c r="Q172" s="24"/>
    </row>
    <row r="173" spans="1:17" ht="12.75" customHeight="1">
      <c r="A173" s="3">
        <f>VLOOKUP(D173,'Concept heirarchy position'!A$1:I$566,3,0)</f>
        <v>147</v>
      </c>
      <c r="B173" s="3" t="str">
        <f>VLOOKUP(D173,'Concept heirarchy position'!A$1:I$566,2,0)</f>
        <v>Cardiac surgery</v>
      </c>
      <c r="C173" s="3">
        <v>166</v>
      </c>
      <c r="D173" s="3" t="s">
        <v>341</v>
      </c>
      <c r="E173" s="22" t="s">
        <v>1454</v>
      </c>
      <c r="F173" s="22" t="s">
        <v>1029</v>
      </c>
      <c r="G173" s="22" t="s">
        <v>1036</v>
      </c>
      <c r="H173" s="28" t="s">
        <v>1159</v>
      </c>
      <c r="J173" s="22" t="s">
        <v>1031</v>
      </c>
      <c r="K173" s="22" t="s">
        <v>1086</v>
      </c>
      <c r="L173" s="22"/>
      <c r="M173" s="22"/>
      <c r="N173" s="23" t="str">
        <f>IF((E173=""),"N","Y")</f>
        <v>Y</v>
      </c>
      <c r="O173" s="23"/>
      <c r="P173" s="23"/>
      <c r="Q173" s="23"/>
    </row>
    <row r="174" spans="1:17" ht="12.75" customHeight="1">
      <c r="A174" s="3">
        <f>VLOOKUP(D174,'Concept heirarchy position'!A$1:I$566,3,0)</f>
        <v>148</v>
      </c>
      <c r="B174" s="3" t="str">
        <f>VLOOKUP(D174,'Concept heirarchy position'!A$1:I$566,2,0)</f>
        <v>Cardiac surgery type</v>
      </c>
      <c r="C174" s="3">
        <v>167</v>
      </c>
      <c r="D174" s="3" t="s">
        <v>343</v>
      </c>
      <c r="E174" s="12" t="s">
        <v>344</v>
      </c>
      <c r="F174" s="3" t="s">
        <v>1335</v>
      </c>
      <c r="G174" s="12" t="s">
        <v>1216</v>
      </c>
      <c r="H174" s="12" t="s">
        <v>1336</v>
      </c>
      <c r="J174" s="3" t="s">
        <v>1031</v>
      </c>
      <c r="K174" s="3" t="s">
        <v>1200</v>
      </c>
      <c r="N174" s="24"/>
      <c r="O174" s="24" t="s">
        <v>1031</v>
      </c>
      <c r="P174" s="24" t="s">
        <v>1031</v>
      </c>
      <c r="Q174" s="24"/>
    </row>
    <row r="175" spans="1:17" ht="12.75" customHeight="1">
      <c r="A175" s="3">
        <f>VLOOKUP(D175,'Concept heirarchy position'!A$1:I$566,3,0)</f>
        <v>149</v>
      </c>
      <c r="B175" s="3" t="str">
        <f>VLOOKUP(D175,'Concept heirarchy position'!A$1:I$566,2,0)</f>
        <v>Other cardiovascular disease</v>
      </c>
      <c r="C175" s="3">
        <v>168</v>
      </c>
      <c r="D175" s="3" t="s">
        <v>345</v>
      </c>
      <c r="E175" s="12" t="s">
        <v>346</v>
      </c>
      <c r="F175" s="12" t="s">
        <v>1029</v>
      </c>
      <c r="G175" s="12" t="s">
        <v>1036</v>
      </c>
      <c r="H175" s="12" t="s">
        <v>1182</v>
      </c>
      <c r="J175" s="12" t="s">
        <v>1031</v>
      </c>
      <c r="K175" s="12" t="s">
        <v>1086</v>
      </c>
      <c r="L175" s="12"/>
      <c r="M175" s="12"/>
      <c r="O175" s="24" t="s">
        <v>1031</v>
      </c>
      <c r="P175" s="24" t="s">
        <v>1031</v>
      </c>
      <c r="Q175" s="24"/>
    </row>
    <row r="176" spans="1:17" ht="12.75" customHeight="1">
      <c r="A176" s="3">
        <f>VLOOKUP(D176,'Concept heirarchy position'!A$1:I$566,3,0)</f>
        <v>151</v>
      </c>
      <c r="B176" s="3" t="str">
        <f>VLOOKUP(D176,'Concept heirarchy position'!A$1:I$566,2,0)</f>
        <v>Pulmonary disease</v>
      </c>
      <c r="C176" s="3">
        <v>169</v>
      </c>
      <c r="D176" s="3" t="s">
        <v>350</v>
      </c>
      <c r="E176" s="12" t="s">
        <v>351</v>
      </c>
      <c r="F176" s="12" t="s">
        <v>1029</v>
      </c>
      <c r="G176" s="12" t="s">
        <v>1036</v>
      </c>
      <c r="H176" s="12" t="s">
        <v>1182</v>
      </c>
      <c r="O176" s="24" t="s">
        <v>1031</v>
      </c>
      <c r="P176" s="24" t="s">
        <v>1031</v>
      </c>
      <c r="Q176" s="24"/>
    </row>
    <row r="177" spans="1:17" ht="12.75" customHeight="1">
      <c r="A177" s="3">
        <f>VLOOKUP(D177,'Concept heirarchy position'!A$1:I$566,3,0)</f>
        <v>152</v>
      </c>
      <c r="B177" s="3" t="str">
        <f>VLOOKUP(D177,'Concept heirarchy position'!A$1:I$566,2,0)</f>
        <v>COPD</v>
      </c>
      <c r="C177" s="3">
        <v>170</v>
      </c>
      <c r="D177" s="12" t="s">
        <v>353</v>
      </c>
      <c r="E177" s="12" t="s">
        <v>353</v>
      </c>
      <c r="F177" s="12" t="s">
        <v>1029</v>
      </c>
      <c r="G177" s="12" t="s">
        <v>1036</v>
      </c>
      <c r="H177" s="12" t="s">
        <v>1182</v>
      </c>
      <c r="N177" s="24"/>
      <c r="O177" s="24"/>
      <c r="P177" s="24" t="s">
        <v>1031</v>
      </c>
      <c r="Q177" s="24"/>
    </row>
    <row r="178" spans="1:17" ht="12.75" customHeight="1">
      <c r="A178" s="3">
        <f>VLOOKUP(D178,'Concept heirarchy position'!A$1:I$566,3,0)</f>
        <v>152</v>
      </c>
      <c r="B178" s="3" t="str">
        <f>VLOOKUP(D178,'Concept heirarchy position'!A$1:I$566,2,0)</f>
        <v>COPD</v>
      </c>
      <c r="C178" s="3">
        <v>171</v>
      </c>
      <c r="D178" s="22" t="s">
        <v>353</v>
      </c>
      <c r="E178" s="22" t="s">
        <v>1337</v>
      </c>
      <c r="F178" s="22" t="s">
        <v>1029</v>
      </c>
      <c r="G178" s="22" t="s">
        <v>1036</v>
      </c>
      <c r="H178" s="28" t="s">
        <v>1159</v>
      </c>
      <c r="N178" s="23" t="str">
        <f>IF((E178=""),"N","Y")</f>
        <v>Y</v>
      </c>
      <c r="O178" s="23" t="s">
        <v>1031</v>
      </c>
      <c r="P178" s="23"/>
      <c r="Q178" s="23"/>
    </row>
    <row r="179" spans="1:17" ht="12.75" customHeight="1">
      <c r="A179" s="3">
        <f>VLOOKUP(D179,'Concept heirarchy position'!A$1:I$566,3,0)</f>
        <v>153</v>
      </c>
      <c r="B179" s="3" t="str">
        <f>VLOOKUP(D179,'Concept heirarchy position'!A$1:I$566,2,0)</f>
        <v>COPD (severity)</v>
      </c>
      <c r="C179" s="3">
        <v>172</v>
      </c>
      <c r="D179" s="3" t="s">
        <v>355</v>
      </c>
      <c r="E179" s="12" t="s">
        <v>356</v>
      </c>
      <c r="F179" s="12" t="s">
        <v>1338</v>
      </c>
      <c r="G179" s="12" t="s">
        <v>1036</v>
      </c>
      <c r="H179" s="30" t="s">
        <v>1339</v>
      </c>
      <c r="N179" s="24"/>
      <c r="O179" s="24"/>
      <c r="P179" s="24" t="s">
        <v>1031</v>
      </c>
      <c r="Q179" s="24"/>
    </row>
    <row r="180" spans="1:17" ht="12.75" customHeight="1">
      <c r="A180" s="3">
        <f>VLOOKUP(D180,'Concept heirarchy position'!A$1:I$566,3,0)</f>
        <v>154</v>
      </c>
      <c r="B180" s="3" t="str">
        <f>VLOOKUP(D180,'Concept heirarchy position'!A$1:I$566,2,0)</f>
        <v>Asthma</v>
      </c>
      <c r="C180" s="3">
        <v>173</v>
      </c>
      <c r="D180" s="12" t="s">
        <v>357</v>
      </c>
      <c r="E180" s="12" t="s">
        <v>357</v>
      </c>
      <c r="F180" s="12" t="s">
        <v>1029</v>
      </c>
      <c r="G180" s="12" t="s">
        <v>1036</v>
      </c>
      <c r="H180" s="29" t="s">
        <v>1182</v>
      </c>
      <c r="J180" s="12" t="s">
        <v>1031</v>
      </c>
      <c r="K180" s="12" t="s">
        <v>1086</v>
      </c>
      <c r="L180" s="12"/>
      <c r="M180" s="12"/>
      <c r="N180" s="24"/>
      <c r="O180" s="24" t="s">
        <v>1031</v>
      </c>
      <c r="P180" s="24" t="s">
        <v>1031</v>
      </c>
      <c r="Q180" s="24"/>
    </row>
    <row r="181" spans="1:17" ht="12.75" customHeight="1">
      <c r="A181" s="3">
        <f>VLOOKUP(D181,'Concept heirarchy position'!A$1:I$566,3,0)</f>
        <v>154</v>
      </c>
      <c r="B181" s="3" t="str">
        <f>VLOOKUP(D181,'Concept heirarchy position'!A$1:I$566,2,0)</f>
        <v>Asthma</v>
      </c>
      <c r="C181" s="3">
        <v>174</v>
      </c>
      <c r="D181" s="22" t="s">
        <v>357</v>
      </c>
      <c r="E181" s="22" t="s">
        <v>1340</v>
      </c>
      <c r="F181" s="22" t="s">
        <v>1029</v>
      </c>
      <c r="G181" s="22" t="s">
        <v>1036</v>
      </c>
      <c r="H181" s="28" t="s">
        <v>1159</v>
      </c>
      <c r="J181" s="22"/>
      <c r="K181" s="22"/>
      <c r="L181" s="22"/>
      <c r="M181" s="22"/>
      <c r="N181" s="23" t="str">
        <f>IF((E181=""),"N","Y")</f>
        <v>Y</v>
      </c>
      <c r="O181" s="23"/>
      <c r="P181" s="23"/>
      <c r="Q181" s="23"/>
    </row>
    <row r="182" spans="1:17" ht="12.75" customHeight="1">
      <c r="A182" s="3">
        <f>VLOOKUP(D182,'Concept heirarchy position'!A$1:I$566,3,0)</f>
        <v>155</v>
      </c>
      <c r="B182" s="3" t="str">
        <f>VLOOKUP(D182,'Concept heirarchy position'!A$1:I$566,2,0)</f>
        <v>Asthma (severity)</v>
      </c>
      <c r="C182" s="3">
        <v>175</v>
      </c>
      <c r="D182" s="3" t="s">
        <v>359</v>
      </c>
      <c r="E182" s="12" t="s">
        <v>360</v>
      </c>
      <c r="F182" s="12" t="s">
        <v>1341</v>
      </c>
      <c r="G182" s="12" t="s">
        <v>1036</v>
      </c>
      <c r="H182" s="12" t="s">
        <v>359</v>
      </c>
      <c r="N182" s="24"/>
      <c r="O182" s="24" t="s">
        <v>1031</v>
      </c>
      <c r="P182" s="24" t="s">
        <v>1031</v>
      </c>
      <c r="Q182" s="24"/>
    </row>
    <row r="183" spans="1:17" ht="12.75" customHeight="1">
      <c r="A183" s="3">
        <f>VLOOKUP(D183,'Concept heirarchy position'!A$1:I$566,3,0)</f>
        <v>161</v>
      </c>
      <c r="B183" s="3" t="str">
        <f>VLOOKUP(D183,'Concept heirarchy position'!A$1:I$566,2,0)</f>
        <v>Obstructive sleep apnoea</v>
      </c>
      <c r="C183" s="3">
        <v>176</v>
      </c>
      <c r="D183" s="3" t="s">
        <v>520</v>
      </c>
      <c r="E183" s="12" t="s">
        <v>1342</v>
      </c>
      <c r="F183" s="12" t="s">
        <v>1029</v>
      </c>
      <c r="G183" s="12" t="s">
        <v>1036</v>
      </c>
      <c r="H183" s="12" t="s">
        <v>1182</v>
      </c>
      <c r="O183" s="24" t="s">
        <v>1031</v>
      </c>
      <c r="P183" s="24" t="s">
        <v>1031</v>
      </c>
      <c r="Q183" s="24"/>
    </row>
    <row r="184" spans="1:17" ht="12.75" customHeight="1">
      <c r="A184" s="3">
        <f>VLOOKUP(D184,'Concept heirarchy position'!A$1:I$566,3,0)</f>
        <v>161</v>
      </c>
      <c r="B184" s="3" t="str">
        <f>VLOOKUP(D184,'Concept heirarchy position'!A$1:I$566,2,0)</f>
        <v>Obstructive sleep apnoea</v>
      </c>
      <c r="C184" s="3">
        <v>177</v>
      </c>
      <c r="D184" s="3" t="s">
        <v>520</v>
      </c>
      <c r="E184" s="22" t="s">
        <v>1343</v>
      </c>
      <c r="F184" s="22" t="s">
        <v>1029</v>
      </c>
      <c r="G184" s="22" t="s">
        <v>1036</v>
      </c>
      <c r="H184" s="28" t="s">
        <v>1159</v>
      </c>
      <c r="N184" s="23" t="str">
        <f>IF((E184=""),"N","Y")</f>
        <v>Y</v>
      </c>
      <c r="O184" s="23"/>
      <c r="P184" s="23"/>
      <c r="Q184" s="23"/>
    </row>
    <row r="185" spans="1:17" ht="12.75" customHeight="1">
      <c r="A185" s="3">
        <f>VLOOKUP(D185,'Concept heirarchy position'!A$1:I$566,3,0)</f>
        <v>162</v>
      </c>
      <c r="B185" s="3" t="str">
        <f>VLOOKUP(D185,'Concept heirarchy position'!A$1:I$566,2,0)</f>
        <v>CPAP</v>
      </c>
      <c r="C185" s="3">
        <v>178</v>
      </c>
      <c r="D185" s="12" t="s">
        <v>523</v>
      </c>
      <c r="E185" s="12" t="s">
        <v>1344</v>
      </c>
      <c r="F185" s="12" t="s">
        <v>1029</v>
      </c>
      <c r="G185" s="12" t="s">
        <v>1036</v>
      </c>
      <c r="H185" s="12" t="s">
        <v>1182</v>
      </c>
      <c r="N185" s="24"/>
      <c r="O185" s="24"/>
      <c r="P185" s="24" t="s">
        <v>1031</v>
      </c>
      <c r="Q185" s="24"/>
    </row>
    <row r="186" spans="1:17" ht="12.75" customHeight="1">
      <c r="A186" s="3">
        <f>VLOOKUP(D186,'Concept heirarchy position'!A$1:I$566,3,0)</f>
        <v>162</v>
      </c>
      <c r="B186" s="3" t="str">
        <f>VLOOKUP(D186,'Concept heirarchy position'!A$1:I$566,2,0)</f>
        <v>CPAP</v>
      </c>
      <c r="C186" s="3">
        <v>179</v>
      </c>
      <c r="D186" s="22" t="s">
        <v>523</v>
      </c>
      <c r="E186" s="22" t="s">
        <v>1461</v>
      </c>
      <c r="F186" s="22" t="s">
        <v>1029</v>
      </c>
      <c r="G186" s="22" t="s">
        <v>1036</v>
      </c>
      <c r="H186" s="28" t="s">
        <v>1159</v>
      </c>
      <c r="N186" s="23" t="str">
        <f>IF((E186=""),"N","Y")</f>
        <v>Y</v>
      </c>
      <c r="O186" s="23" t="s">
        <v>1031</v>
      </c>
      <c r="P186" s="23"/>
      <c r="Q186" s="23"/>
    </row>
    <row r="187" spans="1:17" ht="12.75" customHeight="1">
      <c r="A187" s="3">
        <f>VLOOKUP(D187,'Concept heirarchy position'!A$1:I$566,3,0)</f>
        <v>171</v>
      </c>
      <c r="B187" s="3" t="str">
        <f>VLOOKUP(D187,'Concept heirarchy position'!A$1:I$566,2,0)</f>
        <v>Oxygen at present</v>
      </c>
      <c r="C187" s="3">
        <v>180</v>
      </c>
      <c r="D187" s="3" t="s">
        <v>546</v>
      </c>
      <c r="E187" s="12" t="s">
        <v>1462</v>
      </c>
      <c r="F187" s="12" t="s">
        <v>1029</v>
      </c>
      <c r="G187" s="12" t="s">
        <v>1036</v>
      </c>
      <c r="H187" s="12" t="s">
        <v>1182</v>
      </c>
      <c r="J187" s="12"/>
      <c r="O187" s="24" t="s">
        <v>1031</v>
      </c>
      <c r="P187" s="24" t="s">
        <v>1031</v>
      </c>
      <c r="Q187" s="24"/>
    </row>
    <row r="188" spans="1:17" ht="12.75" customHeight="1">
      <c r="A188" s="3">
        <f>VLOOKUP(D188,'Concept heirarchy position'!A$1:I$566,3,0)</f>
        <v>172</v>
      </c>
      <c r="B188" s="3" t="str">
        <f>VLOOKUP(D188,'Concept heirarchy position'!A$1:I$566,2,0)</f>
        <v>Home oxygen</v>
      </c>
      <c r="C188" s="3">
        <v>181</v>
      </c>
      <c r="D188" s="3" t="s">
        <v>549</v>
      </c>
      <c r="E188" s="12" t="s">
        <v>1463</v>
      </c>
      <c r="F188" s="12" t="s">
        <v>1029</v>
      </c>
      <c r="G188" s="12" t="s">
        <v>1036</v>
      </c>
      <c r="H188" s="12" t="s">
        <v>1182</v>
      </c>
      <c r="O188" s="24"/>
      <c r="P188" s="24" t="s">
        <v>1031</v>
      </c>
      <c r="Q188" s="24"/>
    </row>
    <row r="189" spans="1:17" ht="12.75" customHeight="1">
      <c r="A189" s="3">
        <f>VLOOKUP(D189,'Concept heirarchy position'!A$1:I$566,3,0)</f>
        <v>172</v>
      </c>
      <c r="B189" s="3" t="str">
        <f>VLOOKUP(D189,'Concept heirarchy position'!A$1:I$566,2,0)</f>
        <v>Home oxygen</v>
      </c>
      <c r="C189" s="3">
        <v>182</v>
      </c>
      <c r="D189" s="3" t="s">
        <v>549</v>
      </c>
      <c r="E189" s="22" t="s">
        <v>1464</v>
      </c>
      <c r="F189" s="22" t="s">
        <v>1029</v>
      </c>
      <c r="G189" s="22" t="s">
        <v>1036</v>
      </c>
      <c r="H189" s="28" t="s">
        <v>1159</v>
      </c>
      <c r="N189" s="23" t="str">
        <f>IF((E189=""),"N","Y")</f>
        <v>Y</v>
      </c>
      <c r="O189" s="23" t="s">
        <v>1031</v>
      </c>
      <c r="P189" s="23"/>
      <c r="Q189" s="23"/>
    </row>
    <row r="190" spans="1:17" ht="12.75" customHeight="1">
      <c r="A190" s="3">
        <f>VLOOKUP(D190,'Concept heirarchy position'!A$1:I$566,3,0)</f>
        <v>174</v>
      </c>
      <c r="B190" s="3" t="str">
        <f>VLOOKUP(D190,'Concept heirarchy position'!A$1:I$566,2,0)</f>
        <v>Other pulmonary disease</v>
      </c>
      <c r="C190" s="3">
        <v>183</v>
      </c>
      <c r="D190" s="3" t="s">
        <v>412</v>
      </c>
      <c r="E190" s="12" t="s">
        <v>413</v>
      </c>
      <c r="F190" s="12" t="s">
        <v>1029</v>
      </c>
      <c r="G190" s="12" t="s">
        <v>1036</v>
      </c>
      <c r="H190" s="12" t="s">
        <v>1182</v>
      </c>
      <c r="J190" s="12" t="s">
        <v>1031</v>
      </c>
      <c r="K190" s="12" t="s">
        <v>1086</v>
      </c>
      <c r="L190" s="12"/>
      <c r="M190" s="12"/>
      <c r="O190" s="24" t="s">
        <v>1031</v>
      </c>
      <c r="P190" s="24" t="s">
        <v>1031</v>
      </c>
      <c r="Q190" s="24"/>
    </row>
    <row r="191" spans="1:17" ht="12.75" customHeight="1">
      <c r="A191" s="3">
        <f>VLOOKUP(D191,'Concept heirarchy position'!A$1:I$566,3,0)</f>
        <v>175</v>
      </c>
      <c r="B191" s="3" t="str">
        <f>VLOOKUP(D191,'Concept heirarchy position'!A$1:I$566,2,0)</f>
        <v>Cerebrovascular disease</v>
      </c>
      <c r="C191" s="3">
        <v>184</v>
      </c>
      <c r="D191" s="3" t="s">
        <v>415</v>
      </c>
      <c r="E191" s="12" t="s">
        <v>416</v>
      </c>
      <c r="F191" s="12" t="s">
        <v>1029</v>
      </c>
      <c r="G191" s="12" t="s">
        <v>1036</v>
      </c>
      <c r="H191" s="12" t="s">
        <v>1182</v>
      </c>
      <c r="N191" s="24"/>
      <c r="O191" s="24"/>
      <c r="P191" s="24" t="s">
        <v>1031</v>
      </c>
      <c r="Q191" s="24"/>
    </row>
    <row r="192" spans="1:17" ht="12.75" customHeight="1">
      <c r="A192" s="3">
        <f>VLOOKUP(D192,'Concept heirarchy position'!A$1:I$566,3,0)</f>
        <v>175</v>
      </c>
      <c r="B192" s="3" t="str">
        <f>VLOOKUP(D192,'Concept heirarchy position'!A$1:I$566,2,0)</f>
        <v>Cerebrovascular disease</v>
      </c>
      <c r="C192" s="3">
        <v>185</v>
      </c>
      <c r="D192" s="3" t="s">
        <v>415</v>
      </c>
      <c r="E192" s="22" t="s">
        <v>1465</v>
      </c>
      <c r="F192" s="22" t="s">
        <v>1029</v>
      </c>
      <c r="G192" s="22" t="s">
        <v>1036</v>
      </c>
      <c r="H192" s="28" t="s">
        <v>1159</v>
      </c>
      <c r="N192" s="23" t="str">
        <f>IF((E192=""),"N","Y")</f>
        <v>Y</v>
      </c>
      <c r="O192" s="23" t="s">
        <v>1031</v>
      </c>
      <c r="P192" s="23"/>
      <c r="Q192" s="23"/>
    </row>
    <row r="193" spans="1:17" ht="12.75" customHeight="1">
      <c r="A193" s="3">
        <f>VLOOKUP(D193,'Concept heirarchy position'!A$1:I$566,3,0)</f>
        <v>177</v>
      </c>
      <c r="B193" s="3" t="str">
        <f>VLOOKUP(D193,'Concept heirarchy position'!A$1:I$566,2,0)</f>
        <v>Seizure disorder</v>
      </c>
      <c r="C193" s="3">
        <v>186</v>
      </c>
      <c r="D193" s="3" t="s">
        <v>422</v>
      </c>
      <c r="E193" s="12" t="s">
        <v>1466</v>
      </c>
      <c r="F193" s="12" t="s">
        <v>1029</v>
      </c>
      <c r="G193" s="12" t="s">
        <v>1036</v>
      </c>
      <c r="H193" s="12" t="s">
        <v>1182</v>
      </c>
      <c r="J193" s="3" t="s">
        <v>1031</v>
      </c>
      <c r="K193" s="3" t="s">
        <v>1086</v>
      </c>
      <c r="O193" s="24" t="s">
        <v>1031</v>
      </c>
      <c r="P193" s="24" t="s">
        <v>1031</v>
      </c>
      <c r="Q193" s="24"/>
    </row>
    <row r="194" spans="1:17" ht="12.75" customHeight="1">
      <c r="A194" s="3">
        <f>VLOOKUP(D194,'Concept heirarchy position'!A$1:I$566,3,0)</f>
        <v>177</v>
      </c>
      <c r="B194" s="3" t="str">
        <f>VLOOKUP(D194,'Concept heirarchy position'!A$1:I$566,2,0)</f>
        <v>Seizure disorder</v>
      </c>
      <c r="C194" s="3">
        <v>187</v>
      </c>
      <c r="D194" s="3" t="s">
        <v>422</v>
      </c>
      <c r="E194" s="22" t="s">
        <v>1349</v>
      </c>
      <c r="F194" s="22" t="s">
        <v>1029</v>
      </c>
      <c r="G194" s="22" t="s">
        <v>1036</v>
      </c>
      <c r="H194" s="28" t="s">
        <v>1159</v>
      </c>
      <c r="N194" s="23" t="str">
        <f>IF((E194=""),"N","Y")</f>
        <v>Y</v>
      </c>
      <c r="O194" s="23"/>
      <c r="P194" s="23"/>
      <c r="Q194" s="23"/>
    </row>
    <row r="195" spans="1:17" ht="12.75" customHeight="1">
      <c r="A195" s="3">
        <f>VLOOKUP(D195,'Concept heirarchy position'!A$1:I$566,3,0)</f>
        <v>178</v>
      </c>
      <c r="B195" s="3" t="str">
        <f>VLOOKUP(D195,'Concept heirarchy position'!A$1:I$566,2,0)</f>
        <v>Parkinson's Disease</v>
      </c>
      <c r="C195" s="3">
        <v>188</v>
      </c>
      <c r="D195" s="3" t="s">
        <v>425</v>
      </c>
      <c r="E195" s="12" t="s">
        <v>1350</v>
      </c>
      <c r="F195" s="12" t="s">
        <v>1029</v>
      </c>
      <c r="G195" s="12" t="s">
        <v>1036</v>
      </c>
      <c r="H195" s="12" t="s">
        <v>1182</v>
      </c>
      <c r="O195" s="24"/>
      <c r="P195" s="24" t="s">
        <v>1031</v>
      </c>
      <c r="Q195" s="24"/>
    </row>
    <row r="196" spans="1:17" ht="12.75" customHeight="1">
      <c r="A196" s="3">
        <f>VLOOKUP(D196,'Concept heirarchy position'!A$1:I$566,3,0)</f>
        <v>178</v>
      </c>
      <c r="B196" s="3" t="str">
        <f>VLOOKUP(D196,'Concept heirarchy position'!A$1:I$566,2,0)</f>
        <v>Parkinson's Disease</v>
      </c>
      <c r="C196" s="3">
        <v>189</v>
      </c>
      <c r="D196" s="3" t="s">
        <v>425</v>
      </c>
      <c r="E196" s="22" t="s">
        <v>1351</v>
      </c>
      <c r="F196" s="22" t="s">
        <v>1029</v>
      </c>
      <c r="G196" s="22" t="s">
        <v>1036</v>
      </c>
      <c r="H196" s="28" t="s">
        <v>1159</v>
      </c>
      <c r="N196" s="23"/>
      <c r="O196" s="23"/>
      <c r="P196" s="23"/>
      <c r="Q196" s="23"/>
    </row>
    <row r="197" spans="1:17" ht="12.75" customHeight="1">
      <c r="A197" s="3">
        <f>VLOOKUP(D197,'Concept heirarchy position'!A$1:I$566,3,0)</f>
        <v>180</v>
      </c>
      <c r="B197" s="3" t="str">
        <f>VLOOKUP(D197,'Concept heirarchy position'!A$1:I$566,2,0)</f>
        <v>Psychiatric disorders</v>
      </c>
      <c r="C197" s="3">
        <v>190</v>
      </c>
      <c r="D197" s="3" t="s">
        <v>429</v>
      </c>
      <c r="E197" s="12" t="s">
        <v>430</v>
      </c>
      <c r="F197" s="12" t="s">
        <v>1029</v>
      </c>
      <c r="G197" s="12" t="s">
        <v>1036</v>
      </c>
      <c r="H197" s="12" t="s">
        <v>1182</v>
      </c>
      <c r="O197" s="24"/>
      <c r="P197" s="24" t="s">
        <v>1031</v>
      </c>
      <c r="Q197" s="24"/>
    </row>
    <row r="198" spans="1:17" ht="12.75" customHeight="1">
      <c r="A198" s="3">
        <f>VLOOKUP(D198,'Concept heirarchy position'!A$1:I$566,3,0)</f>
        <v>180</v>
      </c>
      <c r="B198" s="3" t="str">
        <f>VLOOKUP(D198,'Concept heirarchy position'!A$1:I$566,2,0)</f>
        <v>Psychiatric disorders</v>
      </c>
      <c r="C198" s="3">
        <v>191</v>
      </c>
      <c r="D198" s="3" t="s">
        <v>429</v>
      </c>
      <c r="E198" s="22" t="s">
        <v>1352</v>
      </c>
      <c r="F198" s="22" t="s">
        <v>1029</v>
      </c>
      <c r="G198" s="22" t="s">
        <v>1036</v>
      </c>
      <c r="H198" s="28" t="s">
        <v>1159</v>
      </c>
      <c r="J198" s="3" t="s">
        <v>1031</v>
      </c>
      <c r="K198" s="3" t="s">
        <v>1086</v>
      </c>
      <c r="N198" s="23" t="str">
        <f>IF((E198=""),"N","Y")</f>
        <v>Y</v>
      </c>
      <c r="O198" s="23" t="s">
        <v>1031</v>
      </c>
      <c r="P198" s="23"/>
      <c r="Q198" s="23"/>
    </row>
    <row r="199" spans="1:17" ht="12.75" customHeight="1">
      <c r="A199" s="3">
        <f>VLOOKUP(D199,'Concept heirarchy position'!A$1:I$566,3,0)</f>
        <v>181</v>
      </c>
      <c r="B199" s="3" t="str">
        <f>VLOOKUP(D199,'Concept heirarchy position'!A$1:I$566,2,0)</f>
        <v>Spinal cord injury</v>
      </c>
      <c r="C199" s="3">
        <v>192</v>
      </c>
      <c r="D199" s="3" t="s">
        <v>432</v>
      </c>
      <c r="E199" s="12" t="s">
        <v>433</v>
      </c>
      <c r="F199" s="12" t="s">
        <v>1029</v>
      </c>
      <c r="G199" s="12" t="s">
        <v>1036</v>
      </c>
      <c r="H199" s="12" t="s">
        <v>1182</v>
      </c>
      <c r="O199" s="24" t="s">
        <v>1031</v>
      </c>
      <c r="P199" s="24" t="s">
        <v>1031</v>
      </c>
      <c r="Q199" s="24"/>
    </row>
    <row r="200" spans="1:17" ht="12.75" customHeight="1">
      <c r="A200" s="3">
        <f>VLOOKUP(D200,'Concept heirarchy position'!A$1:I$566,3,0)</f>
        <v>181</v>
      </c>
      <c r="B200" s="3" t="str">
        <f>VLOOKUP(D200,'Concept heirarchy position'!A$1:I$566,2,0)</f>
        <v>Spinal cord injury</v>
      </c>
      <c r="C200" s="3">
        <v>193</v>
      </c>
      <c r="D200" s="3" t="s">
        <v>432</v>
      </c>
      <c r="E200" s="22" t="s">
        <v>1353</v>
      </c>
      <c r="F200" s="22" t="s">
        <v>1029</v>
      </c>
      <c r="G200" s="22" t="s">
        <v>1036</v>
      </c>
      <c r="H200" s="28" t="s">
        <v>1159</v>
      </c>
      <c r="N200" s="23" t="str">
        <f>IF((E200=""),"N","Y")</f>
        <v>Y</v>
      </c>
      <c r="O200" s="23" t="s">
        <v>1031</v>
      </c>
      <c r="P200" s="23"/>
      <c r="Q200" s="23"/>
    </row>
    <row r="201" spans="1:17" ht="12.75" customHeight="1">
      <c r="A201" s="3">
        <f>VLOOKUP(D201,'Concept heirarchy position'!A$1:I$566,3,0)</f>
        <v>182</v>
      </c>
      <c r="B201" s="3" t="str">
        <f>VLOOKUP(D201,'Concept heirarchy position'!A$1:I$566,2,0)</f>
        <v>Spinal cord injury level</v>
      </c>
      <c r="C201" s="3">
        <v>194</v>
      </c>
      <c r="D201" s="3" t="s">
        <v>435</v>
      </c>
      <c r="E201" s="12" t="s">
        <v>436</v>
      </c>
      <c r="F201" s="12" t="s">
        <v>1354</v>
      </c>
      <c r="G201" s="12" t="s">
        <v>1036</v>
      </c>
      <c r="H201" s="30" t="s">
        <v>1355</v>
      </c>
      <c r="O201" s="24" t="s">
        <v>1031</v>
      </c>
      <c r="P201" s="24" t="s">
        <v>1031</v>
      </c>
      <c r="Q201" s="24"/>
    </row>
    <row r="202" spans="1:17" ht="12.75" customHeight="1">
      <c r="A202" s="3">
        <f>VLOOKUP(D202,'Concept heirarchy position'!A$1:I$566,3,0)</f>
        <v>183</v>
      </c>
      <c r="B202" s="3" t="str">
        <f>VLOOKUP(D202,'Concept heirarchy position'!A$1:I$566,2,0)</f>
        <v>Autonomic dysreflexia</v>
      </c>
      <c r="C202" s="3">
        <v>195</v>
      </c>
      <c r="D202" s="3" t="s">
        <v>437</v>
      </c>
      <c r="E202" s="12" t="s">
        <v>438</v>
      </c>
      <c r="F202" s="12" t="s">
        <v>1354</v>
      </c>
      <c r="G202" s="12" t="s">
        <v>1036</v>
      </c>
      <c r="H202" s="29" t="s">
        <v>1182</v>
      </c>
      <c r="J202" s="12" t="s">
        <v>1031</v>
      </c>
      <c r="K202" s="12" t="s">
        <v>1086</v>
      </c>
      <c r="L202" s="12"/>
      <c r="M202" s="12"/>
      <c r="N202" s="24"/>
      <c r="O202" s="24" t="s">
        <v>1031</v>
      </c>
      <c r="P202" s="24" t="s">
        <v>1031</v>
      </c>
      <c r="Q202" s="24"/>
    </row>
    <row r="203" spans="1:17" ht="12.75" customHeight="1">
      <c r="A203" s="3">
        <f>VLOOKUP(D203,'Concept heirarchy position'!A$1:I$566,3,0)</f>
        <v>185</v>
      </c>
      <c r="B203" s="3" t="str">
        <f>VLOOKUP(D203,'Concept heirarchy position'!A$1:I$566,2,0)</f>
        <v>Neuromuscular disease</v>
      </c>
      <c r="C203" s="3">
        <v>196</v>
      </c>
      <c r="D203" s="3" t="s">
        <v>442</v>
      </c>
      <c r="E203" s="12" t="s">
        <v>1356</v>
      </c>
      <c r="F203" s="12"/>
      <c r="G203" s="12" t="s">
        <v>1036</v>
      </c>
      <c r="H203" s="12" t="s">
        <v>1182</v>
      </c>
      <c r="O203" s="24" t="s">
        <v>1031</v>
      </c>
      <c r="P203" s="24" t="s">
        <v>1031</v>
      </c>
      <c r="Q203" s="24"/>
    </row>
    <row r="204" spans="1:17" ht="12.75" customHeight="1">
      <c r="A204" s="3">
        <f>VLOOKUP(D204,'Concept heirarchy position'!A$1:I$566,3,0)</f>
        <v>185</v>
      </c>
      <c r="B204" s="3" t="str">
        <f>VLOOKUP(D204,'Concept heirarchy position'!A$1:I$566,2,0)</f>
        <v>Neuromuscular disease</v>
      </c>
      <c r="C204" s="3">
        <v>197</v>
      </c>
      <c r="D204" s="3" t="s">
        <v>442</v>
      </c>
      <c r="E204" s="12" t="s">
        <v>1357</v>
      </c>
      <c r="F204" s="3" t="s">
        <v>1029</v>
      </c>
      <c r="G204" s="12" t="s">
        <v>1036</v>
      </c>
      <c r="H204" s="12" t="s">
        <v>1182</v>
      </c>
      <c r="J204" s="12" t="s">
        <v>1031</v>
      </c>
      <c r="K204" s="12" t="s">
        <v>1086</v>
      </c>
      <c r="L204" s="12"/>
      <c r="M204" s="12"/>
      <c r="O204" s="24"/>
      <c r="P204" s="24" t="s">
        <v>1031</v>
      </c>
      <c r="Q204" s="24"/>
    </row>
    <row r="205" spans="1:17" ht="12.75" customHeight="1">
      <c r="A205" s="3">
        <f>VLOOKUP(D205,'Concept heirarchy position'!A$1:I$566,3,0)</f>
        <v>185</v>
      </c>
      <c r="B205" s="3" t="str">
        <f>VLOOKUP(D205,'Concept heirarchy position'!A$1:I$566,2,0)</f>
        <v>Neuromuscular disease</v>
      </c>
      <c r="C205" s="3">
        <v>198</v>
      </c>
      <c r="D205" s="3" t="s">
        <v>442</v>
      </c>
      <c r="E205" s="22" t="s">
        <v>1358</v>
      </c>
      <c r="F205" s="3" t="s">
        <v>1234</v>
      </c>
      <c r="G205" s="22" t="s">
        <v>1036</v>
      </c>
      <c r="H205" s="28" t="s">
        <v>1159</v>
      </c>
      <c r="J205" s="3" t="s">
        <v>1031</v>
      </c>
      <c r="K205" s="3" t="s">
        <v>1086</v>
      </c>
      <c r="N205" s="23" t="str">
        <f>IF((E205=""),"N","Y")</f>
        <v>Y</v>
      </c>
      <c r="O205" s="23" t="s">
        <v>1031</v>
      </c>
      <c r="P205" s="23"/>
      <c r="Q205" s="23"/>
    </row>
    <row r="206" spans="1:17" ht="12.75" customHeight="1">
      <c r="A206" s="3">
        <f>VLOOKUP(D206,'Concept heirarchy position'!A$1:I$566,3,0)</f>
        <v>189</v>
      </c>
      <c r="B206" s="3" t="str">
        <f>VLOOKUP(D206,'Concept heirarchy position'!A$1:I$566,2,0)</f>
        <v>GCS E</v>
      </c>
      <c r="C206" s="3">
        <v>199</v>
      </c>
      <c r="D206" s="3" t="s">
        <v>593</v>
      </c>
      <c r="E206" s="12" t="s">
        <v>1240</v>
      </c>
      <c r="F206" s="3" t="s">
        <v>1241</v>
      </c>
      <c r="G206" s="12" t="s">
        <v>1036</v>
      </c>
      <c r="H206" s="12" t="s">
        <v>593</v>
      </c>
      <c r="N206" s="24"/>
      <c r="O206" s="24"/>
      <c r="P206" s="24" t="s">
        <v>1031</v>
      </c>
      <c r="Q206" s="24"/>
    </row>
    <row r="207" spans="1:17" ht="12.75" customHeight="1">
      <c r="A207" s="3">
        <f>VLOOKUP(D207,'Concept heirarchy position'!A$1:I$566,3,0)</f>
        <v>190</v>
      </c>
      <c r="B207" s="3" t="str">
        <f>VLOOKUP(D207,'Concept heirarchy position'!A$1:I$566,2,0)</f>
        <v>GCS V</v>
      </c>
      <c r="C207" s="3">
        <v>200</v>
      </c>
      <c r="D207" s="3" t="s">
        <v>595</v>
      </c>
      <c r="E207" s="12" t="s">
        <v>596</v>
      </c>
      <c r="F207" s="3" t="s">
        <v>1242</v>
      </c>
      <c r="G207" s="12" t="s">
        <v>1036</v>
      </c>
      <c r="O207" s="24" t="s">
        <v>1031</v>
      </c>
      <c r="P207" s="24" t="s">
        <v>1031</v>
      </c>
      <c r="Q207" s="24"/>
    </row>
    <row r="208" spans="1:17" ht="12.75" customHeight="1">
      <c r="A208" s="3">
        <f>VLOOKUP(D208,'Concept heirarchy position'!A$1:I$566,3,0)</f>
        <v>191</v>
      </c>
      <c r="B208" s="3" t="str">
        <f>VLOOKUP(D208,'Concept heirarchy position'!A$1:I$566,2,0)</f>
        <v>GCS M</v>
      </c>
      <c r="C208" s="3">
        <v>201</v>
      </c>
      <c r="D208" s="3" t="s">
        <v>743</v>
      </c>
      <c r="E208" s="12" t="s">
        <v>744</v>
      </c>
      <c r="F208" s="3" t="s">
        <v>1241</v>
      </c>
      <c r="G208" s="12" t="s">
        <v>1036</v>
      </c>
      <c r="H208" s="12" t="s">
        <v>743</v>
      </c>
      <c r="N208" s="24"/>
      <c r="O208" s="24"/>
      <c r="P208" s="24" t="s">
        <v>1031</v>
      </c>
      <c r="Q208" s="24"/>
    </row>
    <row r="209" spans="1:17" ht="12.75" customHeight="1">
      <c r="A209" s="3">
        <f>VLOOKUP(D209,'Concept heirarchy position'!A$1:I$566,3,0)</f>
        <v>193</v>
      </c>
      <c r="B209" s="3" t="str">
        <f>VLOOKUP(D209,'Concept heirarchy position'!A$1:I$566,2,0)</f>
        <v>Other neurological</v>
      </c>
      <c r="C209" s="3">
        <v>202</v>
      </c>
      <c r="D209" s="3" t="s">
        <v>600</v>
      </c>
      <c r="E209" s="12" t="s">
        <v>1243</v>
      </c>
      <c r="F209" s="12" t="s">
        <v>1029</v>
      </c>
      <c r="G209" s="12" t="s">
        <v>1036</v>
      </c>
      <c r="H209" s="12" t="s">
        <v>1182</v>
      </c>
      <c r="J209" s="12" t="s">
        <v>1031</v>
      </c>
      <c r="K209" s="12" t="s">
        <v>1086</v>
      </c>
      <c r="L209" s="12"/>
      <c r="M209" s="12"/>
      <c r="O209" s="24" t="s">
        <v>1031</v>
      </c>
      <c r="P209" s="24" t="s">
        <v>1031</v>
      </c>
      <c r="Q209" s="24"/>
    </row>
    <row r="210" spans="1:17" ht="12.75" customHeight="1">
      <c r="A210" s="3">
        <f>VLOOKUP(D210,'Concept heirarchy position'!A$1:I$566,3,0)</f>
        <v>194</v>
      </c>
      <c r="B210" s="3" t="str">
        <f>VLOOKUP(D210,'Concept heirarchy position'!A$1:I$566,2,0)</f>
        <v>Gastroesophageal reflux</v>
      </c>
      <c r="C210" s="3">
        <v>203</v>
      </c>
      <c r="D210" s="3" t="s">
        <v>603</v>
      </c>
      <c r="E210" s="12" t="s">
        <v>604</v>
      </c>
      <c r="F210" s="12" t="s">
        <v>1029</v>
      </c>
      <c r="G210" s="12" t="s">
        <v>1036</v>
      </c>
      <c r="H210" s="12" t="s">
        <v>1182</v>
      </c>
      <c r="J210" s="12" t="s">
        <v>1031</v>
      </c>
      <c r="K210" s="12" t="s">
        <v>1086</v>
      </c>
      <c r="L210" s="12"/>
      <c r="M210" s="12"/>
      <c r="O210" s="24"/>
      <c r="P210" s="24" t="s">
        <v>1031</v>
      </c>
      <c r="Q210" s="24"/>
    </row>
    <row r="211" spans="1:17" ht="12.75" customHeight="1">
      <c r="A211" s="3">
        <f>VLOOKUP(D211,'Concept heirarchy position'!A$1:I$566,3,0)</f>
        <v>194</v>
      </c>
      <c r="B211" s="3" t="str">
        <f>VLOOKUP(D211,'Concept heirarchy position'!A$1:I$566,2,0)</f>
        <v>Gastroesophageal reflux</v>
      </c>
      <c r="C211" s="3">
        <v>204</v>
      </c>
      <c r="D211" s="3" t="s">
        <v>603</v>
      </c>
      <c r="E211" s="22" t="s">
        <v>1244</v>
      </c>
      <c r="F211" s="22" t="s">
        <v>1029</v>
      </c>
      <c r="G211" s="22" t="s">
        <v>1036</v>
      </c>
      <c r="H211" s="28" t="s">
        <v>1159</v>
      </c>
      <c r="N211" s="23" t="str">
        <f>IF((E211=""),"N","Y")</f>
        <v>Y</v>
      </c>
      <c r="O211" s="23" t="s">
        <v>1031</v>
      </c>
      <c r="P211" s="23"/>
      <c r="Q211" s="23"/>
    </row>
    <row r="212" spans="1:17" ht="12.75" customHeight="1">
      <c r="A212" s="3">
        <f>VLOOKUP(D212,'Concept heirarchy position'!A$1:I$566,3,0)</f>
        <v>197</v>
      </c>
      <c r="B212" s="3" t="str">
        <f>VLOOKUP(D212,'Concept heirarchy position'!A$1:I$566,2,0)</f>
        <v>Liver disease</v>
      </c>
      <c r="C212" s="3">
        <v>205</v>
      </c>
      <c r="D212" s="3" t="s">
        <v>758</v>
      </c>
      <c r="E212" s="12" t="s">
        <v>759</v>
      </c>
      <c r="F212" s="12" t="s">
        <v>1029</v>
      </c>
      <c r="G212" s="12" t="s">
        <v>1036</v>
      </c>
      <c r="H212" s="12" t="s">
        <v>1182</v>
      </c>
      <c r="O212" s="24"/>
      <c r="P212" s="24" t="s">
        <v>1031</v>
      </c>
      <c r="Q212" s="24"/>
    </row>
    <row r="213" spans="1:17" ht="12.75" customHeight="1">
      <c r="A213" s="3">
        <f>VLOOKUP(D213,'Concept heirarchy position'!A$1:I$566,3,0)</f>
        <v>197</v>
      </c>
      <c r="B213" s="3" t="str">
        <f>VLOOKUP(D213,'Concept heirarchy position'!A$1:I$566,2,0)</f>
        <v>Liver disease</v>
      </c>
      <c r="C213" s="3">
        <v>206</v>
      </c>
      <c r="D213" s="3" t="s">
        <v>758</v>
      </c>
      <c r="E213" s="22" t="s">
        <v>1245</v>
      </c>
      <c r="F213" s="22" t="s">
        <v>1029</v>
      </c>
      <c r="G213" s="22" t="s">
        <v>1036</v>
      </c>
      <c r="H213" s="28" t="s">
        <v>1159</v>
      </c>
      <c r="N213" s="23" t="str">
        <f>IF((E213=""),"N","Y")</f>
        <v>Y</v>
      </c>
      <c r="O213" s="23" t="s">
        <v>1031</v>
      </c>
      <c r="P213" s="23"/>
      <c r="Q213" s="23"/>
    </row>
    <row r="214" spans="1:17" ht="12.75" customHeight="1">
      <c r="A214" s="3">
        <f>VLOOKUP(D214,'Concept heirarchy position'!A$1:I$566,3,0)</f>
        <v>198</v>
      </c>
      <c r="B214" s="3" t="str">
        <f>VLOOKUP(D214,'Concept heirarchy position'!A$1:I$566,2,0)</f>
        <v>Hepatitis</v>
      </c>
      <c r="C214" s="3">
        <v>207</v>
      </c>
      <c r="D214" s="3" t="s">
        <v>613</v>
      </c>
      <c r="E214" s="12" t="s">
        <v>1246</v>
      </c>
      <c r="F214" s="12" t="s">
        <v>1029</v>
      </c>
      <c r="G214" s="12" t="s">
        <v>1036</v>
      </c>
      <c r="H214" s="12" t="s">
        <v>1182</v>
      </c>
      <c r="J214" s="12" t="s">
        <v>1031</v>
      </c>
      <c r="K214" s="12" t="s">
        <v>1086</v>
      </c>
      <c r="L214" s="12"/>
      <c r="M214" s="12"/>
      <c r="O214" s="24"/>
      <c r="P214" s="24" t="s">
        <v>1031</v>
      </c>
      <c r="Q214" s="24"/>
    </row>
    <row r="215" spans="1:17" ht="12.75" customHeight="1">
      <c r="A215" s="3">
        <f>VLOOKUP(D215,'Concept heirarchy position'!A$1:I$566,3,0)</f>
        <v>198</v>
      </c>
      <c r="B215" s="3" t="str">
        <f>VLOOKUP(D215,'Concept heirarchy position'!A$1:I$566,2,0)</f>
        <v>Hepatitis</v>
      </c>
      <c r="C215" s="3">
        <v>208</v>
      </c>
      <c r="D215" s="3" t="s">
        <v>613</v>
      </c>
      <c r="E215" s="22" t="s">
        <v>1247</v>
      </c>
      <c r="F215" s="22" t="s">
        <v>1029</v>
      </c>
      <c r="G215" s="22" t="s">
        <v>1036</v>
      </c>
      <c r="H215" s="28" t="s">
        <v>1159</v>
      </c>
      <c r="J215" s="22" t="s">
        <v>1031</v>
      </c>
      <c r="K215" s="22" t="s">
        <v>1086</v>
      </c>
      <c r="L215" s="22"/>
      <c r="M215" s="22"/>
      <c r="N215" s="23" t="str">
        <f>IF((E215=""),"N","Y")</f>
        <v>Y</v>
      </c>
      <c r="O215" s="23" t="s">
        <v>1031</v>
      </c>
      <c r="P215" s="23"/>
      <c r="Q215" s="23"/>
    </row>
    <row r="216" spans="1:17" ht="12.75" customHeight="1">
      <c r="A216" s="3">
        <f>VLOOKUP(D216,'Concept heirarchy position'!A$1:I$566,3,0)</f>
        <v>199</v>
      </c>
      <c r="B216" s="3" t="str">
        <f>VLOOKUP(D216,'Concept heirarchy position'!A$1:I$566,2,0)</f>
        <v>Cirrhosis</v>
      </c>
      <c r="C216" s="3">
        <v>209</v>
      </c>
      <c r="D216" s="12" t="s">
        <v>615</v>
      </c>
      <c r="E216" s="12" t="s">
        <v>615</v>
      </c>
      <c r="F216" s="12" t="s">
        <v>1029</v>
      </c>
      <c r="G216" s="12" t="s">
        <v>1036</v>
      </c>
      <c r="H216" s="12" t="s">
        <v>1182</v>
      </c>
      <c r="J216" s="12" t="s">
        <v>1031</v>
      </c>
      <c r="K216" s="12" t="s">
        <v>1086</v>
      </c>
      <c r="L216" s="12"/>
      <c r="M216" s="12"/>
      <c r="N216" s="24"/>
      <c r="O216" s="24"/>
      <c r="P216" s="24" t="s">
        <v>1031</v>
      </c>
      <c r="Q216" s="24"/>
    </row>
    <row r="217" spans="1:17" ht="12.75" customHeight="1">
      <c r="A217" s="3">
        <f>VLOOKUP(D217,'Concept heirarchy position'!A$1:I$566,3,0)</f>
        <v>199</v>
      </c>
      <c r="B217" s="3" t="str">
        <f>VLOOKUP(D217,'Concept heirarchy position'!A$1:I$566,2,0)</f>
        <v>Cirrhosis</v>
      </c>
      <c r="C217" s="3">
        <v>210</v>
      </c>
      <c r="D217" s="22" t="s">
        <v>615</v>
      </c>
      <c r="E217" s="22" t="s">
        <v>1248</v>
      </c>
      <c r="F217" s="22" t="s">
        <v>1029</v>
      </c>
      <c r="G217" s="22" t="s">
        <v>1036</v>
      </c>
      <c r="H217" s="28" t="s">
        <v>1159</v>
      </c>
      <c r="N217" s="23" t="s">
        <v>1031</v>
      </c>
      <c r="O217" s="23" t="s">
        <v>1031</v>
      </c>
      <c r="P217" s="23"/>
      <c r="Q217" s="23"/>
    </row>
    <row r="218" spans="1:17" ht="12.75" customHeight="1">
      <c r="A218" s="3">
        <f>VLOOKUP(D218,'Concept heirarchy position'!A$1:I$566,3,0)</f>
        <v>200</v>
      </c>
      <c r="B218" s="3" t="str">
        <f>VLOOKUP(D218,'Concept heirarchy position'!A$1:I$566,2,0)</f>
        <v>Child Pugh grade</v>
      </c>
      <c r="C218" s="3">
        <v>211</v>
      </c>
      <c r="D218" s="3" t="s">
        <v>616</v>
      </c>
      <c r="E218" s="12" t="s">
        <v>617</v>
      </c>
      <c r="F218" s="12" t="s">
        <v>1249</v>
      </c>
      <c r="G218" s="12" t="s">
        <v>1036</v>
      </c>
      <c r="H218" s="12" t="s">
        <v>1250</v>
      </c>
      <c r="J218" s="12" t="s">
        <v>1251</v>
      </c>
      <c r="K218" s="12" t="s">
        <v>1086</v>
      </c>
      <c r="L218" s="12"/>
      <c r="M218" s="12"/>
      <c r="N218" s="24"/>
      <c r="O218" s="24"/>
      <c r="P218" s="24" t="s">
        <v>1031</v>
      </c>
      <c r="Q218" s="24"/>
    </row>
    <row r="219" spans="1:17" ht="12.75" customHeight="1">
      <c r="A219" s="3">
        <f>VLOOKUP(D219,'Concept heirarchy position'!A$1:I$566,3,0)</f>
        <v>202</v>
      </c>
      <c r="B219" s="3" t="str">
        <f>VLOOKUP(D219,'Concept heirarchy position'!A$1:I$566,2,0)</f>
        <v>Other liver</v>
      </c>
      <c r="C219" s="3">
        <v>212</v>
      </c>
      <c r="D219" s="3" t="s">
        <v>621</v>
      </c>
      <c r="E219" s="12" t="s">
        <v>1252</v>
      </c>
      <c r="F219" s="12" t="s">
        <v>1029</v>
      </c>
      <c r="G219" s="12" t="s">
        <v>1036</v>
      </c>
      <c r="H219" s="12" t="s">
        <v>1182</v>
      </c>
      <c r="J219" s="12" t="s">
        <v>1031</v>
      </c>
      <c r="K219" s="12" t="s">
        <v>1086</v>
      </c>
      <c r="L219" s="12"/>
      <c r="M219" s="12"/>
      <c r="O219" s="24" t="s">
        <v>1031</v>
      </c>
      <c r="P219" s="24" t="s">
        <v>1031</v>
      </c>
      <c r="Q219" s="24"/>
    </row>
    <row r="220" spans="1:17" ht="12.75" customHeight="1">
      <c r="A220" s="3">
        <f>VLOOKUP(D220,'Concept heirarchy position'!A$1:I$566,3,0)</f>
        <v>203</v>
      </c>
      <c r="B220" s="3" t="str">
        <f>VLOOKUP(D220,'Concept heirarchy position'!A$1:I$566,2,0)</f>
        <v>Diabetes</v>
      </c>
      <c r="C220" s="3">
        <v>213</v>
      </c>
      <c r="D220" s="12" t="s">
        <v>623</v>
      </c>
      <c r="E220" s="12" t="s">
        <v>623</v>
      </c>
      <c r="F220" s="12" t="s">
        <v>1029</v>
      </c>
      <c r="G220" s="12" t="s">
        <v>1036</v>
      </c>
      <c r="H220" s="12" t="s">
        <v>1182</v>
      </c>
      <c r="N220" s="24"/>
      <c r="O220" s="24"/>
      <c r="P220" s="24" t="s">
        <v>1031</v>
      </c>
      <c r="Q220" s="24"/>
    </row>
    <row r="221" spans="1:17" ht="12.75" customHeight="1">
      <c r="A221" s="3">
        <f>VLOOKUP(D221,'Concept heirarchy position'!A$1:I$566,3,0)</f>
        <v>203</v>
      </c>
      <c r="B221" s="3" t="str">
        <f>VLOOKUP(D221,'Concept heirarchy position'!A$1:I$566,2,0)</f>
        <v>Diabetes</v>
      </c>
      <c r="C221" s="3">
        <v>214</v>
      </c>
      <c r="D221" s="22" t="s">
        <v>623</v>
      </c>
      <c r="E221" s="22" t="s">
        <v>1253</v>
      </c>
      <c r="F221" s="22" t="s">
        <v>1029</v>
      </c>
      <c r="G221" s="22" t="s">
        <v>1036</v>
      </c>
      <c r="H221" s="28" t="s">
        <v>1159</v>
      </c>
      <c r="N221" s="23" t="str">
        <f>IF((E221=""),"N","Y")</f>
        <v>Y</v>
      </c>
      <c r="O221" s="23" t="s">
        <v>1031</v>
      </c>
      <c r="P221" s="23"/>
      <c r="Q221" s="23"/>
    </row>
    <row r="222" spans="1:17" ht="12.75" customHeight="1">
      <c r="A222" s="3">
        <f>VLOOKUP(D222,'Concept heirarchy position'!A$1:I$566,3,0)</f>
        <v>204</v>
      </c>
      <c r="B222" s="3" t="str">
        <f>VLOOKUP(D222,'Concept heirarchy position'!A$1:I$566,2,0)</f>
        <v>Diabetes type</v>
      </c>
      <c r="C222" s="3">
        <v>215</v>
      </c>
      <c r="D222" s="3" t="s">
        <v>626</v>
      </c>
      <c r="E222" s="12" t="s">
        <v>627</v>
      </c>
      <c r="F222" s="12" t="s">
        <v>1254</v>
      </c>
      <c r="G222" s="12" t="s">
        <v>1036</v>
      </c>
      <c r="H222" s="12" t="s">
        <v>2095</v>
      </c>
      <c r="N222" s="24"/>
      <c r="O222" s="24" t="s">
        <v>1031</v>
      </c>
      <c r="P222" s="24" t="s">
        <v>1031</v>
      </c>
      <c r="Q222" s="24"/>
    </row>
    <row r="223" spans="1:17" ht="12.75" customHeight="1">
      <c r="A223" s="3">
        <f>VLOOKUP(D223,'Concept heirarchy position'!A$1:I$566,3,0)</f>
        <v>205</v>
      </c>
      <c r="B223" s="3" t="str">
        <f>VLOOKUP(D223,'Concept heirarchy position'!A$1:I$566,2,0)</f>
        <v>Diabetes treatment</v>
      </c>
      <c r="C223" s="3">
        <v>340</v>
      </c>
      <c r="D223" s="3" t="s">
        <v>628</v>
      </c>
      <c r="E223" s="12" t="s">
        <v>2088</v>
      </c>
      <c r="F223" s="12" t="s">
        <v>1254</v>
      </c>
      <c r="G223" s="12" t="s">
        <v>1036</v>
      </c>
      <c r="H223" s="12" t="s">
        <v>2089</v>
      </c>
      <c r="N223" s="24"/>
      <c r="O223" s="24" t="s">
        <v>1031</v>
      </c>
      <c r="P223" s="24" t="s">
        <v>1031</v>
      </c>
      <c r="Q223" s="24"/>
    </row>
    <row r="224" spans="1:17" ht="12.75" customHeight="1">
      <c r="A224" s="3">
        <f>VLOOKUP(D224,'Concept heirarchy position'!A$1:I$566,3,0)</f>
        <v>205</v>
      </c>
      <c r="B224" s="3" t="str">
        <f>VLOOKUP(D224,'Concept heirarchy position'!A$1:I$566,2,0)</f>
        <v>Diabetes treatment</v>
      </c>
      <c r="C224" s="3">
        <v>216</v>
      </c>
      <c r="D224" s="3" t="s">
        <v>628</v>
      </c>
      <c r="E224" s="12" t="s">
        <v>629</v>
      </c>
      <c r="F224" s="12" t="s">
        <v>1254</v>
      </c>
      <c r="G224" s="12" t="s">
        <v>1036</v>
      </c>
      <c r="H224" s="12" t="s">
        <v>2094</v>
      </c>
      <c r="N224" s="24"/>
      <c r="O224" s="24" t="s">
        <v>1031</v>
      </c>
      <c r="P224" s="24" t="s">
        <v>1031</v>
      </c>
      <c r="Q224" s="24"/>
    </row>
    <row r="225" spans="1:17" ht="12.75" customHeight="1">
      <c r="A225" s="3">
        <f>VLOOKUP(D225,'Concept heirarchy position'!A$1:I$566,3,0)</f>
        <v>206</v>
      </c>
      <c r="B225" s="3" t="str">
        <f>VLOOKUP(D225,'Concept heirarchy position'!A$1:I$566,2,0)</f>
        <v>Diabetic nephropathy</v>
      </c>
      <c r="C225" s="3">
        <v>217</v>
      </c>
      <c r="D225" s="3" t="s">
        <v>630</v>
      </c>
      <c r="E225" s="12" t="s">
        <v>631</v>
      </c>
      <c r="F225" s="12" t="s">
        <v>1254</v>
      </c>
      <c r="G225" s="12" t="s">
        <v>1036</v>
      </c>
      <c r="H225" s="12" t="s">
        <v>1182</v>
      </c>
      <c r="N225" s="24"/>
      <c r="O225" s="24" t="s">
        <v>1031</v>
      </c>
      <c r="P225" s="24" t="s">
        <v>1031</v>
      </c>
      <c r="Q225" s="24"/>
    </row>
    <row r="226" spans="1:17" ht="12.75" customHeight="1">
      <c r="A226" s="3">
        <f>VLOOKUP(D226,'Concept heirarchy position'!A$1:I$566,3,0)</f>
        <v>207</v>
      </c>
      <c r="B226" s="3" t="str">
        <f>VLOOKUP(D226,'Concept heirarchy position'!A$1:I$566,2,0)</f>
        <v>Diabetic neuropathy</v>
      </c>
      <c r="C226" s="3">
        <v>218</v>
      </c>
      <c r="D226" s="3" t="s">
        <v>482</v>
      </c>
      <c r="E226" s="12" t="s">
        <v>483</v>
      </c>
      <c r="F226" s="12" t="s">
        <v>1254</v>
      </c>
      <c r="G226" s="12" t="s">
        <v>1036</v>
      </c>
      <c r="H226" s="12" t="s">
        <v>1182</v>
      </c>
      <c r="N226" s="24"/>
      <c r="O226" s="24" t="s">
        <v>1031</v>
      </c>
      <c r="P226" s="24" t="s">
        <v>1031</v>
      </c>
      <c r="Q226" s="24"/>
    </row>
    <row r="227" spans="1:17" ht="12.75" customHeight="1">
      <c r="A227" s="3">
        <f>VLOOKUP(D227,'Concept heirarchy position'!A$1:I$566,3,0)</f>
        <v>208</v>
      </c>
      <c r="B227" s="3" t="str">
        <f>VLOOKUP(D227,'Concept heirarchy position'!A$1:I$566,2,0)</f>
        <v>Thyroid disease</v>
      </c>
      <c r="C227" s="3">
        <v>219</v>
      </c>
      <c r="D227" s="3" t="s">
        <v>484</v>
      </c>
      <c r="E227" s="22" t="s">
        <v>1255</v>
      </c>
      <c r="F227" s="22" t="s">
        <v>1029</v>
      </c>
      <c r="G227" s="22" t="s">
        <v>1036</v>
      </c>
      <c r="H227" s="28" t="s">
        <v>1159</v>
      </c>
      <c r="J227" s="22" t="s">
        <v>1031</v>
      </c>
      <c r="K227" s="22" t="s">
        <v>1086</v>
      </c>
      <c r="L227" s="22"/>
      <c r="M227" s="22"/>
      <c r="N227" s="21" t="s">
        <v>1031</v>
      </c>
      <c r="O227" s="23"/>
      <c r="P227" s="23"/>
      <c r="Q227" s="23"/>
    </row>
    <row r="228" spans="1:17" ht="12.75" customHeight="1">
      <c r="A228" s="3">
        <f>VLOOKUP(D228,'Concept heirarchy position'!A$1:I$566,3,0)</f>
        <v>209</v>
      </c>
      <c r="B228" s="3" t="str">
        <f>VLOOKUP(D228,'Concept heirarchy position'!A$1:I$566,2,0)</f>
        <v>Hyperthyroidism</v>
      </c>
      <c r="C228" s="3">
        <v>220</v>
      </c>
      <c r="D228" s="12" t="s">
        <v>486</v>
      </c>
      <c r="E228" s="12" t="s">
        <v>486</v>
      </c>
      <c r="F228" s="12" t="s">
        <v>1029</v>
      </c>
      <c r="G228" s="12" t="s">
        <v>1036</v>
      </c>
      <c r="H228" s="12" t="s">
        <v>1182</v>
      </c>
      <c r="O228" s="24" t="s">
        <v>1031</v>
      </c>
      <c r="P228" s="24" t="s">
        <v>1031</v>
      </c>
      <c r="Q228" s="24"/>
    </row>
    <row r="229" spans="1:17" ht="12.75" customHeight="1">
      <c r="A229" s="3">
        <f>VLOOKUP(D229,'Concept heirarchy position'!A$1:I$566,3,0)</f>
        <v>210</v>
      </c>
      <c r="B229" s="3" t="str">
        <f>VLOOKUP(D229,'Concept heirarchy position'!A$1:I$566,2,0)</f>
        <v>Hypothyroidism</v>
      </c>
      <c r="C229" s="3">
        <v>221</v>
      </c>
      <c r="D229" s="12" t="s">
        <v>487</v>
      </c>
      <c r="E229" s="12" t="s">
        <v>487</v>
      </c>
      <c r="F229" s="12" t="s">
        <v>1029</v>
      </c>
      <c r="G229" s="12" t="s">
        <v>1036</v>
      </c>
      <c r="H229" s="12" t="s">
        <v>1182</v>
      </c>
      <c r="O229" s="24" t="s">
        <v>1031</v>
      </c>
      <c r="P229" s="24" t="s">
        <v>1031</v>
      </c>
      <c r="Q229" s="24"/>
    </row>
    <row r="230" spans="1:17" ht="12.75" customHeight="1">
      <c r="A230" s="3">
        <f>VLOOKUP(D230,'Concept heirarchy position'!A$1:I$566,3,0)</f>
        <v>211</v>
      </c>
      <c r="B230" s="3" t="str">
        <f>VLOOKUP(D230,'Concept heirarchy position'!A$1:I$566,2,0)</f>
        <v>Other endocrine disease</v>
      </c>
      <c r="C230" s="3">
        <v>222</v>
      </c>
      <c r="D230" s="3" t="s">
        <v>488</v>
      </c>
      <c r="E230" s="12" t="s">
        <v>489</v>
      </c>
      <c r="F230" s="12" t="s">
        <v>1029</v>
      </c>
      <c r="G230" s="12" t="s">
        <v>1036</v>
      </c>
      <c r="H230" s="12" t="s">
        <v>1182</v>
      </c>
      <c r="J230" s="3" t="s">
        <v>1031</v>
      </c>
      <c r="K230" s="3" t="s">
        <v>1086</v>
      </c>
      <c r="O230" s="24" t="s">
        <v>1031</v>
      </c>
      <c r="P230" s="24" t="s">
        <v>1031</v>
      </c>
      <c r="Q230" s="24"/>
    </row>
    <row r="231" spans="1:17" ht="12.75" customHeight="1">
      <c r="A231" s="3">
        <f>VLOOKUP(D231,'Concept heirarchy position'!A$1:I$566,3,0)</f>
        <v>211</v>
      </c>
      <c r="B231" s="3" t="str">
        <f>VLOOKUP(D231,'Concept heirarchy position'!A$1:I$566,2,0)</f>
        <v>Other endocrine disease</v>
      </c>
      <c r="C231" s="3">
        <v>223</v>
      </c>
      <c r="D231" s="3" t="s">
        <v>488</v>
      </c>
      <c r="E231" s="12" t="s">
        <v>1256</v>
      </c>
      <c r="F231" s="12" t="s">
        <v>1029</v>
      </c>
      <c r="G231" s="12" t="s">
        <v>1036</v>
      </c>
      <c r="H231" s="12" t="s">
        <v>1182</v>
      </c>
      <c r="O231" s="24" t="s">
        <v>1031</v>
      </c>
      <c r="P231" s="24" t="s">
        <v>1031</v>
      </c>
      <c r="Q231" s="24"/>
    </row>
    <row r="232" spans="1:17" ht="12.75" customHeight="1">
      <c r="A232" s="3">
        <f>VLOOKUP(D232,'Concept heirarchy position'!A$1:I$566,3,0)</f>
        <v>212</v>
      </c>
      <c r="B232" s="3" t="str">
        <f>VLOOKUP(D232,'Concept heirarchy position'!A$1:I$566,2,0)</f>
        <v>Renal disease</v>
      </c>
      <c r="C232" s="3">
        <v>224</v>
      </c>
      <c r="D232" s="3" t="s">
        <v>490</v>
      </c>
      <c r="E232" s="12" t="s">
        <v>491</v>
      </c>
      <c r="F232" s="12" t="s">
        <v>1029</v>
      </c>
      <c r="G232" s="12" t="s">
        <v>1036</v>
      </c>
      <c r="H232" s="12" t="s">
        <v>1182</v>
      </c>
      <c r="O232" s="24" t="s">
        <v>1031</v>
      </c>
      <c r="P232" s="24" t="s">
        <v>1031</v>
      </c>
      <c r="Q232" s="24"/>
    </row>
    <row r="233" spans="1:17" ht="12.75" customHeight="1">
      <c r="A233" s="3">
        <f>VLOOKUP(D233,'Concept heirarchy position'!A$1:I$566,3,0)</f>
        <v>212</v>
      </c>
      <c r="B233" s="3" t="str">
        <f>VLOOKUP(D233,'Concept heirarchy position'!A$1:I$566,2,0)</f>
        <v>Renal disease</v>
      </c>
      <c r="C233" s="3">
        <v>225</v>
      </c>
      <c r="D233" s="3" t="s">
        <v>490</v>
      </c>
      <c r="E233" s="22" t="s">
        <v>1257</v>
      </c>
      <c r="F233" s="22" t="s">
        <v>1029</v>
      </c>
      <c r="G233" s="22" t="s">
        <v>1036</v>
      </c>
      <c r="H233" s="28" t="s">
        <v>1159</v>
      </c>
      <c r="N233" s="23" t="str">
        <f>IF((E233=""),"N","Y")</f>
        <v>Y</v>
      </c>
      <c r="O233" s="23" t="s">
        <v>1031</v>
      </c>
      <c r="P233" s="23" t="s">
        <v>1031</v>
      </c>
      <c r="Q233" s="23"/>
    </row>
    <row r="234" spans="1:17" ht="12.75" customHeight="1">
      <c r="A234" s="3">
        <f>VLOOKUP(D234,'Concept heirarchy position'!A$1:I$566,3,0)</f>
        <v>213</v>
      </c>
      <c r="B234" s="3" t="str">
        <f>VLOOKUP(D234,'Concept heirarchy position'!A$1:I$566,2,0)</f>
        <v>Renal failure</v>
      </c>
      <c r="C234" s="3">
        <v>226</v>
      </c>
      <c r="D234" s="3" t="s">
        <v>493</v>
      </c>
      <c r="E234" s="12" t="s">
        <v>494</v>
      </c>
      <c r="F234" s="12" t="s">
        <v>1029</v>
      </c>
      <c r="G234" s="12" t="s">
        <v>1036</v>
      </c>
      <c r="H234" s="12" t="s">
        <v>1182</v>
      </c>
      <c r="O234" s="24" t="s">
        <v>1031</v>
      </c>
      <c r="P234" s="24" t="s">
        <v>1031</v>
      </c>
      <c r="Q234" s="24"/>
    </row>
    <row r="235" spans="1:17" ht="12.75" customHeight="1">
      <c r="A235" s="3">
        <f>VLOOKUP(D235,'Concept heirarchy position'!A$1:I$566,3,0)</f>
        <v>214</v>
      </c>
      <c r="B235" s="3" t="str">
        <f>VLOOKUP(D235,'Concept heirarchy position'!A$1:I$566,2,0)</f>
        <v>Dialysis</v>
      </c>
      <c r="C235" s="3">
        <v>227</v>
      </c>
      <c r="D235" s="3" t="s">
        <v>496</v>
      </c>
      <c r="E235" s="12" t="s">
        <v>1258</v>
      </c>
      <c r="F235" s="3" t="s">
        <v>1259</v>
      </c>
      <c r="G235" s="12" t="s">
        <v>1036</v>
      </c>
      <c r="H235" s="12" t="s">
        <v>1182</v>
      </c>
      <c r="N235" s="24"/>
      <c r="O235" s="24" t="s">
        <v>1031</v>
      </c>
      <c r="P235" s="24" t="s">
        <v>1031</v>
      </c>
      <c r="Q235" s="24"/>
    </row>
    <row r="236" spans="1:17" ht="12.75" customHeight="1">
      <c r="A236" s="3">
        <f>VLOOKUP(D236,'Concept heirarchy position'!A$1:I$566,3,0)</f>
        <v>215</v>
      </c>
      <c r="B236" s="3" t="str">
        <f>VLOOKUP(D236,'Concept heirarchy position'!A$1:I$566,2,0)</f>
        <v>Dialysis type</v>
      </c>
      <c r="C236" s="3">
        <v>228</v>
      </c>
      <c r="D236" s="12" t="s">
        <v>497</v>
      </c>
      <c r="E236" s="12" t="s">
        <v>498</v>
      </c>
      <c r="F236" s="3" t="s">
        <v>1260</v>
      </c>
      <c r="G236" s="12" t="s">
        <v>1036</v>
      </c>
      <c r="H236" s="12" t="s">
        <v>497</v>
      </c>
      <c r="N236" s="24"/>
      <c r="O236" s="24" t="s">
        <v>1031</v>
      </c>
      <c r="P236" s="24" t="s">
        <v>1031</v>
      </c>
      <c r="Q236" s="24"/>
    </row>
    <row r="237" spans="1:17" ht="12.75" customHeight="1">
      <c r="A237" s="3">
        <f>VLOOKUP(D237,'Concept heirarchy position'!A$1:I$566,3,0)</f>
        <v>216</v>
      </c>
      <c r="B237" s="3" t="str">
        <f>VLOOKUP(D237,'Concept heirarchy position'!A$1:I$566,2,0)</f>
        <v>Fluid restriction</v>
      </c>
      <c r="C237" s="3">
        <v>229</v>
      </c>
      <c r="D237" s="3" t="s">
        <v>499</v>
      </c>
      <c r="E237" s="12" t="s">
        <v>500</v>
      </c>
      <c r="F237" s="3" t="s">
        <v>1259</v>
      </c>
      <c r="G237" s="12" t="s">
        <v>1036</v>
      </c>
      <c r="H237" s="12" t="s">
        <v>1182</v>
      </c>
      <c r="J237" s="3" t="s">
        <v>1031</v>
      </c>
      <c r="K237" s="3" t="s">
        <v>1086</v>
      </c>
      <c r="O237" s="24" t="s">
        <v>1031</v>
      </c>
      <c r="P237" s="24" t="s">
        <v>1031</v>
      </c>
      <c r="Q237" s="24"/>
    </row>
    <row r="238" spans="1:17" ht="12.75" customHeight="1">
      <c r="A238" s="3">
        <f>VLOOKUP(D238,'Concept heirarchy position'!A$1:I$566,3,0)</f>
        <v>216</v>
      </c>
      <c r="B238" s="3" t="str">
        <f>VLOOKUP(D238,'Concept heirarchy position'!A$1:I$566,2,0)</f>
        <v>Fluid restriction</v>
      </c>
      <c r="C238" s="3">
        <v>230</v>
      </c>
      <c r="D238" s="3" t="s">
        <v>499</v>
      </c>
      <c r="E238" s="12" t="s">
        <v>1261</v>
      </c>
      <c r="F238" s="3" t="s">
        <v>1262</v>
      </c>
      <c r="G238" s="12" t="s">
        <v>1184</v>
      </c>
      <c r="O238" s="24" t="s">
        <v>1031</v>
      </c>
      <c r="P238" s="24" t="s">
        <v>1031</v>
      </c>
      <c r="Q238" s="24"/>
    </row>
    <row r="239" spans="1:17" ht="12.75" customHeight="1">
      <c r="A239" s="3">
        <f>VLOOKUP(D239,'Concept heirarchy position'!A$1:I$566,3,0)</f>
        <v>217</v>
      </c>
      <c r="B239" s="3" t="str">
        <f>VLOOKUP(D239,'Concept heirarchy position'!A$1:I$566,2,0)</f>
        <v>Other renal</v>
      </c>
      <c r="C239" s="3">
        <v>231</v>
      </c>
      <c r="D239" s="3" t="s">
        <v>501</v>
      </c>
      <c r="E239" s="12" t="s">
        <v>1263</v>
      </c>
      <c r="F239" s="12" t="s">
        <v>1029</v>
      </c>
      <c r="G239" s="12" t="s">
        <v>1036</v>
      </c>
      <c r="H239" s="12" t="s">
        <v>1182</v>
      </c>
      <c r="J239" s="12" t="s">
        <v>1031</v>
      </c>
      <c r="K239" s="12" t="s">
        <v>1086</v>
      </c>
      <c r="L239" s="12"/>
      <c r="M239" s="12"/>
      <c r="O239" s="24" t="s">
        <v>1031</v>
      </c>
      <c r="P239" s="24" t="s">
        <v>1031</v>
      </c>
      <c r="Q239" s="24"/>
    </row>
    <row r="240" spans="1:17" ht="12.75" customHeight="1">
      <c r="A240" s="3">
        <f>VLOOKUP(D240,'Concept heirarchy position'!A$1:I$566,3,0)</f>
        <v>218</v>
      </c>
      <c r="B240" s="3" t="str">
        <f>VLOOKUP(D240,'Concept heirarchy position'!A$1:I$566,2,0)</f>
        <v>Breastfeeding</v>
      </c>
      <c r="C240" s="3">
        <v>232</v>
      </c>
      <c r="D240" s="3" t="s">
        <v>504</v>
      </c>
      <c r="E240" s="12" t="s">
        <v>1264</v>
      </c>
      <c r="F240" s="12" t="s">
        <v>1379</v>
      </c>
      <c r="G240" s="12" t="s">
        <v>1036</v>
      </c>
      <c r="H240" s="29" t="s">
        <v>1182</v>
      </c>
      <c r="N240" s="24"/>
      <c r="O240" s="24" t="s">
        <v>1031</v>
      </c>
      <c r="P240" s="24" t="s">
        <v>1031</v>
      </c>
      <c r="Q240" s="24"/>
    </row>
    <row r="241" spans="1:17" ht="12.75" customHeight="1">
      <c r="A241" s="3">
        <f>VLOOKUP(D241,'Concept heirarchy position'!A$1:I$566,3,0)</f>
        <v>218</v>
      </c>
      <c r="B241" s="3" t="str">
        <f>VLOOKUP(D241,'Concept heirarchy position'!A$1:I$566,2,0)</f>
        <v>Breastfeeding</v>
      </c>
      <c r="C241" s="3">
        <v>233</v>
      </c>
      <c r="D241" s="3" t="s">
        <v>504</v>
      </c>
      <c r="E241" s="22" t="s">
        <v>1380</v>
      </c>
      <c r="F241" s="12" t="s">
        <v>1379</v>
      </c>
      <c r="G241" s="22" t="s">
        <v>1036</v>
      </c>
      <c r="H241" s="28" t="s">
        <v>1159</v>
      </c>
      <c r="N241" s="23" t="str">
        <f>IF((E241=""),"N","Y")</f>
        <v>Y</v>
      </c>
      <c r="O241" s="23"/>
      <c r="P241" s="23"/>
      <c r="Q241" s="23"/>
    </row>
    <row r="242" spans="1:17" ht="12.75" customHeight="1">
      <c r="A242" s="3">
        <f>VLOOKUP(D242,'Concept heirarchy position'!A$1:I$566,3,0)</f>
        <v>219</v>
      </c>
      <c r="B242" s="3" t="str">
        <f>VLOOKUP(D242,'Concept heirarchy position'!A$1:I$566,2,0)</f>
        <v>Currently Pregnant</v>
      </c>
      <c r="C242" s="3">
        <v>234</v>
      </c>
      <c r="D242" s="3" t="s">
        <v>507</v>
      </c>
      <c r="E242" s="12" t="s">
        <v>1381</v>
      </c>
      <c r="F242" s="12" t="s">
        <v>1382</v>
      </c>
      <c r="G242" s="12" t="s">
        <v>1036</v>
      </c>
      <c r="H242" s="12" t="s">
        <v>1383</v>
      </c>
      <c r="N242" s="24"/>
      <c r="O242" s="24"/>
      <c r="P242" s="24" t="s">
        <v>1031</v>
      </c>
      <c r="Q242" s="24"/>
    </row>
    <row r="243" spans="1:17" ht="12.75" customHeight="1">
      <c r="A243" s="3">
        <f>VLOOKUP(D243,'Concept heirarchy position'!A$1:I$566,3,0)</f>
        <v>219</v>
      </c>
      <c r="B243" s="3" t="str">
        <f>VLOOKUP(D243,'Concept heirarchy position'!A$1:I$566,2,0)</f>
        <v>Currently Pregnant</v>
      </c>
      <c r="C243" s="3">
        <v>235</v>
      </c>
      <c r="D243" s="3" t="s">
        <v>507</v>
      </c>
      <c r="E243" s="22" t="s">
        <v>1384</v>
      </c>
      <c r="F243" s="22" t="s">
        <v>1382</v>
      </c>
      <c r="G243" s="22" t="s">
        <v>1036</v>
      </c>
      <c r="H243" s="22" t="s">
        <v>1383</v>
      </c>
      <c r="N243" s="23" t="str">
        <f>IF((E243=""),"N","Y")</f>
        <v>Y</v>
      </c>
      <c r="O243" s="23" t="s">
        <v>1031</v>
      </c>
      <c r="P243" s="23"/>
      <c r="Q243" s="23"/>
    </row>
    <row r="244" spans="1:17" ht="12.75" customHeight="1">
      <c r="A244" s="3">
        <f>VLOOKUP(D244,'Concept heirarchy position'!A$1:I$566,3,0)</f>
        <v>220</v>
      </c>
      <c r="B244" s="3" t="str">
        <f>VLOOKUP(D244,'Concept heirarchy position'!A$1:I$566,2,0)</f>
        <v>LMP</v>
      </c>
      <c r="C244" s="3">
        <v>236</v>
      </c>
      <c r="D244" s="3" t="s">
        <v>510</v>
      </c>
      <c r="E244" s="12" t="s">
        <v>1385</v>
      </c>
      <c r="F244" s="12" t="s">
        <v>1387</v>
      </c>
      <c r="G244" s="12" t="s">
        <v>1034</v>
      </c>
      <c r="M244" s="3" t="s">
        <v>1035</v>
      </c>
      <c r="O244" s="24"/>
      <c r="P244" s="24" t="s">
        <v>1031</v>
      </c>
      <c r="Q244" s="24"/>
    </row>
    <row r="245" spans="1:17" ht="12.75" customHeight="1">
      <c r="A245" s="3">
        <f>VLOOKUP(D245,'Concept heirarchy position'!A$1:I$566,3,0)</f>
        <v>220</v>
      </c>
      <c r="B245" s="3" t="str">
        <f>VLOOKUP(D245,'Concept heirarchy position'!A$1:I$566,2,0)</f>
        <v>LMP</v>
      </c>
      <c r="C245" s="3">
        <v>237</v>
      </c>
      <c r="D245" s="3" t="s">
        <v>510</v>
      </c>
      <c r="E245" s="22" t="s">
        <v>2107</v>
      </c>
      <c r="F245" s="12" t="s">
        <v>1387</v>
      </c>
      <c r="G245" s="22" t="s">
        <v>1034</v>
      </c>
      <c r="M245" s="3" t="s">
        <v>1035</v>
      </c>
      <c r="N245" s="23" t="str">
        <f>IF((E245=""),"N","Y")</f>
        <v>Y</v>
      </c>
      <c r="O245" s="23" t="s">
        <v>1031</v>
      </c>
      <c r="P245" s="23"/>
      <c r="Q245" s="23"/>
    </row>
    <row r="246" spans="1:17" ht="12.75" customHeight="1">
      <c r="A246" s="3">
        <f>VLOOKUP(D246,'Concept heirarchy position'!A$1:I$566,3,0)</f>
        <v>221</v>
      </c>
      <c r="B246" s="3" t="str">
        <f>VLOOKUP(D246,'Concept heirarchy position'!A$1:I$566,2,0)</f>
        <v>Gestation (weeks)</v>
      </c>
      <c r="C246" s="3">
        <v>238</v>
      </c>
      <c r="D246" s="3" t="s">
        <v>513</v>
      </c>
      <c r="E246" s="12" t="s">
        <v>514</v>
      </c>
      <c r="F246" s="12" t="s">
        <v>1392</v>
      </c>
      <c r="G246" s="12" t="s">
        <v>1050</v>
      </c>
      <c r="O246" s="24"/>
      <c r="P246" s="24" t="s">
        <v>1031</v>
      </c>
      <c r="Q246" s="24"/>
    </row>
    <row r="247" spans="1:17" ht="12.75" customHeight="1">
      <c r="A247" s="3">
        <f>VLOOKUP(D247,'Concept heirarchy position'!A$1:I$566,3,0)</f>
        <v>221</v>
      </c>
      <c r="B247" s="3" t="str">
        <f>VLOOKUP(D247,'Concept heirarchy position'!A$1:I$566,2,0)</f>
        <v>Gestation (weeks)</v>
      </c>
      <c r="C247" s="3">
        <v>239</v>
      </c>
      <c r="D247" s="3" t="s">
        <v>513</v>
      </c>
      <c r="E247" s="22" t="s">
        <v>1390</v>
      </c>
      <c r="F247" s="12" t="s">
        <v>1392</v>
      </c>
      <c r="G247" s="22" t="s">
        <v>1050</v>
      </c>
      <c r="N247" s="23" t="str">
        <f>IF((E247=""),"N","Y")</f>
        <v>Y</v>
      </c>
      <c r="O247" s="23" t="s">
        <v>1031</v>
      </c>
      <c r="P247" s="23"/>
      <c r="Q247" s="23"/>
    </row>
    <row r="248" spans="1:17" ht="12.75" customHeight="1">
      <c r="A248" s="3">
        <f>VLOOKUP(D248,'Concept heirarchy position'!A$1:I$566,3,0)</f>
        <v>222</v>
      </c>
      <c r="B248" s="3" t="str">
        <f>VLOOKUP(D248,'Concept heirarchy position'!A$1:I$566,2,0)</f>
        <v>Expected delivery date</v>
      </c>
      <c r="C248" s="3">
        <v>240</v>
      </c>
      <c r="D248" s="3" t="s">
        <v>515</v>
      </c>
      <c r="E248" s="12" t="s">
        <v>1391</v>
      </c>
      <c r="F248" s="12" t="s">
        <v>1392</v>
      </c>
      <c r="G248" s="12" t="s">
        <v>1034</v>
      </c>
      <c r="M248" s="3" t="s">
        <v>1287</v>
      </c>
      <c r="N248" s="24"/>
      <c r="O248" s="24" t="s">
        <v>1031</v>
      </c>
      <c r="P248" s="24" t="s">
        <v>1031</v>
      </c>
      <c r="Q248" s="24"/>
    </row>
    <row r="249" spans="1:17" ht="12.75" customHeight="1">
      <c r="A249" s="3">
        <f>VLOOKUP(D249,'Concept heirarchy position'!A$1:I$566,3,0)</f>
        <v>222</v>
      </c>
      <c r="B249" s="3" t="str">
        <f>VLOOKUP(D249,'Concept heirarchy position'!A$1:I$566,2,0)</f>
        <v>Expected delivery date</v>
      </c>
      <c r="C249" s="3">
        <v>241</v>
      </c>
      <c r="D249" s="3" t="s">
        <v>515</v>
      </c>
      <c r="E249" s="22" t="s">
        <v>2106</v>
      </c>
      <c r="F249" s="22" t="s">
        <v>1392</v>
      </c>
      <c r="G249" s="22" t="s">
        <v>1034</v>
      </c>
      <c r="M249" s="3" t="s">
        <v>1287</v>
      </c>
      <c r="N249" s="23" t="str">
        <f>IF((E249=""),"N","Y")</f>
        <v>Y</v>
      </c>
      <c r="O249" s="23" t="s">
        <v>1031</v>
      </c>
      <c r="P249" s="23"/>
      <c r="Q249" s="23"/>
    </row>
    <row r="250" spans="1:17" ht="12.75" customHeight="1">
      <c r="A250" s="3">
        <f>VLOOKUP(D250,'Concept heirarchy position'!A$1:I$566,3,0)</f>
        <v>233</v>
      </c>
      <c r="B250" s="3" t="str">
        <f>VLOOKUP(D250,'Concept heirarchy position'!A$1:I$566,2,0)</f>
        <v xml:space="preserve">Other Musculoskeletal </v>
      </c>
      <c r="C250" s="3">
        <v>242</v>
      </c>
      <c r="D250" s="3" t="s">
        <v>699</v>
      </c>
      <c r="E250" s="12" t="s">
        <v>1532</v>
      </c>
      <c r="F250" s="12" t="s">
        <v>1029</v>
      </c>
      <c r="G250" s="12" t="s">
        <v>1036</v>
      </c>
      <c r="H250" s="12" t="s">
        <v>1182</v>
      </c>
      <c r="O250" s="24" t="s">
        <v>1031</v>
      </c>
      <c r="P250" s="24" t="s">
        <v>1031</v>
      </c>
      <c r="Q250" s="24"/>
    </row>
    <row r="251" spans="1:17" ht="12.75" customHeight="1">
      <c r="A251" s="3">
        <f>VLOOKUP(D251,'Concept heirarchy position'!A$1:I$566,3,0)</f>
        <v>233</v>
      </c>
      <c r="B251" s="3" t="str">
        <f>VLOOKUP(D251,'Concept heirarchy position'!A$1:I$566,2,0)</f>
        <v xml:space="preserve">Other Musculoskeletal </v>
      </c>
      <c r="C251" s="3">
        <v>243</v>
      </c>
      <c r="D251" s="3" t="s">
        <v>699</v>
      </c>
      <c r="E251" s="12" t="s">
        <v>1533</v>
      </c>
      <c r="F251" s="12" t="s">
        <v>1029</v>
      </c>
      <c r="G251" s="12" t="s">
        <v>1036</v>
      </c>
      <c r="H251" s="3" t="s">
        <v>1182</v>
      </c>
      <c r="J251" s="12" t="s">
        <v>1031</v>
      </c>
      <c r="K251" s="12" t="s">
        <v>1086</v>
      </c>
      <c r="L251" s="12"/>
      <c r="M251" s="12"/>
      <c r="O251" s="24" t="s">
        <v>1031</v>
      </c>
      <c r="P251" s="24" t="s">
        <v>1031</v>
      </c>
      <c r="Q251" s="24"/>
    </row>
    <row r="252" spans="1:17" ht="12.75" customHeight="1">
      <c r="A252" s="3">
        <f>VLOOKUP(D252,'Concept heirarchy position'!A$1:I$566,3,0)</f>
        <v>233</v>
      </c>
      <c r="B252" s="3" t="str">
        <f>VLOOKUP(D252,'Concept heirarchy position'!A$1:I$566,2,0)</f>
        <v xml:space="preserve">Other Musculoskeletal </v>
      </c>
      <c r="C252" s="3">
        <v>244</v>
      </c>
      <c r="D252" s="3" t="s">
        <v>699</v>
      </c>
      <c r="E252" s="12" t="s">
        <v>1534</v>
      </c>
      <c r="F252" s="12" t="s">
        <v>1029</v>
      </c>
      <c r="G252" s="12" t="s">
        <v>1030</v>
      </c>
      <c r="I252" s="3">
        <v>100</v>
      </c>
      <c r="N252" s="24"/>
      <c r="O252" s="24" t="s">
        <v>1031</v>
      </c>
      <c r="P252" s="24" t="s">
        <v>1031</v>
      </c>
      <c r="Q252" s="24"/>
    </row>
    <row r="253" spans="1:17" ht="12.75" customHeight="1">
      <c r="A253" s="3">
        <f>VLOOKUP(D253,'Concept heirarchy position'!A$1:I$566,3,0)</f>
        <v>234</v>
      </c>
      <c r="B253" s="3" t="str">
        <f>VLOOKUP(D253,'Concept heirarchy position'!A$1:I$566,2,0)</f>
        <v>Rheumatoid arthritis</v>
      </c>
      <c r="C253" s="3">
        <v>245</v>
      </c>
      <c r="D253" s="3" t="s">
        <v>702</v>
      </c>
      <c r="E253" s="12" t="s">
        <v>703</v>
      </c>
      <c r="F253" s="12" t="s">
        <v>1029</v>
      </c>
      <c r="G253" s="12" t="s">
        <v>1036</v>
      </c>
      <c r="H253" s="12" t="s">
        <v>1182</v>
      </c>
      <c r="J253" s="12" t="s">
        <v>1031</v>
      </c>
      <c r="K253" s="12" t="s">
        <v>1086</v>
      </c>
      <c r="L253" s="12"/>
      <c r="M253" s="12"/>
      <c r="O253" s="24" t="s">
        <v>1031</v>
      </c>
      <c r="P253" s="24" t="s">
        <v>1031</v>
      </c>
      <c r="Q253" s="24"/>
    </row>
    <row r="254" spans="1:17" ht="12.75" customHeight="1">
      <c r="A254" s="3">
        <f>VLOOKUP(D254,'Concept heirarchy position'!A$1:I$566,3,0)</f>
        <v>234</v>
      </c>
      <c r="B254" s="3" t="str">
        <f>VLOOKUP(D254,'Concept heirarchy position'!A$1:I$566,2,0)</f>
        <v>Rheumatoid arthritis</v>
      </c>
      <c r="C254" s="3">
        <v>246</v>
      </c>
      <c r="D254" s="3" t="s">
        <v>702</v>
      </c>
      <c r="E254" s="22" t="s">
        <v>1535</v>
      </c>
      <c r="F254" s="22" t="s">
        <v>1029</v>
      </c>
      <c r="G254" s="22" t="s">
        <v>1036</v>
      </c>
      <c r="H254" s="28" t="s">
        <v>1159</v>
      </c>
      <c r="N254" s="23" t="str">
        <f>IF((E254=""),"N","Y")</f>
        <v>Y</v>
      </c>
      <c r="O254" s="23"/>
      <c r="P254" s="23"/>
      <c r="Q254" s="23"/>
    </row>
    <row r="255" spans="1:17" ht="12.75" customHeight="1">
      <c r="A255" s="3">
        <f>VLOOKUP(D255,'Concept heirarchy position'!A$1:I$566,3,0)</f>
        <v>235</v>
      </c>
      <c r="B255" s="3" t="str">
        <f>VLOOKUP(D255,'Concept heirarchy position'!A$1:I$566,2,0)</f>
        <v>Other rheumatological</v>
      </c>
      <c r="C255" s="3">
        <v>247</v>
      </c>
      <c r="D255" s="3" t="s">
        <v>706</v>
      </c>
      <c r="E255" s="12" t="s">
        <v>1536</v>
      </c>
      <c r="F255" s="12" t="s">
        <v>1029</v>
      </c>
      <c r="G255" s="12" t="s">
        <v>1036</v>
      </c>
      <c r="H255" s="12" t="s">
        <v>1182</v>
      </c>
      <c r="J255" s="3" t="s">
        <v>1031</v>
      </c>
      <c r="K255" s="3" t="s">
        <v>1086</v>
      </c>
      <c r="O255" s="24" t="s">
        <v>1031</v>
      </c>
      <c r="P255" s="24" t="s">
        <v>1031</v>
      </c>
      <c r="Q255" s="24"/>
    </row>
    <row r="256" spans="1:17" ht="12.75" customHeight="1">
      <c r="A256" s="3">
        <f>VLOOKUP(D256,'Concept heirarchy position'!A$1:I$566,3,0)</f>
        <v>236</v>
      </c>
      <c r="B256" s="3" t="str">
        <f>VLOOKUP(D256,'Concept heirarchy position'!A$1:I$566,2,0)</f>
        <v>Bleeding diathesis</v>
      </c>
      <c r="C256" s="3">
        <v>248</v>
      </c>
      <c r="D256" s="3" t="s">
        <v>554</v>
      </c>
      <c r="E256" s="12" t="s">
        <v>555</v>
      </c>
      <c r="F256" s="12" t="s">
        <v>1029</v>
      </c>
      <c r="G256" s="12" t="s">
        <v>1036</v>
      </c>
      <c r="H256" s="12" t="s">
        <v>1182</v>
      </c>
      <c r="O256" s="24" t="s">
        <v>1031</v>
      </c>
      <c r="P256" s="24" t="s">
        <v>1031</v>
      </c>
      <c r="Q256" s="24"/>
    </row>
    <row r="257" spans="1:17" ht="12.75" customHeight="1">
      <c r="A257" s="3">
        <f>VLOOKUP(D257,'Concept heirarchy position'!A$1:I$566,3,0)</f>
        <v>236</v>
      </c>
      <c r="B257" s="3" t="str">
        <f>VLOOKUP(D257,'Concept heirarchy position'!A$1:I$566,2,0)</f>
        <v>Bleeding diathesis</v>
      </c>
      <c r="C257" s="3">
        <v>249</v>
      </c>
      <c r="D257" s="3" t="s">
        <v>554</v>
      </c>
      <c r="E257" s="22" t="s">
        <v>1400</v>
      </c>
      <c r="F257" s="22" t="s">
        <v>1029</v>
      </c>
      <c r="G257" s="22" t="s">
        <v>1036</v>
      </c>
      <c r="H257" s="28" t="s">
        <v>1159</v>
      </c>
      <c r="J257" s="3" t="s">
        <v>1031</v>
      </c>
      <c r="K257" s="3" t="s">
        <v>1086</v>
      </c>
      <c r="N257" s="23" t="str">
        <f>IF((E257=""),"N","Y")</f>
        <v>Y</v>
      </c>
      <c r="O257" s="23" t="s">
        <v>1031</v>
      </c>
      <c r="P257" s="23"/>
      <c r="Q257" s="23"/>
    </row>
    <row r="258" spans="1:17" ht="12.75" customHeight="1">
      <c r="A258" s="3">
        <f>VLOOKUP(D258,'Concept heirarchy position'!A$1:I$566,3,0)</f>
        <v>241</v>
      </c>
      <c r="B258" s="3" t="str">
        <f>VLOOKUP(D258,'Concept heirarchy position'!A$1:I$566,2,0)</f>
        <v>Other hematological disorder</v>
      </c>
      <c r="C258" s="3">
        <v>250</v>
      </c>
      <c r="D258" s="3" t="s">
        <v>570</v>
      </c>
      <c r="E258" s="12" t="s">
        <v>1401</v>
      </c>
      <c r="F258" s="12" t="s">
        <v>1029</v>
      </c>
      <c r="G258" s="12" t="s">
        <v>1036</v>
      </c>
      <c r="H258" s="12" t="s">
        <v>1182</v>
      </c>
      <c r="J258" s="12" t="s">
        <v>1031</v>
      </c>
      <c r="K258" s="12" t="s">
        <v>1086</v>
      </c>
      <c r="L258" s="12"/>
      <c r="M258" s="12"/>
      <c r="O258" s="24"/>
      <c r="P258" s="24" t="s">
        <v>1031</v>
      </c>
      <c r="Q258" s="24"/>
    </row>
    <row r="259" spans="1:17" ht="12.75" customHeight="1">
      <c r="A259" s="3">
        <f>VLOOKUP(D259,'Concept heirarchy position'!A$1:I$566,3,0)</f>
        <v>255</v>
      </c>
      <c r="B259" s="3" t="str">
        <f>VLOOKUP(D259,'Concept heirarchy position'!A$1:I$566,2,0)</f>
        <v>Organ transplant</v>
      </c>
      <c r="C259" s="3">
        <v>251</v>
      </c>
      <c r="D259" s="3" t="s">
        <v>769</v>
      </c>
      <c r="E259" s="12" t="s">
        <v>770</v>
      </c>
      <c r="F259" s="12" t="s">
        <v>1029</v>
      </c>
      <c r="G259" s="12" t="s">
        <v>1036</v>
      </c>
      <c r="H259" s="12" t="s">
        <v>1182</v>
      </c>
      <c r="J259" s="12" t="s">
        <v>1031</v>
      </c>
      <c r="K259" s="12" t="s">
        <v>1086</v>
      </c>
      <c r="L259" s="12"/>
      <c r="M259" s="12"/>
      <c r="O259" s="24" t="s">
        <v>1031</v>
      </c>
      <c r="P259" s="24" t="s">
        <v>1031</v>
      </c>
      <c r="Q259" s="24"/>
    </row>
    <row r="260" spans="1:17" ht="12.75" customHeight="1">
      <c r="A260" s="3">
        <f>VLOOKUP(D260,'Concept heirarchy position'!A$1:I$566,3,0)</f>
        <v>255</v>
      </c>
      <c r="B260" s="3" t="str">
        <f>VLOOKUP(D260,'Concept heirarchy position'!A$1:I$566,2,0)</f>
        <v>Organ transplant</v>
      </c>
      <c r="C260" s="3">
        <v>252</v>
      </c>
      <c r="D260" s="3" t="s">
        <v>769</v>
      </c>
      <c r="E260" s="22" t="s">
        <v>1402</v>
      </c>
      <c r="F260" s="22" t="s">
        <v>1029</v>
      </c>
      <c r="G260" s="22" t="s">
        <v>1036</v>
      </c>
      <c r="H260" s="28" t="s">
        <v>1159</v>
      </c>
      <c r="J260" s="3" t="s">
        <v>1031</v>
      </c>
      <c r="K260" s="3" t="s">
        <v>1086</v>
      </c>
      <c r="N260" s="23" t="str">
        <f>IF((E260=""),"N","Y")</f>
        <v>Y</v>
      </c>
      <c r="O260" s="23"/>
      <c r="P260" s="23"/>
      <c r="Q260" s="23"/>
    </row>
    <row r="261" spans="1:17" ht="12.75" customHeight="1">
      <c r="A261" s="3">
        <f>VLOOKUP(D261,'Concept heirarchy position'!A$1:I$566,3,0)</f>
        <v>256</v>
      </c>
      <c r="B261" s="3" t="str">
        <f>VLOOKUP(D261,'Concept heirarchy position'!A$1:I$566,2,0)</f>
        <v>Other internal disease</v>
      </c>
      <c r="C261" s="3">
        <v>253</v>
      </c>
      <c r="D261" s="3" t="s">
        <v>772</v>
      </c>
      <c r="E261" s="12" t="s">
        <v>1403</v>
      </c>
      <c r="F261" s="12" t="s">
        <v>1029</v>
      </c>
      <c r="G261" s="12" t="s">
        <v>1036</v>
      </c>
      <c r="H261" s="12" t="s">
        <v>1182</v>
      </c>
      <c r="J261" s="12" t="s">
        <v>1031</v>
      </c>
      <c r="K261" s="12" t="s">
        <v>1086</v>
      </c>
      <c r="L261" s="12"/>
      <c r="M261" s="12"/>
      <c r="O261" s="24" t="s">
        <v>1031</v>
      </c>
      <c r="P261" s="24" t="s">
        <v>1031</v>
      </c>
      <c r="Q261" s="24"/>
    </row>
    <row r="262" spans="1:17" ht="12.75" customHeight="1">
      <c r="A262" s="3">
        <f>VLOOKUP(D262,'Concept heirarchy position'!A$1:I$566,3,0)</f>
        <v>256</v>
      </c>
      <c r="B262" s="3" t="str">
        <f>VLOOKUP(D262,'Concept heirarchy position'!A$1:I$566,2,0)</f>
        <v>Other internal disease</v>
      </c>
      <c r="C262" s="3">
        <v>254</v>
      </c>
      <c r="D262" s="3" t="s">
        <v>772</v>
      </c>
      <c r="E262" s="22" t="s">
        <v>1404</v>
      </c>
      <c r="F262" s="22" t="s">
        <v>1029</v>
      </c>
      <c r="G262" s="22" t="s">
        <v>1036</v>
      </c>
      <c r="H262" s="28" t="s">
        <v>1159</v>
      </c>
      <c r="J262" s="3" t="s">
        <v>1031</v>
      </c>
      <c r="K262" s="3" t="s">
        <v>1086</v>
      </c>
      <c r="N262" s="23" t="str">
        <f>IF((E262=""),"N","Y")</f>
        <v>Y</v>
      </c>
      <c r="O262" s="23"/>
      <c r="P262" s="23"/>
      <c r="Q262" s="23"/>
    </row>
    <row r="263" spans="1:17" ht="12.75" customHeight="1">
      <c r="A263" s="3">
        <f>VLOOKUP(D263,'Concept heirarchy position'!A$1:I$566,3,0)</f>
        <v>257</v>
      </c>
      <c r="B263" s="3" t="str">
        <f>VLOOKUP(D263,'Concept heirarchy position'!A$1:I$566,2,0)</f>
        <v>Height(cm)</v>
      </c>
      <c r="C263" s="3">
        <v>255</v>
      </c>
      <c r="D263" s="3" t="s">
        <v>774</v>
      </c>
      <c r="E263" s="12" t="s">
        <v>1405</v>
      </c>
      <c r="F263" s="12" t="s">
        <v>1029</v>
      </c>
      <c r="G263" s="12" t="s">
        <v>1184</v>
      </c>
      <c r="N263" s="24"/>
      <c r="O263" s="24"/>
      <c r="P263" s="24" t="s">
        <v>1031</v>
      </c>
      <c r="Q263" s="24"/>
    </row>
    <row r="264" spans="1:17" ht="12.75" customHeight="1">
      <c r="A264" s="3">
        <f>VLOOKUP(D264,'Concept heirarchy position'!A$1:I$566,3,0)</f>
        <v>258</v>
      </c>
      <c r="B264" s="3" t="str">
        <f>VLOOKUP(D264,'Concept heirarchy position'!A$1:I$566,2,0)</f>
        <v>Weight(kg)</v>
      </c>
      <c r="C264" s="3">
        <v>256</v>
      </c>
      <c r="D264" s="3" t="s">
        <v>633</v>
      </c>
      <c r="E264" s="12" t="s">
        <v>634</v>
      </c>
      <c r="F264" s="12" t="s">
        <v>1029</v>
      </c>
      <c r="G264" s="12" t="s">
        <v>1184</v>
      </c>
      <c r="N264" s="24"/>
      <c r="O264" s="24"/>
      <c r="P264" s="24" t="s">
        <v>1031</v>
      </c>
      <c r="Q264" s="24"/>
    </row>
    <row r="265" spans="1:17" ht="12.75" customHeight="1">
      <c r="A265" s="3">
        <f>VLOOKUP(D265,'Concept heirarchy position'!A$1:I$566,3,0)</f>
        <v>259</v>
      </c>
      <c r="B265" s="3" t="str">
        <f>VLOOKUP(D265,'Concept heirarchy position'!A$1:I$566,2,0)</f>
        <v>BMI</v>
      </c>
      <c r="C265" s="3">
        <v>257</v>
      </c>
      <c r="D265" s="12" t="s">
        <v>636</v>
      </c>
      <c r="E265" s="12" t="s">
        <v>1406</v>
      </c>
      <c r="G265" s="31" t="s">
        <v>1407</v>
      </c>
      <c r="N265" s="24"/>
      <c r="O265" s="24" t="s">
        <v>1031</v>
      </c>
      <c r="P265" s="24" t="s">
        <v>1031</v>
      </c>
      <c r="Q265" s="24" t="s">
        <v>1408</v>
      </c>
    </row>
    <row r="266" spans="1:17" ht="12.75" customHeight="1">
      <c r="A266" s="3">
        <f>VLOOKUP(D266,'Concept heirarchy position'!A$1:I$566,3,0)</f>
        <v>260</v>
      </c>
      <c r="B266" s="3" t="str">
        <f>VLOOKUP(D266,'Concept heirarchy position'!A$1:I$566,2,0)</f>
        <v>BSA</v>
      </c>
      <c r="C266" s="3">
        <v>258</v>
      </c>
      <c r="D266" s="12" t="s">
        <v>638</v>
      </c>
      <c r="E266" s="12" t="s">
        <v>1409</v>
      </c>
      <c r="G266" s="31" t="s">
        <v>1407</v>
      </c>
      <c r="N266" s="24"/>
      <c r="O266" s="24" t="s">
        <v>1031</v>
      </c>
      <c r="P266" s="24" t="s">
        <v>1031</v>
      </c>
      <c r="Q266" s="24" t="s">
        <v>1410</v>
      </c>
    </row>
    <row r="267" spans="1:17" ht="12.75" customHeight="1">
      <c r="A267" s="3">
        <f>VLOOKUP(D267,'Concept heirarchy position'!A$1:I$566,3,0)</f>
        <v>261</v>
      </c>
      <c r="B267" s="3" t="str">
        <f>VLOOKUP(D267,'Concept heirarchy position'!A$1:I$566,2,0)</f>
        <v>HR</v>
      </c>
      <c r="C267" s="3">
        <v>259</v>
      </c>
      <c r="D267" s="3" t="s">
        <v>640</v>
      </c>
      <c r="E267" s="12" t="s">
        <v>1411</v>
      </c>
      <c r="F267" s="12" t="s">
        <v>1029</v>
      </c>
      <c r="G267" s="12" t="s">
        <v>1412</v>
      </c>
      <c r="O267" s="24"/>
      <c r="P267" s="24" t="s">
        <v>1031</v>
      </c>
      <c r="Q267" s="24"/>
    </row>
    <row r="268" spans="1:17" ht="12.75" customHeight="1">
      <c r="A268" s="3">
        <f>VLOOKUP(D268,'Concept heirarchy position'!A$1:I$566,3,0)</f>
        <v>262</v>
      </c>
      <c r="B268" s="3" t="str">
        <f>VLOOKUP(D268,'Concept heirarchy position'!A$1:I$566,2,0)</f>
        <v>BP systolic</v>
      </c>
      <c r="C268" s="3">
        <v>260</v>
      </c>
      <c r="D268" s="3" t="s">
        <v>643</v>
      </c>
      <c r="E268" s="12" t="s">
        <v>1413</v>
      </c>
      <c r="F268" s="12" t="s">
        <v>1029</v>
      </c>
      <c r="G268" s="12" t="s">
        <v>1050</v>
      </c>
      <c r="O268" s="24"/>
      <c r="P268" s="24" t="s">
        <v>1031</v>
      </c>
      <c r="Q268" s="24"/>
    </row>
    <row r="269" spans="1:17" ht="12.75" customHeight="1">
      <c r="A269" s="3">
        <f>VLOOKUP(D269,'Concept heirarchy position'!A$1:I$566,3,0)</f>
        <v>263</v>
      </c>
      <c r="B269" s="3" t="str">
        <f>VLOOKUP(D269,'Concept heirarchy position'!A$1:I$566,2,0)</f>
        <v>BP diastolic</v>
      </c>
      <c r="C269" s="3">
        <v>261</v>
      </c>
      <c r="D269" s="3" t="s">
        <v>646</v>
      </c>
      <c r="E269" s="12" t="s">
        <v>1414</v>
      </c>
      <c r="F269" s="12" t="s">
        <v>1029</v>
      </c>
      <c r="G269" s="12" t="s">
        <v>1412</v>
      </c>
      <c r="N269" s="24"/>
      <c r="O269" s="24"/>
      <c r="P269" s="24" t="s">
        <v>1031</v>
      </c>
      <c r="Q269" s="24"/>
    </row>
    <row r="270" spans="1:17" ht="12.75" customHeight="1">
      <c r="A270" s="3">
        <f>VLOOKUP(D270,'Concept heirarchy position'!A$1:I$566,3,0)</f>
        <v>264</v>
      </c>
      <c r="B270" s="3" t="str">
        <f>VLOOKUP(D270,'Concept heirarchy position'!A$1:I$566,2,0)</f>
        <v>Mean BP</v>
      </c>
      <c r="C270" s="3">
        <v>262</v>
      </c>
      <c r="D270" s="3" t="s">
        <v>649</v>
      </c>
      <c r="E270" s="12" t="s">
        <v>650</v>
      </c>
      <c r="F270" s="12" t="s">
        <v>1029</v>
      </c>
      <c r="G270" s="12" t="s">
        <v>1050</v>
      </c>
      <c r="O270" s="24"/>
      <c r="P270" s="24" t="s">
        <v>1031</v>
      </c>
      <c r="Q270" s="24"/>
    </row>
    <row r="271" spans="1:17" ht="12.75" customHeight="1">
      <c r="A271" s="3">
        <f>VLOOKUP(D271,'Concept heirarchy position'!A$1:I$566,3,0)</f>
        <v>266</v>
      </c>
      <c r="B271" s="3" t="str">
        <f>VLOOKUP(D271,'Concept heirarchy position'!A$1:I$566,2,0)</f>
        <v>FiO2</v>
      </c>
      <c r="C271" s="3">
        <v>263</v>
      </c>
      <c r="D271" s="3" t="s">
        <v>654</v>
      </c>
      <c r="E271" s="12" t="s">
        <v>1304</v>
      </c>
      <c r="F271" s="12" t="s">
        <v>1029</v>
      </c>
      <c r="G271" s="12" t="s">
        <v>1184</v>
      </c>
      <c r="O271" s="24"/>
      <c r="P271" s="24" t="s">
        <v>1031</v>
      </c>
      <c r="Q271" s="24"/>
    </row>
    <row r="272" spans="1:17" ht="12.75" customHeight="1">
      <c r="A272" s="3">
        <f>VLOOKUP(D272,'Concept heirarchy position'!A$1:I$566,3,0)</f>
        <v>267</v>
      </c>
      <c r="B272" s="3" t="str">
        <f>VLOOKUP(D272,'Concept heirarchy position'!A$1:I$566,2,0)</f>
        <v>SpO2</v>
      </c>
      <c r="C272" s="3">
        <v>264</v>
      </c>
      <c r="D272" s="3" t="s">
        <v>656</v>
      </c>
      <c r="E272" s="12" t="s">
        <v>1305</v>
      </c>
      <c r="F272" s="12" t="s">
        <v>1029</v>
      </c>
      <c r="G272" s="12" t="s">
        <v>1184</v>
      </c>
      <c r="O272" s="24"/>
      <c r="P272" s="24" t="s">
        <v>1031</v>
      </c>
      <c r="Q272" s="24"/>
    </row>
    <row r="273" spans="1:17" ht="12.75" customHeight="1">
      <c r="A273" s="3">
        <f>VLOOKUP(D273,'Concept heirarchy position'!A$1:I$566,3,0)</f>
        <v>270</v>
      </c>
      <c r="B273" s="3" t="str">
        <f>VLOOKUP(D273,'Concept heirarchy position'!A$1:I$566,2,0)</f>
        <v>Poor nutrition</v>
      </c>
      <c r="C273" s="3">
        <v>265</v>
      </c>
      <c r="D273" s="3" t="s">
        <v>664</v>
      </c>
      <c r="E273" s="12" t="s">
        <v>1306</v>
      </c>
      <c r="F273" s="3" t="s">
        <v>1234</v>
      </c>
      <c r="G273" s="12" t="s">
        <v>1036</v>
      </c>
      <c r="H273" s="12" t="s">
        <v>1182</v>
      </c>
      <c r="O273" s="24"/>
      <c r="P273" s="24" t="s">
        <v>1031</v>
      </c>
      <c r="Q273" s="24"/>
    </row>
    <row r="274" spans="1:17" ht="12.75" customHeight="1">
      <c r="A274" s="3">
        <f>VLOOKUP(D274,'Concept heirarchy position'!A$1:I$566,3,0)</f>
        <v>276</v>
      </c>
      <c r="B274" s="3" t="str">
        <f>VLOOKUP(D274,'Concept heirarchy position'!A$1:I$566,2,0)</f>
        <v>Heart auscultation</v>
      </c>
      <c r="C274" s="3">
        <v>266</v>
      </c>
      <c r="D274" s="3" t="s">
        <v>943</v>
      </c>
      <c r="E274" s="12" t="s">
        <v>819</v>
      </c>
      <c r="F274" s="12" t="s">
        <v>1029</v>
      </c>
      <c r="G274" s="12" t="s">
        <v>1036</v>
      </c>
      <c r="H274" s="12" t="s">
        <v>1307</v>
      </c>
      <c r="J274" s="12" t="s">
        <v>1031</v>
      </c>
      <c r="K274" s="12" t="s">
        <v>1308</v>
      </c>
      <c r="L274" s="12"/>
      <c r="M274" s="12"/>
      <c r="O274" s="24"/>
      <c r="P274" s="24" t="s">
        <v>1031</v>
      </c>
      <c r="Q274" s="24"/>
    </row>
    <row r="275" spans="1:17" ht="12.75" customHeight="1">
      <c r="A275" s="3">
        <f>VLOOKUP(D275,'Concept heirarchy position'!A$1:I$566,3,0)</f>
        <v>277</v>
      </c>
      <c r="B275" s="3" t="str">
        <f>VLOOKUP(D275,'Concept heirarchy position'!A$1:I$566,2,0)</f>
        <v>Lung auscultation</v>
      </c>
      <c r="C275" s="3">
        <v>267</v>
      </c>
      <c r="D275" s="3" t="s">
        <v>822</v>
      </c>
      <c r="E275" s="12" t="s">
        <v>1309</v>
      </c>
      <c r="F275" s="12" t="s">
        <v>1029</v>
      </c>
      <c r="G275" s="12" t="s">
        <v>1036</v>
      </c>
      <c r="H275" s="29" t="s">
        <v>1307</v>
      </c>
      <c r="J275" s="12" t="s">
        <v>1031</v>
      </c>
      <c r="K275" s="29" t="s">
        <v>1308</v>
      </c>
      <c r="L275" s="29"/>
      <c r="M275" s="29"/>
      <c r="O275" s="24"/>
      <c r="P275" s="24" t="s">
        <v>1031</v>
      </c>
      <c r="Q275" s="24"/>
    </row>
    <row r="276" spans="1:17" ht="12.75" customHeight="1">
      <c r="A276" s="3">
        <f>VLOOKUP(D276,'Concept heirarchy position'!A$1:I$566,3,0)</f>
        <v>278</v>
      </c>
      <c r="B276" s="3" t="str">
        <f>VLOOKUP(D276,'Concept heirarchy position'!A$1:I$566,2,0)</f>
        <v>RASS</v>
      </c>
      <c r="C276" s="3">
        <v>268</v>
      </c>
      <c r="D276" s="3" t="s">
        <v>954</v>
      </c>
      <c r="E276" s="12" t="s">
        <v>1310</v>
      </c>
      <c r="F276" s="12" t="s">
        <v>1029</v>
      </c>
      <c r="G276" s="12" t="s">
        <v>1036</v>
      </c>
      <c r="H276" s="12" t="s">
        <v>955</v>
      </c>
      <c r="O276" s="24" t="s">
        <v>1031</v>
      </c>
      <c r="P276" s="24" t="s">
        <v>1031</v>
      </c>
      <c r="Q276" s="24"/>
    </row>
    <row r="277" spans="1:17" ht="12.75" customHeight="1">
      <c r="A277" s="3">
        <f>VLOOKUP(D277,'Concept heirarchy position'!A$1:I$566,3,0)</f>
        <v>279</v>
      </c>
      <c r="B277" s="3" t="str">
        <f>VLOOKUP(D277,'Concept heirarchy position'!A$1:I$566,2,0)</f>
        <v>GCS 15</v>
      </c>
      <c r="C277" s="3">
        <v>269</v>
      </c>
      <c r="D277" s="3" t="s">
        <v>830</v>
      </c>
      <c r="E277" s="12" t="s">
        <v>1311</v>
      </c>
      <c r="F277" s="12" t="s">
        <v>1029</v>
      </c>
      <c r="G277" s="12" t="s">
        <v>1036</v>
      </c>
      <c r="H277" s="12" t="s">
        <v>1182</v>
      </c>
      <c r="O277" s="24"/>
      <c r="P277" s="24" t="s">
        <v>1031</v>
      </c>
      <c r="Q277" s="24"/>
    </row>
    <row r="278" spans="1:17" ht="12.75" customHeight="1">
      <c r="A278" s="3">
        <f>VLOOKUP(D278,'Concept heirarchy position'!A$1:I$566,3,0)</f>
        <v>280</v>
      </c>
      <c r="B278" s="3" t="str">
        <f>VLOOKUP(D278,'Concept heirarchy position'!A$1:I$566,2,0)</f>
        <v>GCS</v>
      </c>
      <c r="C278" s="3">
        <v>270</v>
      </c>
      <c r="D278" s="3" t="s">
        <v>832</v>
      </c>
      <c r="E278" s="12" t="s">
        <v>2099</v>
      </c>
      <c r="G278" s="31" t="s">
        <v>1407</v>
      </c>
      <c r="O278" s="24" t="s">
        <v>1031</v>
      </c>
      <c r="P278" s="24" t="s">
        <v>1031</v>
      </c>
      <c r="Q278" s="24" t="s">
        <v>1313</v>
      </c>
    </row>
    <row r="279" spans="1:17" ht="12.75" customHeight="1">
      <c r="A279" s="3">
        <f>VLOOKUP(D279,'Concept heirarchy position'!A$1:I$566,3,0)</f>
        <v>281</v>
      </c>
      <c r="B279" s="3" t="str">
        <f>VLOOKUP(D279,'Concept heirarchy position'!A$1:I$566,2,0)</f>
        <v>History of difficult intubation</v>
      </c>
      <c r="C279" s="3">
        <v>271</v>
      </c>
      <c r="D279" s="7" t="s">
        <v>834</v>
      </c>
      <c r="E279" s="12" t="s">
        <v>835</v>
      </c>
      <c r="F279" s="12" t="s">
        <v>1029</v>
      </c>
      <c r="G279" s="12" t="s">
        <v>1036</v>
      </c>
      <c r="H279" s="12" t="s">
        <v>1182</v>
      </c>
      <c r="J279" s="3" t="s">
        <v>1031</v>
      </c>
      <c r="K279" s="3" t="s">
        <v>1086</v>
      </c>
      <c r="O279" s="24"/>
      <c r="P279" s="24" t="s">
        <v>1031</v>
      </c>
      <c r="Q279" s="24"/>
    </row>
    <row r="280" spans="1:17" ht="12.75" customHeight="1">
      <c r="A280" s="3">
        <f>VLOOKUP(D280,'Concept heirarchy position'!A$1:I$566,3,0)</f>
        <v>281</v>
      </c>
      <c r="B280" s="3" t="str">
        <f>VLOOKUP(D280,'Concept heirarchy position'!A$1:I$566,2,0)</f>
        <v>History of difficult intubation</v>
      </c>
      <c r="C280" s="3">
        <v>272</v>
      </c>
      <c r="D280" s="7" t="s">
        <v>834</v>
      </c>
      <c r="E280" s="22" t="s">
        <v>1314</v>
      </c>
      <c r="F280" s="22" t="s">
        <v>1029</v>
      </c>
      <c r="G280" s="22" t="s">
        <v>1036</v>
      </c>
      <c r="H280" s="28" t="s">
        <v>1159</v>
      </c>
      <c r="J280" s="3" t="s">
        <v>1031</v>
      </c>
      <c r="K280" s="3" t="s">
        <v>1086</v>
      </c>
      <c r="N280" s="23" t="str">
        <f>IF((E280=""),"N","Y")</f>
        <v>Y</v>
      </c>
      <c r="O280" s="23" t="s">
        <v>1031</v>
      </c>
      <c r="P280" s="23"/>
      <c r="Q280" s="23"/>
    </row>
    <row r="281" spans="1:17" ht="12.75" customHeight="1">
      <c r="A281" s="3">
        <f>VLOOKUP(D281,'Concept heirarchy position'!A$1:I$566,3,0)</f>
        <v>284</v>
      </c>
      <c r="B281" s="3" t="str">
        <f>VLOOKUP(D281,'Concept heirarchy position'!A$1:I$566,2,0)</f>
        <v>Mallampati</v>
      </c>
      <c r="C281" s="3">
        <v>273</v>
      </c>
      <c r="D281" s="3" t="s">
        <v>842</v>
      </c>
      <c r="E281" s="12" t="s">
        <v>843</v>
      </c>
      <c r="F281" s="12" t="s">
        <v>1029</v>
      </c>
      <c r="G281" s="12" t="s">
        <v>1036</v>
      </c>
      <c r="H281" s="12" t="s">
        <v>843</v>
      </c>
      <c r="O281" s="24"/>
      <c r="P281" s="24" t="s">
        <v>1031</v>
      </c>
      <c r="Q281" s="24"/>
    </row>
    <row r="282" spans="1:17" ht="12.75" customHeight="1">
      <c r="A282" s="3">
        <f>VLOOKUP(D282,'Concept heirarchy position'!A$1:I$566,3,0)</f>
        <v>287</v>
      </c>
      <c r="B282" s="3" t="str">
        <f>VLOOKUP(D282,'Concept heirarchy position'!A$1:I$566,2,0)</f>
        <v>Neck extension</v>
      </c>
      <c r="C282" s="3">
        <v>274</v>
      </c>
      <c r="D282" s="7" t="s">
        <v>713</v>
      </c>
      <c r="E282" s="12" t="s">
        <v>1315</v>
      </c>
      <c r="F282" s="12" t="s">
        <v>1029</v>
      </c>
      <c r="G282" s="12" t="s">
        <v>1036</v>
      </c>
      <c r="H282" s="25" t="s">
        <v>713</v>
      </c>
      <c r="O282" s="24"/>
      <c r="P282" s="24" t="s">
        <v>1031</v>
      </c>
      <c r="Q282" s="24"/>
    </row>
    <row r="283" spans="1:17" ht="12.75" customHeight="1">
      <c r="A283" s="3">
        <f>VLOOKUP(D283,'Concept heirarchy position'!A$1:I$566,3,0)</f>
        <v>288</v>
      </c>
      <c r="B283" s="3" t="str">
        <f>VLOOKUP(D283,'Concept heirarchy position'!A$1:I$566,2,0)</f>
        <v>Mouth opening / Jaw protrusion (for Wilson Score)</v>
      </c>
      <c r="C283" s="3">
        <v>275</v>
      </c>
      <c r="D283" s="7" t="s">
        <v>715</v>
      </c>
      <c r="E283" s="12" t="s">
        <v>1316</v>
      </c>
      <c r="F283" s="12" t="s">
        <v>1029</v>
      </c>
      <c r="G283" s="12" t="s">
        <v>1036</v>
      </c>
      <c r="H283" s="12" t="s">
        <v>1317</v>
      </c>
      <c r="O283" s="24"/>
      <c r="P283" s="24" t="s">
        <v>1031</v>
      </c>
      <c r="Q283" s="24"/>
    </row>
    <row r="284" spans="1:17" ht="12.75" customHeight="1">
      <c r="A284" s="3">
        <f>VLOOKUP(D284,'Concept heirarchy position'!A$1:I$566,3,0)</f>
        <v>289</v>
      </c>
      <c r="B284" s="3" t="str">
        <f>VLOOKUP(D284,'Concept heirarchy position'!A$1:I$566,2,0)</f>
        <v>Mouth opening</v>
      </c>
      <c r="C284" s="3">
        <v>276</v>
      </c>
      <c r="D284" s="7" t="s">
        <v>1318</v>
      </c>
      <c r="E284" s="12" t="s">
        <v>1319</v>
      </c>
      <c r="F284" s="12" t="s">
        <v>1029</v>
      </c>
      <c r="G284" s="12" t="s">
        <v>1036</v>
      </c>
      <c r="H284" s="12" t="s">
        <v>1182</v>
      </c>
      <c r="J284" s="3" t="s">
        <v>1031</v>
      </c>
      <c r="K284" s="3" t="s">
        <v>1086</v>
      </c>
      <c r="O284" s="24"/>
      <c r="P284" s="24" t="s">
        <v>1031</v>
      </c>
      <c r="Q284" s="24"/>
    </row>
    <row r="285" spans="1:17" ht="12.75" customHeight="1">
      <c r="A285" s="3">
        <f>VLOOKUP(D285,'Concept heirarchy position'!A$1:I$566,3,0)</f>
        <v>290</v>
      </c>
      <c r="B285" s="3" t="str">
        <f>VLOOKUP(D285,'Concept heirarchy position'!A$1:I$566,2,0)</f>
        <v>Short thyromental distance</v>
      </c>
      <c r="C285" s="3">
        <v>277</v>
      </c>
      <c r="D285" s="3" t="s">
        <v>720</v>
      </c>
      <c r="E285" s="12" t="s">
        <v>1320</v>
      </c>
      <c r="F285" s="12" t="s">
        <v>1029</v>
      </c>
      <c r="G285" s="12" t="s">
        <v>1036</v>
      </c>
      <c r="H285" s="12" t="s">
        <v>1182</v>
      </c>
      <c r="O285" s="24"/>
      <c r="P285" s="24" t="s">
        <v>1031</v>
      </c>
      <c r="Q285" s="24"/>
    </row>
    <row r="286" spans="1:17" ht="12.75" customHeight="1">
      <c r="A286" s="3">
        <f>VLOOKUP(D286,'Concept heirarchy position'!A$1:I$566,3,0)</f>
        <v>293</v>
      </c>
      <c r="B286" s="3" t="str">
        <f>VLOOKUP(D286,'Concept heirarchy position'!A$1:I$566,2,0)</f>
        <v>Dentition</v>
      </c>
      <c r="C286" s="3">
        <v>278</v>
      </c>
      <c r="D286" s="7" t="s">
        <v>727</v>
      </c>
      <c r="E286" s="12" t="s">
        <v>1321</v>
      </c>
      <c r="F286" s="12" t="s">
        <v>1029</v>
      </c>
      <c r="G286" s="12" t="s">
        <v>1216</v>
      </c>
      <c r="H286" s="12" t="s">
        <v>1322</v>
      </c>
      <c r="J286" s="3" t="s">
        <v>1031</v>
      </c>
      <c r="K286" s="3" t="s">
        <v>1323</v>
      </c>
      <c r="N286" s="24"/>
      <c r="O286" s="24"/>
      <c r="P286" s="24" t="s">
        <v>1031</v>
      </c>
      <c r="Q286" s="24"/>
    </row>
    <row r="287" spans="1:17" ht="12.75" customHeight="1">
      <c r="A287" s="3">
        <f>VLOOKUP(D287,'Concept heirarchy position'!A$1:I$566,3,0)</f>
        <v>294</v>
      </c>
      <c r="B287" s="3" t="str">
        <f>VLOOKUP(D287,'Concept heirarchy position'!A$1:I$566,2,0)</f>
        <v>Receding mandible</v>
      </c>
      <c r="C287" s="3">
        <v>279</v>
      </c>
      <c r="D287" s="7" t="s">
        <v>729</v>
      </c>
      <c r="E287" s="12" t="s">
        <v>1324</v>
      </c>
      <c r="F287" s="12" t="s">
        <v>1029</v>
      </c>
      <c r="G287" s="12" t="s">
        <v>1036</v>
      </c>
      <c r="H287" s="25" t="s">
        <v>1325</v>
      </c>
      <c r="O287" s="24"/>
      <c r="P287" s="24" t="s">
        <v>1031</v>
      </c>
      <c r="Q287" s="24"/>
    </row>
    <row r="288" spans="1:17" ht="12.75" customHeight="1">
      <c r="A288" s="3">
        <f>VLOOKUP(D288,'Concept heirarchy position'!A$1:I$566,3,0)</f>
        <v>297</v>
      </c>
      <c r="B288" s="3" t="str">
        <f>VLOOKUP(D288,'Concept heirarchy position'!A$1:I$566,2,0)</f>
        <v>Upper airway obstuction</v>
      </c>
      <c r="C288" s="3">
        <v>280</v>
      </c>
      <c r="D288" s="7" t="s">
        <v>876</v>
      </c>
      <c r="E288" s="12" t="s">
        <v>1326</v>
      </c>
      <c r="F288" s="12" t="s">
        <v>1029</v>
      </c>
      <c r="G288" s="12" t="s">
        <v>1036</v>
      </c>
      <c r="H288" s="12" t="s">
        <v>1182</v>
      </c>
      <c r="J288" s="3" t="s">
        <v>1031</v>
      </c>
      <c r="K288" s="3" t="s">
        <v>1086</v>
      </c>
      <c r="O288" s="24"/>
      <c r="P288" s="24" t="s">
        <v>1031</v>
      </c>
      <c r="Q288" s="24"/>
    </row>
    <row r="289" spans="1:17" ht="12.75" customHeight="1">
      <c r="A289" s="3">
        <f>VLOOKUP(D289,'Concept heirarchy position'!A$1:I$566,3,0)</f>
        <v>298</v>
      </c>
      <c r="B289" s="3" t="str">
        <f>VLOOKUP(D289,'Concept heirarchy position'!A$1:I$566,2,0)</f>
        <v>Upper airway infection</v>
      </c>
      <c r="C289" s="3">
        <v>281</v>
      </c>
      <c r="D289" s="7" t="s">
        <v>878</v>
      </c>
      <c r="E289" s="12" t="s">
        <v>1446</v>
      </c>
      <c r="F289" s="12" t="s">
        <v>1029</v>
      </c>
      <c r="G289" s="12" t="s">
        <v>1036</v>
      </c>
      <c r="H289" s="12" t="s">
        <v>1182</v>
      </c>
      <c r="J289" s="3" t="s">
        <v>1031</v>
      </c>
      <c r="K289" s="3" t="s">
        <v>1086</v>
      </c>
      <c r="O289" s="24"/>
      <c r="P289" s="24" t="s">
        <v>1031</v>
      </c>
      <c r="Q289" s="24"/>
    </row>
    <row r="290" spans="1:17" ht="12.75" customHeight="1">
      <c r="A290" s="3">
        <f>VLOOKUP(D290,'Concept heirarchy position'!A$1:I$566,3,0)</f>
        <v>302</v>
      </c>
      <c r="B290" s="3" t="str">
        <f>VLOOKUP(D290,'Concept heirarchy position'!A$1:I$566,2,0)</f>
        <v>High arched palate</v>
      </c>
      <c r="C290" s="3">
        <v>282</v>
      </c>
      <c r="D290" s="7" t="s">
        <v>885</v>
      </c>
      <c r="E290" s="12" t="s">
        <v>886</v>
      </c>
      <c r="F290" s="12" t="s">
        <v>1029</v>
      </c>
      <c r="G290" s="12" t="s">
        <v>1036</v>
      </c>
      <c r="H290" s="12" t="s">
        <v>1182</v>
      </c>
      <c r="O290" s="24"/>
      <c r="P290" s="24" t="s">
        <v>1031</v>
      </c>
      <c r="Q290" s="24"/>
    </row>
    <row r="291" spans="1:17" ht="12.75" customHeight="1">
      <c r="A291" s="3">
        <f>VLOOKUP(D291,'Concept heirarchy position'!A$1:I$566,3,0)</f>
        <v>303</v>
      </c>
      <c r="B291" s="3" t="str">
        <f>VLOOKUP(D291,'Concept heirarchy position'!A$1:I$566,2,0)</f>
        <v>Protruding incisors</v>
      </c>
      <c r="C291" s="3">
        <v>283</v>
      </c>
      <c r="D291" s="7" t="s">
        <v>887</v>
      </c>
      <c r="E291" s="12" t="s">
        <v>1447</v>
      </c>
      <c r="F291" s="12" t="s">
        <v>1029</v>
      </c>
      <c r="G291" s="12" t="s">
        <v>1036</v>
      </c>
      <c r="H291" s="25" t="s">
        <v>1448</v>
      </c>
      <c r="O291" s="24"/>
      <c r="P291" s="24" t="s">
        <v>1031</v>
      </c>
      <c r="Q291" s="24"/>
    </row>
    <row r="292" spans="1:17" ht="12.75" customHeight="1">
      <c r="A292" s="3">
        <f>VLOOKUP(D292,'Concept heirarchy position'!A$1:I$566,3,0)</f>
        <v>304</v>
      </c>
      <c r="B292" s="3" t="str">
        <f>VLOOKUP(D292,'Concept heirarchy position'!A$1:I$566,2,0)</f>
        <v>Craniofacial abnormality</v>
      </c>
      <c r="C292" s="3">
        <v>284</v>
      </c>
      <c r="D292" s="7" t="s">
        <v>889</v>
      </c>
      <c r="E292" s="12" t="s">
        <v>1449</v>
      </c>
      <c r="F292" s="12" t="s">
        <v>1029</v>
      </c>
      <c r="G292" s="12" t="s">
        <v>1036</v>
      </c>
      <c r="H292" s="12" t="s">
        <v>1182</v>
      </c>
      <c r="J292" s="3" t="s">
        <v>1031</v>
      </c>
      <c r="K292" s="3" t="s">
        <v>1086</v>
      </c>
      <c r="N292" s="24"/>
      <c r="O292" s="24"/>
      <c r="P292" s="24" t="s">
        <v>1031</v>
      </c>
      <c r="Q292" s="24"/>
    </row>
    <row r="293" spans="1:17" ht="12.75" customHeight="1">
      <c r="A293" s="3">
        <f>VLOOKUP(D293,'Concept heirarchy position'!A$1:I$566,3,0)</f>
        <v>305</v>
      </c>
      <c r="B293" s="3" t="str">
        <f>VLOOKUP(D293,'Concept heirarchy position'!A$1:I$566,2,0)</f>
        <v>Other airway comments</v>
      </c>
      <c r="C293" s="3">
        <v>285</v>
      </c>
      <c r="D293" s="7" t="s">
        <v>891</v>
      </c>
      <c r="E293" s="12" t="s">
        <v>892</v>
      </c>
      <c r="F293" s="12" t="s">
        <v>1029</v>
      </c>
      <c r="G293" s="12" t="s">
        <v>1043</v>
      </c>
      <c r="I293" s="12">
        <v>65535</v>
      </c>
      <c r="O293" s="24"/>
      <c r="P293" s="24" t="s">
        <v>1031</v>
      </c>
      <c r="Q293" s="24"/>
    </row>
    <row r="294" spans="1:17" ht="12.75" customHeight="1">
      <c r="A294" s="3">
        <f>VLOOKUP(D294,'Concept heirarchy position'!A$1:I$566,3,0)</f>
        <v>307</v>
      </c>
      <c r="B294" s="3" t="str">
        <f>VLOOKUP(D294,'Concept heirarchy position'!A$1:I$566,2,0)</f>
        <v>Other investigations required</v>
      </c>
      <c r="C294" s="3">
        <v>286</v>
      </c>
      <c r="D294" s="3" t="s">
        <v>1012</v>
      </c>
      <c r="E294" s="12" t="s">
        <v>1450</v>
      </c>
      <c r="F294" s="12" t="s">
        <v>1029</v>
      </c>
      <c r="G294" s="12" t="s">
        <v>1036</v>
      </c>
      <c r="H294" s="12" t="s">
        <v>1182</v>
      </c>
      <c r="J294" s="12" t="s">
        <v>1031</v>
      </c>
      <c r="K294" s="12" t="s">
        <v>1086</v>
      </c>
      <c r="L294" s="12"/>
      <c r="M294" s="12"/>
      <c r="O294" s="24" t="s">
        <v>1031</v>
      </c>
      <c r="P294" s="24" t="s">
        <v>1031</v>
      </c>
      <c r="Q294" s="24"/>
    </row>
    <row r="295" spans="1:17" ht="12.75" customHeight="1">
      <c r="A295" s="3">
        <f>VLOOKUP(D295,'Concept heirarchy position'!A$1:I$566,3,0)</f>
        <v>308</v>
      </c>
      <c r="B295" s="3" t="str">
        <f>VLOOKUP(D295,'Concept heirarchy position'!A$1:I$566,2,0)</f>
        <v>Blood results available</v>
      </c>
      <c r="C295" s="3">
        <v>287</v>
      </c>
      <c r="D295" s="3" t="s">
        <v>901</v>
      </c>
      <c r="E295" s="12" t="s">
        <v>1451</v>
      </c>
      <c r="F295" s="12" t="s">
        <v>1029</v>
      </c>
      <c r="G295" s="12" t="s">
        <v>1036</v>
      </c>
      <c r="H295" s="29" t="s">
        <v>1182</v>
      </c>
      <c r="N295" s="24"/>
      <c r="O295" s="24" t="s">
        <v>1031</v>
      </c>
      <c r="P295" s="24" t="s">
        <v>1031</v>
      </c>
      <c r="Q295" s="24"/>
    </row>
    <row r="296" spans="1:17" ht="12.75" customHeight="1">
      <c r="A296" s="3">
        <f>VLOOKUP(D296,'Concept heirarchy position'!A$1:I$566,3,0)</f>
        <v>309</v>
      </c>
      <c r="B296" s="3" t="str">
        <f>VLOOKUP(D296,'Concept heirarchy position'!A$1:I$566,2,0)</f>
        <v>Blood test in last year</v>
      </c>
      <c r="C296" s="3">
        <v>288</v>
      </c>
      <c r="D296" s="3" t="s">
        <v>904</v>
      </c>
      <c r="E296" s="22" t="s">
        <v>1452</v>
      </c>
      <c r="F296" s="22" t="s">
        <v>1029</v>
      </c>
      <c r="G296" s="22" t="s">
        <v>1036</v>
      </c>
      <c r="H296" s="28" t="s">
        <v>1159</v>
      </c>
      <c r="N296" s="23" t="str">
        <f>IF((E296=""),"N","Y")</f>
        <v>Y</v>
      </c>
      <c r="O296" s="23" t="s">
        <v>1031</v>
      </c>
      <c r="P296" s="23"/>
      <c r="Q296" s="23"/>
    </row>
    <row r="297" spans="1:17" ht="12.75" customHeight="1">
      <c r="A297" s="3">
        <f>VLOOKUP(D297,'Concept heirarchy position'!A$1:I$566,3,0)</f>
        <v>310</v>
      </c>
      <c r="B297" s="3" t="str">
        <f>VLOOKUP(D297,'Concept heirarchy position'!A$1:I$566,2,0)</f>
        <v>Lab results date</v>
      </c>
      <c r="C297" s="3">
        <v>289</v>
      </c>
      <c r="D297" s="3" t="s">
        <v>906</v>
      </c>
      <c r="E297" s="12" t="s">
        <v>1453</v>
      </c>
      <c r="F297" s="12" t="s">
        <v>1569</v>
      </c>
      <c r="G297" s="12" t="s">
        <v>1034</v>
      </c>
      <c r="M297" s="3" t="s">
        <v>1035</v>
      </c>
      <c r="O297" s="24"/>
      <c r="P297" s="24" t="s">
        <v>1031</v>
      </c>
      <c r="Q297" s="24"/>
    </row>
    <row r="298" spans="1:17" ht="12.75" customHeight="1">
      <c r="A298" s="3">
        <f>VLOOKUP(D298,'Concept heirarchy position'!A$1:I$566,3,0)</f>
        <v>311</v>
      </c>
      <c r="B298" s="3" t="str">
        <f>VLOOKUP(D298,'Concept heirarchy position'!A$1:I$566,2,0)</f>
        <v>Hb</v>
      </c>
      <c r="C298" s="3">
        <v>290</v>
      </c>
      <c r="D298" s="3" t="s">
        <v>908</v>
      </c>
      <c r="E298" s="12" t="s">
        <v>909</v>
      </c>
      <c r="F298" s="12" t="s">
        <v>1569</v>
      </c>
      <c r="G298" s="12" t="s">
        <v>1050</v>
      </c>
      <c r="O298" s="24" t="s">
        <v>1031</v>
      </c>
      <c r="P298" s="24" t="s">
        <v>1031</v>
      </c>
      <c r="Q298" s="24"/>
    </row>
    <row r="299" spans="1:17" ht="12.75" customHeight="1">
      <c r="A299" s="3">
        <f>VLOOKUP(D299,'Concept heirarchy position'!A$1:I$566,3,0)</f>
        <v>312</v>
      </c>
      <c r="B299" s="3" t="str">
        <f>VLOOKUP(D299,'Concept heirarchy position'!A$1:I$566,2,0)</f>
        <v>Platelets</v>
      </c>
      <c r="C299" s="3">
        <v>291</v>
      </c>
      <c r="D299" s="3" t="s">
        <v>910</v>
      </c>
      <c r="E299" s="12" t="s">
        <v>911</v>
      </c>
      <c r="F299" s="12" t="s">
        <v>1569</v>
      </c>
      <c r="G299" s="12" t="s">
        <v>1184</v>
      </c>
      <c r="O299" s="24" t="s">
        <v>1031</v>
      </c>
      <c r="P299" s="24" t="s">
        <v>1031</v>
      </c>
      <c r="Q299" s="24"/>
    </row>
    <row r="300" spans="1:17" ht="12.75" customHeight="1">
      <c r="A300" s="3">
        <f>VLOOKUP(D300,'Concept heirarchy position'!A$1:I$566,3,0)</f>
        <v>313</v>
      </c>
      <c r="B300" s="3" t="str">
        <f>VLOOKUP(D300,'Concept heirarchy position'!A$1:I$566,2,0)</f>
        <v>INR</v>
      </c>
      <c r="C300" s="3">
        <v>292</v>
      </c>
      <c r="D300" s="3" t="s">
        <v>912</v>
      </c>
      <c r="E300" s="12" t="s">
        <v>777</v>
      </c>
      <c r="F300" s="12" t="s">
        <v>1569</v>
      </c>
      <c r="G300" s="12" t="s">
        <v>1050</v>
      </c>
      <c r="O300" s="24" t="s">
        <v>1031</v>
      </c>
      <c r="P300" s="24" t="s">
        <v>1031</v>
      </c>
      <c r="Q300" s="24"/>
    </row>
    <row r="301" spans="1:17" ht="12.75" customHeight="1">
      <c r="A301" s="3">
        <f>VLOOKUP(D301,'Concept heirarchy position'!A$1:I$566,3,0)</f>
        <v>314</v>
      </c>
      <c r="B301" s="3" t="str">
        <f>VLOOKUP(D301,'Concept heirarchy position'!A$1:I$566,2,0)</f>
        <v>PT</v>
      </c>
      <c r="C301" s="3">
        <v>293</v>
      </c>
      <c r="D301" s="3" t="s">
        <v>778</v>
      </c>
      <c r="E301" s="12" t="s">
        <v>1570</v>
      </c>
      <c r="F301" s="12" t="s">
        <v>1569</v>
      </c>
      <c r="G301" s="12" t="s">
        <v>1184</v>
      </c>
      <c r="O301" s="24" t="s">
        <v>1031</v>
      </c>
      <c r="P301" s="24" t="s">
        <v>1031</v>
      </c>
      <c r="Q301" s="24"/>
    </row>
    <row r="302" spans="1:17" ht="12.75" customHeight="1">
      <c r="A302" s="3">
        <f>VLOOKUP(D302,'Concept heirarchy position'!A$1:I$566,3,0)</f>
        <v>315</v>
      </c>
      <c r="B302" s="3" t="str">
        <f>VLOOKUP(D302,'Concept heirarchy position'!A$1:I$566,2,0)</f>
        <v>aPTT</v>
      </c>
      <c r="C302" s="3">
        <v>294</v>
      </c>
      <c r="D302" s="3" t="s">
        <v>780</v>
      </c>
      <c r="E302" s="12" t="s">
        <v>781</v>
      </c>
      <c r="F302" s="12" t="s">
        <v>1569</v>
      </c>
      <c r="G302" s="12" t="s">
        <v>1050</v>
      </c>
      <c r="N302" s="24"/>
      <c r="O302" s="24"/>
      <c r="P302" s="24" t="s">
        <v>1031</v>
      </c>
      <c r="Q302" s="24"/>
    </row>
    <row r="303" spans="1:17" ht="12.75" customHeight="1">
      <c r="A303" s="3">
        <f>VLOOKUP(D303,'Concept heirarchy position'!A$1:I$566,3,0)</f>
        <v>316</v>
      </c>
      <c r="B303" s="3" t="str">
        <f>VLOOKUP(D303,'Concept heirarchy position'!A$1:I$566,2,0)</f>
        <v>Na</v>
      </c>
      <c r="C303" s="3">
        <v>295</v>
      </c>
      <c r="D303" s="3" t="s">
        <v>782</v>
      </c>
      <c r="E303" s="12" t="s">
        <v>1571</v>
      </c>
      <c r="F303" s="12" t="s">
        <v>1569</v>
      </c>
      <c r="G303" s="12" t="s">
        <v>1184</v>
      </c>
      <c r="O303" s="24" t="s">
        <v>1031</v>
      </c>
      <c r="P303" s="24" t="s">
        <v>1031</v>
      </c>
      <c r="Q303" s="24"/>
    </row>
    <row r="304" spans="1:17" ht="12.75" customHeight="1">
      <c r="A304" s="3">
        <f>VLOOKUP(D304,'Concept heirarchy position'!A$1:I$566,3,0)</f>
        <v>317</v>
      </c>
      <c r="B304" s="3" t="str">
        <f>VLOOKUP(D304,'Concept heirarchy position'!A$1:I$566,2,0)</f>
        <v>K</v>
      </c>
      <c r="C304" s="3">
        <v>296</v>
      </c>
      <c r="D304" s="3" t="s">
        <v>784</v>
      </c>
      <c r="E304" s="12" t="s">
        <v>1572</v>
      </c>
      <c r="F304" s="12" t="s">
        <v>1569</v>
      </c>
      <c r="G304" s="12" t="s">
        <v>1184</v>
      </c>
      <c r="O304" s="24"/>
      <c r="P304" s="24" t="s">
        <v>1031</v>
      </c>
      <c r="Q304" s="24"/>
    </row>
    <row r="305" spans="1:17" ht="12.75" customHeight="1">
      <c r="A305" s="3">
        <f>VLOOKUP(D305,'Concept heirarchy position'!A$1:I$566,3,0)</f>
        <v>318</v>
      </c>
      <c r="B305" s="3" t="str">
        <f>VLOOKUP(D305,'Concept heirarchy position'!A$1:I$566,2,0)</f>
        <v>HCO3</v>
      </c>
      <c r="C305" s="3">
        <v>297</v>
      </c>
      <c r="D305" s="3" t="s">
        <v>786</v>
      </c>
      <c r="E305" s="12" t="s">
        <v>787</v>
      </c>
      <c r="F305" s="12" t="s">
        <v>1569</v>
      </c>
      <c r="G305" s="12" t="s">
        <v>1050</v>
      </c>
      <c r="O305" s="24" t="s">
        <v>1031</v>
      </c>
      <c r="P305" s="24" t="s">
        <v>1031</v>
      </c>
      <c r="Q305" s="24"/>
    </row>
    <row r="306" spans="1:17" ht="12.75" customHeight="1">
      <c r="A306" s="3">
        <f>VLOOKUP(D306,'Concept heirarchy position'!A$1:I$566,3,0)</f>
        <v>319</v>
      </c>
      <c r="B306" s="3" t="str">
        <f>VLOOKUP(D306,'Concept heirarchy position'!A$1:I$566,2,0)</f>
        <v>Urea</v>
      </c>
      <c r="C306" s="3">
        <v>298</v>
      </c>
      <c r="D306" s="3" t="s">
        <v>788</v>
      </c>
      <c r="E306" s="12" t="s">
        <v>789</v>
      </c>
      <c r="F306" s="12" t="s">
        <v>1569</v>
      </c>
      <c r="G306" s="12" t="s">
        <v>1184</v>
      </c>
      <c r="O306" s="24" t="s">
        <v>1031</v>
      </c>
      <c r="P306" s="24" t="s">
        <v>1031</v>
      </c>
      <c r="Q306" s="24"/>
    </row>
    <row r="307" spans="1:17" ht="12.75" customHeight="1">
      <c r="A307" s="3">
        <f>VLOOKUP(D307,'Concept heirarchy position'!A$1:I$566,3,0)</f>
        <v>320</v>
      </c>
      <c r="B307" s="3" t="str">
        <f>VLOOKUP(D307,'Concept heirarchy position'!A$1:I$566,2,0)</f>
        <v>Creatinine</v>
      </c>
      <c r="C307" s="3">
        <v>299</v>
      </c>
      <c r="D307" s="3" t="s">
        <v>790</v>
      </c>
      <c r="E307" s="12" t="s">
        <v>791</v>
      </c>
      <c r="F307" s="12" t="s">
        <v>1569</v>
      </c>
      <c r="G307" s="12" t="s">
        <v>1184</v>
      </c>
      <c r="N307" s="24"/>
      <c r="O307" s="24"/>
      <c r="P307" s="24" t="s">
        <v>1031</v>
      </c>
      <c r="Q307" s="24"/>
    </row>
    <row r="308" spans="1:17" ht="12.75" customHeight="1">
      <c r="A308" s="3">
        <f>VLOOKUP(D308,'Concept heirarchy position'!A$1:I$566,3,0)</f>
        <v>321</v>
      </c>
      <c r="B308" s="3">
        <f>VLOOKUP(D308,'Concept heirarchy position'!A$1:I$566,2,0)</f>
        <v>0</v>
      </c>
      <c r="C308" s="3">
        <v>300</v>
      </c>
      <c r="D308" s="3" t="s">
        <v>792</v>
      </c>
      <c r="E308" s="12" t="s">
        <v>1573</v>
      </c>
      <c r="F308" s="12" t="s">
        <v>1569</v>
      </c>
      <c r="G308" s="12" t="s">
        <v>1036</v>
      </c>
      <c r="H308" s="12" t="s">
        <v>1573</v>
      </c>
      <c r="O308" s="24" t="s">
        <v>1031</v>
      </c>
      <c r="P308" s="24" t="s">
        <v>1031</v>
      </c>
      <c r="Q308" s="24"/>
    </row>
    <row r="309" spans="1:17" ht="12.75" customHeight="1">
      <c r="A309" s="3">
        <f>VLOOKUP(D309,'Concept heirarchy position'!A$1:I$566,3,0)</f>
        <v>322</v>
      </c>
      <c r="B309" s="3" t="str">
        <f>VLOOKUP(D309,'Concept heirarchy position'!A$1:I$566,2,0)</f>
        <v>Albumin</v>
      </c>
      <c r="C309" s="3">
        <v>301</v>
      </c>
      <c r="D309" s="12" t="s">
        <v>793</v>
      </c>
      <c r="E309" s="12" t="s">
        <v>794</v>
      </c>
      <c r="F309" s="12" t="s">
        <v>1569</v>
      </c>
      <c r="G309" s="12" t="s">
        <v>1050</v>
      </c>
      <c r="N309" s="24"/>
      <c r="O309" s="24"/>
      <c r="P309" s="24" t="s">
        <v>1031</v>
      </c>
      <c r="Q309" s="24"/>
    </row>
    <row r="310" spans="1:17" ht="12.75" customHeight="1">
      <c r="A310" s="3">
        <f>VLOOKUP(D310,'Concept heirarchy position'!A$1:I$566,3,0)</f>
        <v>323</v>
      </c>
      <c r="B310" s="3" t="str">
        <f>VLOOKUP(D310,'Concept heirarchy position'!A$1:I$566,2,0)</f>
        <v>HbA1C</v>
      </c>
      <c r="C310" s="3">
        <v>302</v>
      </c>
      <c r="D310" s="3" t="s">
        <v>795</v>
      </c>
      <c r="E310" s="12" t="s">
        <v>796</v>
      </c>
      <c r="F310" s="12" t="s">
        <v>1254</v>
      </c>
      <c r="G310" s="12" t="s">
        <v>1184</v>
      </c>
      <c r="H310" s="12"/>
      <c r="N310" s="24"/>
      <c r="O310" s="24"/>
      <c r="P310" s="24"/>
      <c r="Q310" s="24"/>
    </row>
    <row r="311" spans="1:17" ht="12.75" customHeight="1">
      <c r="A311" s="3">
        <f>VLOOKUP(D311,'Concept heirarchy position'!A$1:I$566,3,0)</f>
        <v>324</v>
      </c>
      <c r="B311" s="3" t="str">
        <f>VLOOKUP(D311,'Concept heirarchy position'!A$1:I$566,2,0)</f>
        <v>ECG</v>
      </c>
      <c r="C311" s="3">
        <v>303</v>
      </c>
      <c r="D311" s="3" t="s">
        <v>797</v>
      </c>
      <c r="E311" s="12" t="s">
        <v>1574</v>
      </c>
      <c r="F311" s="12" t="s">
        <v>1029</v>
      </c>
      <c r="G311" s="12" t="s">
        <v>1036</v>
      </c>
      <c r="H311" s="12" t="s">
        <v>1182</v>
      </c>
      <c r="N311" s="24"/>
      <c r="O311" s="24"/>
      <c r="P311" s="24" t="s">
        <v>1031</v>
      </c>
      <c r="Q311" s="24"/>
    </row>
    <row r="312" spans="1:17" ht="12.75" customHeight="1">
      <c r="A312" s="3">
        <f>VLOOKUP(D312,'Concept heirarchy position'!A$1:I$566,3,0)</f>
        <v>325</v>
      </c>
      <c r="B312" s="3" t="str">
        <f>VLOOKUP(D312,'Concept heirarchy position'!A$1:I$566,2,0)</f>
        <v>ECG Date</v>
      </c>
      <c r="C312" s="3">
        <v>304</v>
      </c>
      <c r="D312" s="3" t="s">
        <v>799</v>
      </c>
      <c r="E312" s="12" t="s">
        <v>1575</v>
      </c>
      <c r="F312" s="3" t="s">
        <v>1576</v>
      </c>
      <c r="G312" s="12" t="s">
        <v>1034</v>
      </c>
      <c r="M312" s="3" t="s">
        <v>1035</v>
      </c>
      <c r="N312" s="24"/>
      <c r="O312" s="24" t="s">
        <v>1031</v>
      </c>
      <c r="P312" s="24" t="s">
        <v>1031</v>
      </c>
      <c r="Q312" s="24"/>
    </row>
    <row r="313" spans="1:17" ht="12.75" customHeight="1">
      <c r="A313" s="3">
        <f>VLOOKUP(D313,'Concept heirarchy position'!A$1:I$566,3,0)</f>
        <v>326</v>
      </c>
      <c r="B313" s="3" t="str">
        <f>VLOOKUP(D313,'Concept heirarchy position'!A$1:I$566,2,0)</f>
        <v>ECG Results</v>
      </c>
      <c r="C313" s="3">
        <v>305</v>
      </c>
      <c r="D313" s="3" t="s">
        <v>802</v>
      </c>
      <c r="E313" s="12" t="s">
        <v>1455</v>
      </c>
      <c r="F313" s="3" t="s">
        <v>1456</v>
      </c>
      <c r="G313" s="12" t="s">
        <v>1043</v>
      </c>
      <c r="I313" s="29">
        <v>65535</v>
      </c>
      <c r="N313" s="24"/>
      <c r="O313" s="24" t="s">
        <v>1031</v>
      </c>
      <c r="P313" s="24" t="s">
        <v>1031</v>
      </c>
      <c r="Q313" s="24"/>
    </row>
    <row r="314" spans="1:17" ht="12.75" customHeight="1">
      <c r="A314" s="3">
        <f>VLOOKUP(D314,'Concept heirarchy position'!A$1:I$566,3,0)</f>
        <v>327</v>
      </c>
      <c r="B314" s="3" t="str">
        <f>VLOOKUP(D314,'Concept heirarchy position'!A$1:I$566,2,0)</f>
        <v>Pulmonary function tests performed</v>
      </c>
      <c r="C314" s="3">
        <v>306</v>
      </c>
      <c r="D314" s="3" t="s">
        <v>805</v>
      </c>
      <c r="E314" s="12" t="s">
        <v>806</v>
      </c>
      <c r="F314" s="12" t="s">
        <v>1029</v>
      </c>
      <c r="G314" s="12" t="s">
        <v>1036</v>
      </c>
      <c r="H314" s="12" t="s">
        <v>1182</v>
      </c>
      <c r="O314" s="24"/>
      <c r="P314" s="24" t="s">
        <v>1031</v>
      </c>
      <c r="Q314" s="24"/>
    </row>
    <row r="315" spans="1:17" ht="12.75" customHeight="1">
      <c r="A315" s="3">
        <f>VLOOKUP(D315,'Concept heirarchy position'!A$1:I$566,3,0)</f>
        <v>327</v>
      </c>
      <c r="B315" s="3" t="str">
        <f>VLOOKUP(D315,'Concept heirarchy position'!A$1:I$566,2,0)</f>
        <v>Pulmonary function tests performed</v>
      </c>
      <c r="C315" s="3">
        <v>307</v>
      </c>
      <c r="D315" s="3" t="s">
        <v>805</v>
      </c>
      <c r="E315" s="22" t="s">
        <v>2108</v>
      </c>
      <c r="F315" s="22" t="s">
        <v>1029</v>
      </c>
      <c r="G315" s="22" t="s">
        <v>1036</v>
      </c>
      <c r="H315" s="28" t="s">
        <v>1159</v>
      </c>
      <c r="N315" s="23" t="str">
        <f>IF((E315=""),"N","Y")</f>
        <v>Y</v>
      </c>
      <c r="O315" s="23" t="s">
        <v>1031</v>
      </c>
      <c r="P315" s="23"/>
      <c r="Q315" s="23"/>
    </row>
    <row r="316" spans="1:17" ht="12.75" customHeight="1">
      <c r="A316" s="3">
        <f>VLOOKUP(D316,'Concept heirarchy position'!A$1:I$566,3,0)</f>
        <v>328</v>
      </c>
      <c r="B316" s="3" t="str">
        <f>VLOOKUP(D316,'Concept heirarchy position'!A$1:I$566,2,0)</f>
        <v>Pulmonary function test results</v>
      </c>
      <c r="C316" s="3">
        <v>308</v>
      </c>
      <c r="D316" s="3" t="s">
        <v>807</v>
      </c>
      <c r="E316" s="12" t="s">
        <v>808</v>
      </c>
      <c r="F316" s="3" t="s">
        <v>1458</v>
      </c>
      <c r="G316" s="12" t="s">
        <v>1043</v>
      </c>
      <c r="I316" s="29">
        <v>65535</v>
      </c>
      <c r="O316" s="24" t="s">
        <v>1031</v>
      </c>
      <c r="P316" s="24" t="s">
        <v>1031</v>
      </c>
      <c r="Q316" s="24"/>
    </row>
    <row r="317" spans="1:17" ht="12.75" customHeight="1">
      <c r="A317" s="3">
        <f>VLOOKUP(D317,'Concept heirarchy position'!A$1:I$566,3,0)</f>
        <v>329</v>
      </c>
      <c r="B317" s="3" t="str">
        <f>VLOOKUP(D317,'Concept heirarchy position'!A$1:I$566,2,0)</f>
        <v>PFT date</v>
      </c>
      <c r="C317" s="3">
        <v>309</v>
      </c>
      <c r="D317" s="3" t="s">
        <v>932</v>
      </c>
      <c r="E317" s="12" t="s">
        <v>1459</v>
      </c>
      <c r="F317" s="3" t="s">
        <v>1458</v>
      </c>
      <c r="G317" s="12" t="s">
        <v>1034</v>
      </c>
      <c r="M317" s="3" t="s">
        <v>1035</v>
      </c>
      <c r="O317" s="24" t="s">
        <v>1031</v>
      </c>
      <c r="P317" s="24" t="s">
        <v>1031</v>
      </c>
      <c r="Q317" s="24"/>
    </row>
    <row r="318" spans="1:17" ht="12.75" customHeight="1">
      <c r="A318" s="3">
        <f>VLOOKUP(D318,'Concept heirarchy position'!A$1:I$566,3,0)</f>
        <v>330</v>
      </c>
      <c r="B318" s="3" t="str">
        <f>VLOOKUP(D318,'Concept heirarchy position'!A$1:I$566,2,0)</f>
        <v>CXR performed</v>
      </c>
      <c r="C318" s="3">
        <v>310</v>
      </c>
      <c r="D318" s="3" t="s">
        <v>935</v>
      </c>
      <c r="E318" s="12" t="s">
        <v>936</v>
      </c>
      <c r="F318" s="12" t="s">
        <v>1029</v>
      </c>
      <c r="G318" s="12" t="s">
        <v>1036</v>
      </c>
      <c r="H318" s="12" t="s">
        <v>1182</v>
      </c>
      <c r="N318" s="24"/>
      <c r="O318" s="24"/>
      <c r="P318" s="24" t="s">
        <v>1031</v>
      </c>
      <c r="Q318" s="24"/>
    </row>
    <row r="319" spans="1:17" ht="12.75" customHeight="1">
      <c r="A319" s="3">
        <f>VLOOKUP(D319,'Concept heirarchy position'!A$1:I$566,3,0)</f>
        <v>330</v>
      </c>
      <c r="B319" s="3" t="str">
        <f>VLOOKUP(D319,'Concept heirarchy position'!A$1:I$566,2,0)</f>
        <v>CXR performed</v>
      </c>
      <c r="C319" s="3">
        <v>311</v>
      </c>
      <c r="D319" s="3" t="s">
        <v>935</v>
      </c>
      <c r="E319" s="22" t="s">
        <v>1460</v>
      </c>
      <c r="F319" s="22" t="s">
        <v>1029</v>
      </c>
      <c r="G319" s="22" t="s">
        <v>1036</v>
      </c>
      <c r="H319" s="28" t="s">
        <v>1159</v>
      </c>
      <c r="N319" s="23" t="str">
        <f>IF((E319=""),"N","Y")</f>
        <v>Y</v>
      </c>
      <c r="O319" s="23" t="s">
        <v>1031</v>
      </c>
      <c r="P319" s="23"/>
      <c r="Q319" s="23"/>
    </row>
    <row r="320" spans="1:17" ht="12.75" customHeight="1">
      <c r="A320" s="3">
        <f>VLOOKUP(D320,'Concept heirarchy position'!A$1:I$566,3,0)</f>
        <v>331</v>
      </c>
      <c r="B320" s="3" t="str">
        <f>VLOOKUP(D320,'Concept heirarchy position'!A$1:I$566,2,0)</f>
        <v>CXR date</v>
      </c>
      <c r="C320" s="3">
        <v>312</v>
      </c>
      <c r="D320" s="3" t="s">
        <v>937</v>
      </c>
      <c r="E320" s="12" t="s">
        <v>938</v>
      </c>
      <c r="F320" s="3" t="s">
        <v>1589</v>
      </c>
      <c r="G320" s="12" t="s">
        <v>1034</v>
      </c>
      <c r="M320" s="3" t="s">
        <v>1035</v>
      </c>
      <c r="N320" s="24"/>
      <c r="O320" s="24"/>
      <c r="P320" s="24" t="s">
        <v>1031</v>
      </c>
      <c r="Q320" s="24"/>
    </row>
    <row r="321" spans="1:17" ht="12.75" customHeight="1">
      <c r="A321" s="3">
        <f>VLOOKUP(D321,'Concept heirarchy position'!A$1:I$566,3,0)</f>
        <v>332</v>
      </c>
      <c r="B321" s="3" t="str">
        <f>VLOOKUP(D321,'Concept heirarchy position'!A$1:I$566,2,0)</f>
        <v>CXR results</v>
      </c>
      <c r="C321" s="3">
        <v>313</v>
      </c>
      <c r="D321" s="3" t="s">
        <v>1062</v>
      </c>
      <c r="E321" s="12" t="s">
        <v>1063</v>
      </c>
      <c r="F321" s="3" t="s">
        <v>1589</v>
      </c>
      <c r="G321" s="12" t="s">
        <v>1043</v>
      </c>
      <c r="I321" s="29">
        <v>65535</v>
      </c>
      <c r="N321" s="24"/>
      <c r="O321" s="24"/>
      <c r="P321" s="24" t="s">
        <v>1031</v>
      </c>
      <c r="Q321" s="24"/>
    </row>
    <row r="322" spans="1:17" ht="12.75" customHeight="1">
      <c r="A322" s="3">
        <f>VLOOKUP(D322,'Concept heirarchy position'!A$1:I$566,3,0)</f>
        <v>333</v>
      </c>
      <c r="B322" s="3" t="str">
        <f>VLOOKUP(D322,'Concept heirarchy position'!A$1:I$566,2,0)</f>
        <v>Echo performed</v>
      </c>
      <c r="C322" s="3">
        <v>314</v>
      </c>
      <c r="D322" s="3" t="s">
        <v>944</v>
      </c>
      <c r="E322" s="12" t="s">
        <v>1590</v>
      </c>
      <c r="F322" s="12" t="s">
        <v>1029</v>
      </c>
      <c r="G322" s="12" t="s">
        <v>1036</v>
      </c>
      <c r="H322" s="12" t="s">
        <v>1182</v>
      </c>
      <c r="N322" s="24"/>
      <c r="O322" s="24"/>
      <c r="P322" s="24" t="s">
        <v>1031</v>
      </c>
      <c r="Q322" s="24"/>
    </row>
    <row r="323" spans="1:17" ht="12.75" customHeight="1">
      <c r="A323" s="3">
        <f>VLOOKUP(D323,'Concept heirarchy position'!A$1:I$566,3,0)</f>
        <v>333</v>
      </c>
      <c r="B323" s="3" t="str">
        <f>VLOOKUP(D323,'Concept heirarchy position'!A$1:I$566,2,0)</f>
        <v>Echo performed</v>
      </c>
      <c r="C323" s="3">
        <v>315</v>
      </c>
      <c r="D323" s="3" t="s">
        <v>944</v>
      </c>
      <c r="E323" s="22" t="s">
        <v>1591</v>
      </c>
      <c r="F323" s="22" t="s">
        <v>1029</v>
      </c>
      <c r="G323" s="22" t="s">
        <v>1036</v>
      </c>
      <c r="H323" s="28" t="s">
        <v>1159</v>
      </c>
      <c r="N323" s="23" t="str">
        <f>IF((E323=""),"N","Y")</f>
        <v>Y</v>
      </c>
      <c r="O323" s="23" t="s">
        <v>1031</v>
      </c>
      <c r="P323" s="23"/>
      <c r="Q323" s="23"/>
    </row>
    <row r="324" spans="1:17" ht="12.75" customHeight="1">
      <c r="A324" s="3">
        <f>VLOOKUP(D324,'Concept heirarchy position'!A$1:I$566,3,0)</f>
        <v>334</v>
      </c>
      <c r="B324" s="3" t="str">
        <f>VLOOKUP(D324,'Concept heirarchy position'!A$1:I$566,2,0)</f>
        <v>Echo date</v>
      </c>
      <c r="C324" s="3">
        <v>316</v>
      </c>
      <c r="D324" s="3" t="s">
        <v>946</v>
      </c>
      <c r="E324" s="12" t="s">
        <v>947</v>
      </c>
      <c r="F324" s="3" t="s">
        <v>1592</v>
      </c>
      <c r="G324" s="12" t="s">
        <v>1034</v>
      </c>
      <c r="M324" s="3" t="s">
        <v>1035</v>
      </c>
      <c r="N324" s="24"/>
      <c r="O324" s="24" t="s">
        <v>1031</v>
      </c>
      <c r="P324" s="24" t="s">
        <v>1031</v>
      </c>
      <c r="Q324" s="24"/>
    </row>
    <row r="325" spans="1:17" ht="12.75" customHeight="1">
      <c r="A325" s="3">
        <f>VLOOKUP(D325,'Concept heirarchy position'!A$1:I$566,3,0)</f>
        <v>335</v>
      </c>
      <c r="B325" s="3" t="str">
        <f>VLOOKUP(D325,'Concept heirarchy position'!A$1:I$566,2,0)</f>
        <v>Echo results</v>
      </c>
      <c r="C325" s="3">
        <v>317</v>
      </c>
      <c r="D325" s="3" t="s">
        <v>949</v>
      </c>
      <c r="E325" s="12" t="s">
        <v>950</v>
      </c>
      <c r="F325" s="3" t="s">
        <v>1592</v>
      </c>
      <c r="G325" s="12" t="s">
        <v>1043</v>
      </c>
      <c r="I325" s="29">
        <v>65535</v>
      </c>
      <c r="N325" s="24"/>
      <c r="O325" s="24"/>
      <c r="P325" s="24" t="s">
        <v>1031</v>
      </c>
      <c r="Q325" s="24"/>
    </row>
    <row r="326" spans="1:17" ht="12.75" customHeight="1">
      <c r="A326" s="3">
        <f>VLOOKUP(D326,'Concept heirarchy position'!A$1:I$566,3,0)</f>
        <v>342</v>
      </c>
      <c r="B326" s="3" t="str">
        <f>VLOOKUP(D326,'Concept heirarchy position'!A$1:I$566,2,0)</f>
        <v>Other imaging performed</v>
      </c>
      <c r="C326" s="3">
        <v>318</v>
      </c>
      <c r="D326" s="3" t="s">
        <v>967</v>
      </c>
      <c r="E326" s="12" t="s">
        <v>968</v>
      </c>
      <c r="F326" s="12" t="s">
        <v>1029</v>
      </c>
      <c r="G326" s="12" t="s">
        <v>1036</v>
      </c>
      <c r="H326" s="12" t="s">
        <v>1182</v>
      </c>
      <c r="J326" s="12" t="s">
        <v>1031</v>
      </c>
      <c r="K326" s="12" t="s">
        <v>1086</v>
      </c>
      <c r="L326" s="12"/>
      <c r="M326" s="12"/>
      <c r="O326" s="24" t="s">
        <v>1031</v>
      </c>
      <c r="P326" s="24" t="s">
        <v>1031</v>
      </c>
      <c r="Q326" s="24"/>
    </row>
    <row r="327" spans="1:17" ht="12.75" customHeight="1">
      <c r="A327" s="3">
        <f>VLOOKUP(D327,'Concept heirarchy position'!A$1:I$566,3,0)</f>
        <v>343</v>
      </c>
      <c r="B327" s="3" t="str">
        <f>VLOOKUP(D327,'Concept heirarchy position'!A$1:I$566,2,0)</f>
        <v>Other Lab Results</v>
      </c>
      <c r="C327" s="3">
        <v>319</v>
      </c>
      <c r="D327" s="3" t="s">
        <v>847</v>
      </c>
      <c r="E327" s="12" t="s">
        <v>1593</v>
      </c>
      <c r="F327" s="12" t="s">
        <v>1569</v>
      </c>
      <c r="G327" s="12" t="s">
        <v>1043</v>
      </c>
      <c r="I327" s="29">
        <v>65535</v>
      </c>
      <c r="O327" s="24" t="s">
        <v>1031</v>
      </c>
      <c r="P327" s="24" t="s">
        <v>1031</v>
      </c>
      <c r="Q327" s="24"/>
    </row>
    <row r="328" spans="1:17" ht="12.75" customHeight="1">
      <c r="A328" s="3">
        <f>VLOOKUP(D328,'Concept heirarchy position'!A$1:I$566,3,0)</f>
        <v>344</v>
      </c>
      <c r="B328" s="3" t="str">
        <f>VLOOKUP(D328,'Concept heirarchy position'!A$1:I$566,2,0)</f>
        <v>Consultation requested</v>
      </c>
      <c r="C328" s="3">
        <v>320</v>
      </c>
      <c r="D328" s="7" t="s">
        <v>849</v>
      </c>
      <c r="E328" s="12" t="s">
        <v>850</v>
      </c>
      <c r="F328" s="12" t="s">
        <v>1029</v>
      </c>
      <c r="G328" s="12" t="s">
        <v>1036</v>
      </c>
      <c r="H328" s="12" t="s">
        <v>1182</v>
      </c>
      <c r="J328" s="3" t="s">
        <v>1031</v>
      </c>
      <c r="N328" s="24"/>
      <c r="O328" s="24" t="s">
        <v>1031</v>
      </c>
      <c r="P328" s="24" t="s">
        <v>1031</v>
      </c>
      <c r="Q328" s="24"/>
    </row>
    <row r="329" spans="1:17" ht="12.75" customHeight="1">
      <c r="A329" s="3">
        <f>VLOOKUP(D329,'Concept heirarchy position'!A$1:I$566,3,0)</f>
        <v>345</v>
      </c>
      <c r="B329" s="3" t="str">
        <f>VLOOKUP(D329,'Concept heirarchy position'!A$1:I$566,2,0)</f>
        <v>Consultation completed</v>
      </c>
      <c r="C329" s="3">
        <v>321</v>
      </c>
      <c r="D329" s="7" t="s">
        <v>852</v>
      </c>
      <c r="E329" s="12" t="s">
        <v>853</v>
      </c>
      <c r="F329" s="12" t="s">
        <v>1029</v>
      </c>
      <c r="G329" s="12" t="s">
        <v>1036</v>
      </c>
      <c r="H329" s="12" t="s">
        <v>1182</v>
      </c>
      <c r="J329" s="3" t="s">
        <v>1031</v>
      </c>
      <c r="K329" s="3" t="s">
        <v>1086</v>
      </c>
      <c r="N329" s="24"/>
      <c r="O329" s="24" t="s">
        <v>1031</v>
      </c>
      <c r="P329" s="24" t="s">
        <v>1031</v>
      </c>
      <c r="Q329" s="24"/>
    </row>
    <row r="330" spans="1:17" ht="12.75" customHeight="1">
      <c r="A330" s="3">
        <f>VLOOKUP(D330,'Concept heirarchy position'!A$1:I$566,3,0)</f>
        <v>346</v>
      </c>
      <c r="B330" s="3" t="str">
        <f>VLOOKUP(D330,'Concept heirarchy position'!A$1:I$566,2,0)</f>
        <v>ASA</v>
      </c>
      <c r="C330" s="3">
        <v>322</v>
      </c>
      <c r="D330" s="12" t="s">
        <v>855</v>
      </c>
      <c r="E330" s="12" t="s">
        <v>1594</v>
      </c>
      <c r="F330" s="12" t="s">
        <v>1029</v>
      </c>
      <c r="G330" s="12" t="s">
        <v>1036</v>
      </c>
      <c r="H330" s="12" t="s">
        <v>855</v>
      </c>
      <c r="N330" s="24"/>
      <c r="O330" s="24" t="s">
        <v>1031</v>
      </c>
      <c r="P330" s="24" t="s">
        <v>1031</v>
      </c>
      <c r="Q330" s="24"/>
    </row>
    <row r="331" spans="1:17" ht="12.75" customHeight="1">
      <c r="A331" s="3">
        <f>VLOOKUP(D331,'Concept heirarchy position'!A$1:I$566,3,0)</f>
        <v>347</v>
      </c>
      <c r="B331" s="3" t="str">
        <f>VLOOKUP(D331,'Concept heirarchy position'!A$1:I$566,2,0)</f>
        <v>Emergency</v>
      </c>
      <c r="C331" s="3">
        <v>323</v>
      </c>
      <c r="D331" s="12" t="s">
        <v>858</v>
      </c>
      <c r="E331" s="12" t="s">
        <v>858</v>
      </c>
      <c r="F331" s="12" t="s">
        <v>1029</v>
      </c>
      <c r="G331" s="12" t="s">
        <v>1036</v>
      </c>
      <c r="H331" s="12" t="s">
        <v>1182</v>
      </c>
      <c r="O331" s="24"/>
      <c r="P331" s="24" t="s">
        <v>1031</v>
      </c>
      <c r="Q331" s="24"/>
    </row>
    <row r="332" spans="1:17" ht="12.75" customHeight="1">
      <c r="A332" s="3">
        <f>VLOOKUP(D332,'Concept heirarchy position'!A$1:I$566,3,0)</f>
        <v>348</v>
      </c>
      <c r="B332" s="3" t="str">
        <f>VLOOKUP(D332,'Concept heirarchy position'!A$1:I$566,2,0)</f>
        <v>Lee Revised CRI</v>
      </c>
      <c r="C332" s="3">
        <v>324</v>
      </c>
      <c r="D332" s="3" t="s">
        <v>860</v>
      </c>
      <c r="E332" s="12" t="s">
        <v>1467</v>
      </c>
      <c r="F332" s="12" t="s">
        <v>1029</v>
      </c>
      <c r="G332" s="12" t="s">
        <v>1216</v>
      </c>
      <c r="H332" s="12" t="s">
        <v>1468</v>
      </c>
      <c r="O332" s="24" t="s">
        <v>1031</v>
      </c>
      <c r="P332" s="24" t="s">
        <v>1031</v>
      </c>
      <c r="Q332" s="24"/>
    </row>
    <row r="333" spans="1:17" ht="12.75" customHeight="1">
      <c r="A333" s="3">
        <f>VLOOKUP(D333,'Concept heirarchy position'!A$1:I$566,3,0)</f>
        <v>350</v>
      </c>
      <c r="B333" s="3" t="str">
        <f>VLOOKUP(D333,'Concept heirarchy position'!A$1:I$566,2,0)</f>
        <v>Anaesthesia technique planned</v>
      </c>
      <c r="C333" s="3">
        <v>325</v>
      </c>
      <c r="D333" s="12" t="s">
        <v>865</v>
      </c>
      <c r="E333" s="12" t="s">
        <v>1469</v>
      </c>
      <c r="F333" s="12" t="s">
        <v>1029</v>
      </c>
      <c r="G333" s="12" t="s">
        <v>1216</v>
      </c>
      <c r="H333" s="12" t="s">
        <v>1470</v>
      </c>
      <c r="N333" s="24"/>
      <c r="O333" s="24"/>
      <c r="P333" s="24" t="s">
        <v>1031</v>
      </c>
      <c r="Q333" s="24"/>
    </row>
    <row r="334" spans="1:17" ht="12.75" customHeight="1">
      <c r="A334" s="3">
        <f>VLOOKUP(D334,'Concept heirarchy position'!A$1:I$566,3,0)</f>
        <v>351</v>
      </c>
      <c r="B334" s="3" t="str">
        <f>VLOOKUP(D334,'Concept heirarchy position'!A$1:I$566,2,0)</f>
        <v>Induction planned</v>
      </c>
      <c r="C334" s="3">
        <v>326</v>
      </c>
      <c r="D334" s="3" t="s">
        <v>868</v>
      </c>
      <c r="E334" s="12" t="s">
        <v>1471</v>
      </c>
      <c r="F334" s="12" t="s">
        <v>1029</v>
      </c>
      <c r="G334" s="12" t="s">
        <v>1216</v>
      </c>
      <c r="H334" s="12" t="s">
        <v>1472</v>
      </c>
      <c r="O334" s="24" t="s">
        <v>1031</v>
      </c>
      <c r="P334" s="24" t="s">
        <v>1031</v>
      </c>
      <c r="Q334" s="24"/>
    </row>
    <row r="335" spans="1:17" ht="12.75" customHeight="1">
      <c r="A335" s="3">
        <f>VLOOKUP(D335,'Concept heirarchy position'!A$1:I$566,3,0)</f>
        <v>352</v>
      </c>
      <c r="B335" s="3" t="str">
        <f>VLOOKUP(D335,'Concept heirarchy position'!A$1:I$566,2,0)</f>
        <v>Risks discussed</v>
      </c>
      <c r="C335" s="3">
        <v>327</v>
      </c>
      <c r="D335" s="3" t="s">
        <v>871</v>
      </c>
      <c r="E335" s="12" t="s">
        <v>1473</v>
      </c>
      <c r="F335" s="12" t="s">
        <v>1029</v>
      </c>
      <c r="G335" s="12" t="s">
        <v>1216</v>
      </c>
      <c r="H335" s="25" t="s">
        <v>871</v>
      </c>
      <c r="O335" s="24" t="s">
        <v>1031</v>
      </c>
      <c r="P335" s="24" t="s">
        <v>1031</v>
      </c>
      <c r="Q335" s="24"/>
    </row>
    <row r="336" spans="1:17" ht="12.75" customHeight="1">
      <c r="A336" s="3">
        <f>VLOOKUP(D336,'Concept heirarchy position'!A$1:I$566,3,0)</f>
        <v>353</v>
      </c>
      <c r="B336" s="3" t="str">
        <f>VLOOKUP(D336,'Concept heirarchy position'!A$1:I$566,2,0)</f>
        <v>Particular risks</v>
      </c>
      <c r="C336" s="3">
        <v>328</v>
      </c>
      <c r="D336" s="3" t="s">
        <v>873</v>
      </c>
      <c r="E336" s="12" t="s">
        <v>1474</v>
      </c>
      <c r="F336" s="12" t="s">
        <v>1029</v>
      </c>
      <c r="G336" s="12" t="s">
        <v>1043</v>
      </c>
      <c r="I336" s="29">
        <v>65535</v>
      </c>
      <c r="J336" s="12"/>
      <c r="K336" s="12"/>
      <c r="L336" s="12"/>
      <c r="M336" s="12"/>
      <c r="P336" s="21" t="s">
        <v>1031</v>
      </c>
    </row>
    <row r="337" spans="1:17" ht="12.75" customHeight="1">
      <c r="A337" s="3">
        <f>VLOOKUP(D337,'Concept heirarchy position'!A$1:I$566,3,0)</f>
        <v>354</v>
      </c>
      <c r="B337" s="3" t="str">
        <f>VLOOKUP(D337,'Concept heirarchy position'!A$1:I$566,2,0)</f>
        <v>Consent</v>
      </c>
      <c r="C337" s="3">
        <v>329</v>
      </c>
      <c r="D337" s="3" t="s">
        <v>989</v>
      </c>
      <c r="E337" s="12" t="s">
        <v>1475</v>
      </c>
      <c r="F337" s="12" t="s">
        <v>1029</v>
      </c>
      <c r="G337" s="12" t="s">
        <v>1036</v>
      </c>
      <c r="H337" s="12" t="s">
        <v>1182</v>
      </c>
      <c r="N337" s="24"/>
      <c r="O337" s="24"/>
      <c r="P337" s="24" t="s">
        <v>1031</v>
      </c>
      <c r="Q337" s="24"/>
    </row>
    <row r="338" spans="1:17" ht="12.75" customHeight="1">
      <c r="A338" s="3">
        <f>VLOOKUP(D338,'Concept heirarchy position'!A$1:I$566,3,0)</f>
        <v>355</v>
      </c>
      <c r="B338" s="3" t="str">
        <f>VLOOKUP(D338,'Concept heirarchy position'!A$1:I$566,2,0)</f>
        <v>Indication for endocarditis prophylaxis</v>
      </c>
      <c r="C338" s="3">
        <v>330</v>
      </c>
      <c r="D338" s="3" t="s">
        <v>992</v>
      </c>
      <c r="E338" s="12" t="s">
        <v>993</v>
      </c>
      <c r="F338" s="12" t="s">
        <v>1029</v>
      </c>
      <c r="G338" s="12" t="s">
        <v>1036</v>
      </c>
      <c r="H338" s="12" t="s">
        <v>1182</v>
      </c>
      <c r="O338" s="24" t="s">
        <v>1031</v>
      </c>
      <c r="P338" s="24" t="s">
        <v>1031</v>
      </c>
      <c r="Q338" s="24"/>
    </row>
    <row r="339" spans="1:17" ht="12.75" customHeight="1">
      <c r="A339" s="3">
        <f>VLOOKUP(D339,'Concept heirarchy position'!A$1:I$566,3,0)</f>
        <v>356</v>
      </c>
      <c r="B339" s="3" t="str">
        <f>VLOOKUP(D339,'Concept heirarchy position'!A$1:I$566,2,0)</f>
        <v>Final comments</v>
      </c>
      <c r="C339" s="3">
        <v>331</v>
      </c>
      <c r="D339" s="3" t="s">
        <v>994</v>
      </c>
      <c r="E339" s="12" t="s">
        <v>995</v>
      </c>
      <c r="F339" s="12" t="s">
        <v>1029</v>
      </c>
      <c r="G339" s="12" t="s">
        <v>1043</v>
      </c>
      <c r="I339" s="29">
        <v>65535</v>
      </c>
      <c r="O339" s="24" t="s">
        <v>1031</v>
      </c>
      <c r="P339" s="24" t="s">
        <v>1031</v>
      </c>
      <c r="Q339" s="24"/>
    </row>
    <row r="340" spans="1:17" ht="12.75" customHeight="1">
      <c r="A340" s="3">
        <f>VLOOKUP(D340,'Concept heirarchy position'!A$1:I$566,3,0)</f>
        <v>358</v>
      </c>
      <c r="B340" s="3" t="str">
        <f>VLOOKUP(D340,'Concept heirarchy position'!A$1:I$566,2,0)</f>
        <v>Consent_to_Pre-op.net_research</v>
      </c>
      <c r="C340" s="3">
        <v>332</v>
      </c>
      <c r="D340" s="7" t="s">
        <v>1002</v>
      </c>
      <c r="E340" s="3" t="s">
        <v>2084</v>
      </c>
      <c r="F340" s="3" t="s">
        <v>1029</v>
      </c>
      <c r="G340" s="3" t="s">
        <v>1036</v>
      </c>
      <c r="H340" s="3" t="s">
        <v>1159</v>
      </c>
      <c r="N340" s="21" t="s">
        <v>0</v>
      </c>
    </row>
    <row r="341" spans="1:17" s="66" customFormat="1" ht="60" customHeight="1">
      <c r="B341" s="67"/>
      <c r="C341" s="67"/>
      <c r="D341" s="67"/>
      <c r="E341" s="67"/>
      <c r="F341" s="67"/>
      <c r="G341" s="67"/>
      <c r="H341" s="67"/>
      <c r="I341" s="67"/>
      <c r="J341" s="67"/>
      <c r="K341" s="67"/>
      <c r="L341" s="67"/>
      <c r="M341" s="67"/>
      <c r="N341" s="67"/>
      <c r="O341" s="67"/>
      <c r="P341" s="67"/>
      <c r="Q341" s="67"/>
    </row>
    <row r="353" spans="3:3" ht="12.75" customHeight="1">
      <c r="C353" s="3">
        <f>LARGE(C2:C341,1)+1</f>
        <v>341</v>
      </c>
    </row>
    <row r="355" spans="3:3" ht="12.75" customHeight="1">
      <c r="C355" s="68"/>
    </row>
  </sheetData>
  <sheetCalcPr fullCalcOnLoad="1"/>
  <autoFilter ref="A1:R338"/>
  <sortState ref="A2:XFD1048576">
    <sortCondition ref="A3:A1048576"/>
  </sortState>
  <phoneticPr fontId="31" type="noConversion"/>
  <pageMargins left="0.75" right="0.75" top="1" bottom="1" header="0.51180555555555551" footer="0.51180555555555551"/>
  <drawing r:id="rId1"/>
  <legacyDrawing r:id="rId2"/>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G405"/>
  <sheetViews>
    <sheetView zoomScale="125" zoomScaleNormal="58" zoomScalePageLayoutView="58" workbookViewId="0">
      <pane ySplit="1" topLeftCell="A70" activePane="bottomLeft" state="frozen"/>
      <selection pane="bottomLeft" activeCell="B89" sqref="B89"/>
    </sheetView>
  </sheetViews>
  <sheetFormatPr baseColWidth="10" defaultColWidth="21.83203125" defaultRowHeight="15.75" customHeight="1"/>
  <cols>
    <col min="1" max="1" width="41" style="9" customWidth="1"/>
    <col min="2" max="2" width="16.83203125" style="26" customWidth="1"/>
    <col min="3" max="3" width="31" style="9" customWidth="1"/>
    <col min="4" max="4" width="31.6640625" style="9" customWidth="1"/>
    <col min="5" max="16384" width="21.83203125" style="9"/>
  </cols>
  <sheetData>
    <row r="1" spans="1:7" s="33" customFormat="1" ht="15.75" customHeight="1">
      <c r="A1" s="32" t="s">
        <v>8</v>
      </c>
      <c r="B1" s="32" t="s">
        <v>16</v>
      </c>
      <c r="C1" s="32" t="s">
        <v>18</v>
      </c>
      <c r="D1" s="32" t="s">
        <v>20</v>
      </c>
      <c r="E1" s="32" t="s">
        <v>1360</v>
      </c>
      <c r="F1" s="32" t="s">
        <v>1361</v>
      </c>
      <c r="G1" s="32" t="s">
        <v>1362</v>
      </c>
    </row>
    <row r="2" spans="1:7" ht="15.75" customHeight="1">
      <c r="A2" s="12" t="s">
        <v>1299</v>
      </c>
      <c r="B2" s="24">
        <v>1</v>
      </c>
      <c r="C2" s="30"/>
      <c r="D2" s="30"/>
    </row>
    <row r="3" spans="1:7" ht="15.75" customHeight="1">
      <c r="A3" s="12" t="s">
        <v>1299</v>
      </c>
      <c r="B3" s="24">
        <v>2</v>
      </c>
      <c r="C3" s="30" t="s">
        <v>1363</v>
      </c>
      <c r="D3" s="30" t="s">
        <v>1363</v>
      </c>
    </row>
    <row r="4" spans="1:7" ht="15.75" customHeight="1">
      <c r="A4" s="12" t="s">
        <v>1299</v>
      </c>
      <c r="B4" s="24">
        <v>3</v>
      </c>
      <c r="C4" s="30" t="s">
        <v>1364</v>
      </c>
      <c r="D4" s="30" t="s">
        <v>1364</v>
      </c>
    </row>
    <row r="5" spans="1:7" ht="15.75" customHeight="1">
      <c r="A5" s="12" t="s">
        <v>1299</v>
      </c>
      <c r="B5" s="24">
        <v>4</v>
      </c>
      <c r="C5" s="30" t="s">
        <v>1365</v>
      </c>
      <c r="D5" s="30" t="s">
        <v>1365</v>
      </c>
    </row>
    <row r="6" spans="1:7" ht="15.75" customHeight="1">
      <c r="A6" s="30" t="s">
        <v>1366</v>
      </c>
      <c r="B6" s="24">
        <v>1</v>
      </c>
      <c r="C6" s="30"/>
      <c r="D6" s="30"/>
    </row>
    <row r="7" spans="1:7" ht="15.75" customHeight="1">
      <c r="A7" s="30" t="s">
        <v>1366</v>
      </c>
      <c r="B7" s="24">
        <v>2</v>
      </c>
      <c r="C7" s="30" t="s">
        <v>410</v>
      </c>
      <c r="D7" s="30" t="s">
        <v>410</v>
      </c>
    </row>
    <row r="8" spans="1:7" ht="12.75" customHeight="1">
      <c r="A8" s="30" t="s">
        <v>1366</v>
      </c>
      <c r="B8" s="24">
        <v>3</v>
      </c>
      <c r="C8" s="30" t="s">
        <v>1367</v>
      </c>
      <c r="D8" s="30" t="s">
        <v>1367</v>
      </c>
    </row>
    <row r="9" spans="1:7" ht="15.75" customHeight="1">
      <c r="A9" s="30" t="s">
        <v>1366</v>
      </c>
      <c r="B9" s="24">
        <v>4</v>
      </c>
      <c r="C9" s="30" t="s">
        <v>1368</v>
      </c>
      <c r="D9" s="30" t="s">
        <v>1368</v>
      </c>
    </row>
    <row r="10" spans="1:7" ht="15.75" customHeight="1">
      <c r="A10" s="12" t="s">
        <v>1193</v>
      </c>
      <c r="B10" s="24">
        <v>1</v>
      </c>
      <c r="C10" s="12"/>
      <c r="D10" s="12"/>
    </row>
    <row r="11" spans="1:7" ht="15.75" customHeight="1">
      <c r="A11" s="12" t="s">
        <v>1193</v>
      </c>
      <c r="B11" s="24">
        <v>2</v>
      </c>
      <c r="C11" s="30" t="s">
        <v>1369</v>
      </c>
      <c r="D11" s="30" t="s">
        <v>1369</v>
      </c>
    </row>
    <row r="12" spans="1:7" ht="15.75" customHeight="1">
      <c r="A12" s="12" t="s">
        <v>1193</v>
      </c>
      <c r="B12" s="24">
        <v>3</v>
      </c>
      <c r="C12" s="30" t="s">
        <v>1370</v>
      </c>
      <c r="D12" s="30" t="s">
        <v>1370</v>
      </c>
    </row>
    <row r="13" spans="1:7" ht="15.75" customHeight="1">
      <c r="A13" s="12" t="s">
        <v>1193</v>
      </c>
      <c r="B13" s="24">
        <v>4</v>
      </c>
      <c r="C13" s="30" t="s">
        <v>1371</v>
      </c>
      <c r="D13" s="30" t="s">
        <v>1371</v>
      </c>
    </row>
    <row r="14" spans="1:7" ht="15.75" customHeight="1">
      <c r="A14" s="12" t="s">
        <v>1193</v>
      </c>
      <c r="B14" s="24">
        <v>5</v>
      </c>
      <c r="C14" s="30" t="s">
        <v>1372</v>
      </c>
      <c r="D14" s="30" t="s">
        <v>1372</v>
      </c>
    </row>
    <row r="15" spans="1:7" ht="15.75" customHeight="1">
      <c r="A15" s="12" t="s">
        <v>1193</v>
      </c>
      <c r="B15" s="24">
        <v>6</v>
      </c>
      <c r="C15" s="30" t="s">
        <v>1373</v>
      </c>
      <c r="D15" s="30" t="s">
        <v>1373</v>
      </c>
    </row>
    <row r="16" spans="1:7" ht="15.75" customHeight="1">
      <c r="A16" s="12" t="s">
        <v>1374</v>
      </c>
      <c r="B16" s="24">
        <v>1</v>
      </c>
      <c r="C16" s="30" t="s">
        <v>1375</v>
      </c>
      <c r="D16" s="30" t="s">
        <v>1375</v>
      </c>
    </row>
    <row r="17" spans="1:5" ht="15.75" customHeight="1">
      <c r="A17" s="12" t="s">
        <v>1374</v>
      </c>
      <c r="B17" s="24">
        <v>2</v>
      </c>
      <c r="C17" s="30" t="s">
        <v>1376</v>
      </c>
      <c r="D17" s="30" t="s">
        <v>1376</v>
      </c>
    </row>
    <row r="18" spans="1:5" ht="15.75" customHeight="1">
      <c r="A18" s="12" t="s">
        <v>1374</v>
      </c>
      <c r="B18" s="24">
        <v>3</v>
      </c>
      <c r="C18" s="30" t="s">
        <v>1377</v>
      </c>
      <c r="D18" s="30" t="s">
        <v>1377</v>
      </c>
    </row>
    <row r="19" spans="1:5" ht="15.75" customHeight="1">
      <c r="A19" s="12" t="s">
        <v>1374</v>
      </c>
      <c r="B19" s="24">
        <v>4</v>
      </c>
      <c r="C19" s="30" t="s">
        <v>137</v>
      </c>
      <c r="D19" s="30" t="s">
        <v>137</v>
      </c>
    </row>
    <row r="20" spans="1:5" ht="15.75" customHeight="1">
      <c r="A20" s="12" t="s">
        <v>1378</v>
      </c>
      <c r="B20" s="24">
        <v>1</v>
      </c>
      <c r="C20" s="30" t="s">
        <v>1375</v>
      </c>
      <c r="D20" s="30" t="s">
        <v>1375</v>
      </c>
    </row>
    <row r="21" spans="1:5" ht="12.75" customHeight="1">
      <c r="A21" s="12" t="s">
        <v>1378</v>
      </c>
      <c r="B21" s="24">
        <v>2</v>
      </c>
      <c r="C21" s="30" t="s">
        <v>1506</v>
      </c>
      <c r="D21" s="30" t="s">
        <v>1376</v>
      </c>
    </row>
    <row r="22" spans="1:5" ht="15.75" customHeight="1">
      <c r="A22" s="12" t="s">
        <v>1378</v>
      </c>
      <c r="B22" s="24">
        <v>3</v>
      </c>
      <c r="C22" s="30" t="s">
        <v>1507</v>
      </c>
      <c r="D22" s="30" t="s">
        <v>1508</v>
      </c>
    </row>
    <row r="23" spans="1:5" ht="15.75" customHeight="1">
      <c r="A23" s="12" t="s">
        <v>1378</v>
      </c>
      <c r="B23" s="24">
        <v>4</v>
      </c>
      <c r="C23" s="30" t="s">
        <v>137</v>
      </c>
      <c r="D23" s="30" t="s">
        <v>137</v>
      </c>
    </row>
    <row r="24" spans="1:5" ht="15.75" customHeight="1">
      <c r="A24" s="12" t="s">
        <v>1470</v>
      </c>
      <c r="B24" s="24">
        <v>1</v>
      </c>
      <c r="C24" s="12"/>
      <c r="D24" s="12"/>
    </row>
    <row r="25" spans="1:5" ht="15.75" customHeight="1">
      <c r="A25" s="12" t="s">
        <v>1470</v>
      </c>
      <c r="B25" s="24">
        <v>2</v>
      </c>
      <c r="C25" s="12" t="s">
        <v>1509</v>
      </c>
      <c r="D25" s="12" t="s">
        <v>1509</v>
      </c>
    </row>
    <row r="26" spans="1:5" ht="15.75" customHeight="1">
      <c r="A26" s="12" t="s">
        <v>1470</v>
      </c>
      <c r="B26" s="24">
        <v>3</v>
      </c>
      <c r="C26" s="12" t="s">
        <v>250</v>
      </c>
      <c r="D26" s="12" t="s">
        <v>250</v>
      </c>
    </row>
    <row r="27" spans="1:5" ht="15.75" customHeight="1">
      <c r="A27" s="12" t="s">
        <v>1470</v>
      </c>
      <c r="B27" s="24">
        <v>4</v>
      </c>
      <c r="C27" s="12" t="s">
        <v>1510</v>
      </c>
      <c r="D27" s="12" t="s">
        <v>1510</v>
      </c>
    </row>
    <row r="28" spans="1:5" ht="15.75" customHeight="1">
      <c r="A28" s="12" t="s">
        <v>1470</v>
      </c>
      <c r="B28" s="24">
        <v>5</v>
      </c>
      <c r="C28" s="12" t="s">
        <v>1511</v>
      </c>
      <c r="D28" s="12" t="s">
        <v>1511</v>
      </c>
    </row>
    <row r="29" spans="1:5" ht="15.75" customHeight="1">
      <c r="A29" s="12" t="s">
        <v>1470</v>
      </c>
      <c r="B29" s="24">
        <v>6</v>
      </c>
      <c r="C29" s="12" t="s">
        <v>1512</v>
      </c>
      <c r="D29" s="12" t="s">
        <v>1512</v>
      </c>
    </row>
    <row r="30" spans="1:5" ht="15.75" customHeight="1">
      <c r="A30" s="12" t="s">
        <v>1399</v>
      </c>
      <c r="B30" s="24">
        <v>1</v>
      </c>
      <c r="C30" s="30"/>
      <c r="D30" s="30"/>
      <c r="E30" s="12">
        <v>261665006</v>
      </c>
    </row>
    <row r="31" spans="1:5" ht="15.75" customHeight="1">
      <c r="A31" s="12" t="s">
        <v>1399</v>
      </c>
      <c r="B31" s="24">
        <v>2</v>
      </c>
      <c r="C31" s="30" t="s">
        <v>1513</v>
      </c>
      <c r="D31" s="30" t="s">
        <v>1514</v>
      </c>
      <c r="E31" s="12">
        <v>41334000</v>
      </c>
    </row>
    <row r="32" spans="1:5" ht="15.75" customHeight="1">
      <c r="A32" s="12" t="s">
        <v>1399</v>
      </c>
      <c r="B32" s="24">
        <v>3</v>
      </c>
      <c r="C32" s="30" t="s">
        <v>1515</v>
      </c>
      <c r="D32" s="30" t="s">
        <v>1505</v>
      </c>
      <c r="E32" s="12">
        <v>41334000</v>
      </c>
    </row>
    <row r="33" spans="1:5" ht="15.75" customHeight="1">
      <c r="A33" s="12" t="s">
        <v>1399</v>
      </c>
      <c r="B33" s="24">
        <v>4</v>
      </c>
      <c r="C33" s="30" t="s">
        <v>1628</v>
      </c>
      <c r="D33" s="30" t="s">
        <v>1629</v>
      </c>
      <c r="E33" s="12">
        <v>85284003</v>
      </c>
    </row>
    <row r="34" spans="1:5" ht="15.75" customHeight="1">
      <c r="A34" s="12" t="s">
        <v>1399</v>
      </c>
      <c r="B34" s="24">
        <v>5</v>
      </c>
      <c r="C34" s="30" t="s">
        <v>1630</v>
      </c>
      <c r="D34" s="30" t="s">
        <v>1631</v>
      </c>
      <c r="E34" s="12">
        <v>89323001</v>
      </c>
    </row>
    <row r="35" spans="1:5" ht="15.75" customHeight="1">
      <c r="A35" s="12" t="s">
        <v>1632</v>
      </c>
      <c r="B35" s="24">
        <v>1</v>
      </c>
      <c r="C35" s="12"/>
      <c r="D35" s="12"/>
    </row>
    <row r="36" spans="1:5" ht="15.75" customHeight="1">
      <c r="A36" s="12" t="s">
        <v>1632</v>
      </c>
      <c r="B36" s="24">
        <v>2</v>
      </c>
      <c r="C36" s="12">
        <v>1</v>
      </c>
      <c r="D36" s="12">
        <v>1</v>
      </c>
      <c r="E36" s="12">
        <v>413495001</v>
      </c>
    </row>
    <row r="37" spans="1:5" ht="15.75" customHeight="1">
      <c r="A37" s="12" t="s">
        <v>1632</v>
      </c>
      <c r="B37" s="24">
        <v>3</v>
      </c>
      <c r="C37" s="12">
        <v>2</v>
      </c>
      <c r="D37" s="12">
        <v>2</v>
      </c>
      <c r="E37" s="12">
        <v>413496000</v>
      </c>
    </row>
    <row r="38" spans="1:5" ht="15.75" customHeight="1">
      <c r="A38" s="12" t="s">
        <v>1632</v>
      </c>
      <c r="B38" s="24">
        <v>4</v>
      </c>
      <c r="C38" s="12">
        <v>3</v>
      </c>
      <c r="D38" s="12">
        <v>3</v>
      </c>
      <c r="E38" s="12">
        <v>413497009</v>
      </c>
    </row>
    <row r="39" spans="1:5" ht="15.75" customHeight="1">
      <c r="A39" s="12" t="s">
        <v>1632</v>
      </c>
      <c r="B39" s="24">
        <v>5</v>
      </c>
      <c r="C39" s="12">
        <v>4</v>
      </c>
      <c r="D39" s="12">
        <v>4</v>
      </c>
      <c r="E39" s="12">
        <v>413498004</v>
      </c>
    </row>
    <row r="40" spans="1:5" ht="15.75" customHeight="1">
      <c r="A40" s="12" t="s">
        <v>1632</v>
      </c>
      <c r="B40" s="24">
        <v>6</v>
      </c>
      <c r="C40" s="12">
        <v>5</v>
      </c>
      <c r="D40" s="12">
        <v>5</v>
      </c>
      <c r="E40" s="12">
        <v>413499007</v>
      </c>
    </row>
    <row r="41" spans="1:5" ht="15.75" customHeight="1">
      <c r="A41" s="12" t="s">
        <v>1632</v>
      </c>
      <c r="B41" s="24">
        <v>7</v>
      </c>
      <c r="C41" s="12">
        <v>6</v>
      </c>
      <c r="D41" s="12">
        <v>6</v>
      </c>
      <c r="E41" s="12">
        <v>413500003</v>
      </c>
    </row>
    <row r="42" spans="1:5" ht="15.75" customHeight="1">
      <c r="A42" s="12" t="s">
        <v>359</v>
      </c>
      <c r="B42" s="24">
        <v>1</v>
      </c>
      <c r="C42" s="12"/>
      <c r="D42" s="12"/>
      <c r="E42" s="12"/>
    </row>
    <row r="43" spans="1:5" ht="15.75" customHeight="1">
      <c r="A43" s="12" t="s">
        <v>359</v>
      </c>
      <c r="B43" s="24">
        <v>2</v>
      </c>
      <c r="C43" s="12" t="s">
        <v>1633</v>
      </c>
      <c r="D43" s="12" t="s">
        <v>1633</v>
      </c>
      <c r="E43" s="12"/>
    </row>
    <row r="44" spans="1:5" ht="15.75" customHeight="1">
      <c r="A44" s="12" t="s">
        <v>359</v>
      </c>
      <c r="B44" s="24">
        <v>3</v>
      </c>
      <c r="C44" s="12" t="s">
        <v>1634</v>
      </c>
      <c r="D44" s="12" t="s">
        <v>1634</v>
      </c>
      <c r="E44" s="12"/>
    </row>
    <row r="45" spans="1:5" ht="15.75" customHeight="1">
      <c r="A45" s="12" t="s">
        <v>359</v>
      </c>
      <c r="B45" s="24">
        <v>4</v>
      </c>
      <c r="C45" s="12" t="s">
        <v>1635</v>
      </c>
      <c r="D45" s="12" t="s">
        <v>1635</v>
      </c>
      <c r="E45" s="12"/>
    </row>
    <row r="46" spans="1:5" ht="15.75" customHeight="1">
      <c r="A46" s="12" t="s">
        <v>359</v>
      </c>
      <c r="B46" s="24">
        <v>5</v>
      </c>
      <c r="C46" s="12" t="s">
        <v>1636</v>
      </c>
      <c r="D46" s="12" t="s">
        <v>1636</v>
      </c>
      <c r="E46" s="12"/>
    </row>
    <row r="47" spans="1:5" ht="15.75" customHeight="1">
      <c r="A47" s="12" t="s">
        <v>1637</v>
      </c>
      <c r="B47" s="24">
        <v>2</v>
      </c>
      <c r="C47" s="30" t="s">
        <v>1516</v>
      </c>
      <c r="D47" s="30" t="s">
        <v>1516</v>
      </c>
    </row>
    <row r="48" spans="1:5" ht="15.75" customHeight="1">
      <c r="A48" s="12" t="s">
        <v>1637</v>
      </c>
      <c r="B48" s="24">
        <v>3</v>
      </c>
      <c r="C48" s="12" t="s">
        <v>1517</v>
      </c>
      <c r="D48" s="12" t="s">
        <v>1517</v>
      </c>
    </row>
    <row r="49" spans="1:4" ht="15.75" customHeight="1">
      <c r="A49" s="12" t="s">
        <v>1637</v>
      </c>
      <c r="B49" s="24">
        <v>4</v>
      </c>
      <c r="C49" s="30" t="s">
        <v>1518</v>
      </c>
      <c r="D49" s="30" t="s">
        <v>1518</v>
      </c>
    </row>
    <row r="50" spans="1:4" ht="15.75" customHeight="1">
      <c r="A50" s="12" t="s">
        <v>1637</v>
      </c>
      <c r="B50" s="24">
        <v>5</v>
      </c>
      <c r="C50" s="30" t="s">
        <v>1519</v>
      </c>
      <c r="D50" s="30" t="s">
        <v>1519</v>
      </c>
    </row>
    <row r="51" spans="1:4" ht="12.75" customHeight="1">
      <c r="A51" s="12" t="s">
        <v>1637</v>
      </c>
      <c r="B51" s="24">
        <v>6</v>
      </c>
      <c r="C51" s="30" t="s">
        <v>1520</v>
      </c>
      <c r="D51" s="30" t="s">
        <v>1520</v>
      </c>
    </row>
    <row r="52" spans="1:4" ht="15.75" customHeight="1">
      <c r="A52" s="12" t="s">
        <v>1637</v>
      </c>
      <c r="B52" s="24">
        <v>7</v>
      </c>
      <c r="C52" s="30" t="s">
        <v>1521</v>
      </c>
      <c r="D52" s="30" t="s">
        <v>1521</v>
      </c>
    </row>
    <row r="53" spans="1:4" ht="15.75" customHeight="1">
      <c r="A53" s="12" t="s">
        <v>1637</v>
      </c>
      <c r="B53" s="24">
        <v>8</v>
      </c>
      <c r="C53" s="12" t="s">
        <v>137</v>
      </c>
      <c r="D53" s="12" t="s">
        <v>137</v>
      </c>
    </row>
    <row r="54" spans="1:4" ht="15.75" customHeight="1">
      <c r="A54" s="12" t="s">
        <v>1250</v>
      </c>
      <c r="B54" s="24">
        <v>1</v>
      </c>
      <c r="C54" s="12"/>
      <c r="D54" s="12"/>
    </row>
    <row r="55" spans="1:4" ht="15.75" customHeight="1">
      <c r="A55" s="12" t="s">
        <v>1250</v>
      </c>
      <c r="B55" s="24">
        <v>2</v>
      </c>
      <c r="C55" s="12" t="s">
        <v>1522</v>
      </c>
      <c r="D55" s="12" t="s">
        <v>1522</v>
      </c>
    </row>
    <row r="56" spans="1:4" ht="15.75" customHeight="1">
      <c r="A56" s="12" t="s">
        <v>1250</v>
      </c>
      <c r="B56" s="24">
        <v>3</v>
      </c>
      <c r="C56" s="12" t="s">
        <v>1523</v>
      </c>
      <c r="D56" s="12" t="s">
        <v>1523</v>
      </c>
    </row>
    <row r="57" spans="1:4" ht="15.75" customHeight="1">
      <c r="A57" s="12" t="s">
        <v>1250</v>
      </c>
      <c r="B57" s="24">
        <v>4</v>
      </c>
      <c r="C57" s="12" t="s">
        <v>1524</v>
      </c>
      <c r="D57" s="12" t="s">
        <v>1524</v>
      </c>
    </row>
    <row r="58" spans="1:4" ht="15.75" customHeight="1">
      <c r="A58" s="12" t="s">
        <v>1149</v>
      </c>
      <c r="B58" s="24">
        <v>1</v>
      </c>
      <c r="C58" s="30" t="s">
        <v>1525</v>
      </c>
      <c r="D58" s="30" t="s">
        <v>1525</v>
      </c>
    </row>
    <row r="59" spans="1:4" ht="15.75" customHeight="1">
      <c r="A59" s="12" t="s">
        <v>1149</v>
      </c>
      <c r="B59" s="24">
        <v>2</v>
      </c>
      <c r="C59" s="30" t="s">
        <v>1526</v>
      </c>
      <c r="D59" s="30" t="s">
        <v>1526</v>
      </c>
    </row>
    <row r="60" spans="1:4" ht="15.75" customHeight="1">
      <c r="A60" s="12" t="s">
        <v>1149</v>
      </c>
      <c r="B60" s="24">
        <v>3</v>
      </c>
      <c r="C60" s="30" t="s">
        <v>1527</v>
      </c>
      <c r="D60" s="30" t="s">
        <v>1527</v>
      </c>
    </row>
    <row r="61" spans="1:4" ht="15.75" customHeight="1">
      <c r="A61" s="12" t="s">
        <v>1149</v>
      </c>
      <c r="B61" s="24">
        <v>4</v>
      </c>
      <c r="C61" s="30" t="s">
        <v>1528</v>
      </c>
      <c r="D61" s="30" t="s">
        <v>1528</v>
      </c>
    </row>
    <row r="62" spans="1:4" ht="15.75" customHeight="1">
      <c r="A62" s="12" t="s">
        <v>1149</v>
      </c>
      <c r="B62" s="24">
        <v>5</v>
      </c>
      <c r="C62" s="30" t="s">
        <v>1529</v>
      </c>
      <c r="D62" s="30" t="s">
        <v>1529</v>
      </c>
    </row>
    <row r="63" spans="1:4" ht="15.75" customHeight="1">
      <c r="A63" s="12" t="s">
        <v>1149</v>
      </c>
      <c r="B63" s="24">
        <v>6</v>
      </c>
      <c r="C63" s="30" t="s">
        <v>1530</v>
      </c>
      <c r="D63" s="30" t="s">
        <v>1530</v>
      </c>
    </row>
    <row r="64" spans="1:4" ht="15.75" customHeight="1">
      <c r="A64" s="12" t="s">
        <v>1149</v>
      </c>
      <c r="B64" s="24">
        <v>7</v>
      </c>
      <c r="C64" s="30" t="s">
        <v>1531</v>
      </c>
      <c r="D64" s="30" t="s">
        <v>1531</v>
      </c>
    </row>
    <row r="65" spans="1:5" ht="15.75" customHeight="1">
      <c r="A65" s="12" t="s">
        <v>1149</v>
      </c>
      <c r="B65" s="24">
        <v>8</v>
      </c>
      <c r="C65" s="30" t="s">
        <v>1654</v>
      </c>
      <c r="D65" s="30" t="s">
        <v>1654</v>
      </c>
    </row>
    <row r="66" spans="1:5" ht="15.75" customHeight="1">
      <c r="A66" s="12" t="s">
        <v>467</v>
      </c>
      <c r="B66" s="24">
        <v>1</v>
      </c>
      <c r="C66" s="30" t="s">
        <v>1655</v>
      </c>
      <c r="D66" s="30" t="s">
        <v>1655</v>
      </c>
      <c r="E66" s="12">
        <v>261665006</v>
      </c>
    </row>
    <row r="67" spans="1:5" ht="15.75" customHeight="1">
      <c r="A67" s="12" t="s">
        <v>467</v>
      </c>
      <c r="B67" s="24">
        <v>2</v>
      </c>
      <c r="C67" s="30" t="s">
        <v>1656</v>
      </c>
      <c r="D67" s="30" t="s">
        <v>1656</v>
      </c>
    </row>
    <row r="68" spans="1:5" ht="15.75" customHeight="1">
      <c r="A68" s="12" t="s">
        <v>467</v>
      </c>
      <c r="B68" s="24">
        <v>3</v>
      </c>
      <c r="C68" s="30" t="s">
        <v>1657</v>
      </c>
      <c r="D68" s="30" t="s">
        <v>1657</v>
      </c>
    </row>
    <row r="69" spans="1:5" ht="15.75" customHeight="1">
      <c r="A69" s="12" t="s">
        <v>467</v>
      </c>
      <c r="B69" s="24">
        <v>4</v>
      </c>
      <c r="C69" s="30" t="s">
        <v>1658</v>
      </c>
      <c r="D69" s="30" t="s">
        <v>1658</v>
      </c>
    </row>
    <row r="70" spans="1:5" ht="15.75" customHeight="1">
      <c r="A70" s="12" t="s">
        <v>467</v>
      </c>
      <c r="B70" s="24">
        <v>5</v>
      </c>
      <c r="C70" s="30" t="s">
        <v>1659</v>
      </c>
      <c r="D70" s="30" t="s">
        <v>1659</v>
      </c>
    </row>
    <row r="71" spans="1:5" ht="12.75" customHeight="1">
      <c r="A71" s="12" t="s">
        <v>467</v>
      </c>
      <c r="B71" s="24">
        <v>6</v>
      </c>
      <c r="C71" s="30" t="s">
        <v>1660</v>
      </c>
      <c r="D71" s="30" t="s">
        <v>1660</v>
      </c>
    </row>
    <row r="72" spans="1:5" ht="15.75" customHeight="1">
      <c r="A72" s="12" t="s">
        <v>467</v>
      </c>
      <c r="B72" s="24">
        <v>7</v>
      </c>
      <c r="C72" s="30" t="s">
        <v>1661</v>
      </c>
      <c r="D72" s="30" t="s">
        <v>1661</v>
      </c>
    </row>
    <row r="73" spans="1:5" ht="15.75" customHeight="1">
      <c r="A73" s="12" t="s">
        <v>467</v>
      </c>
      <c r="B73" s="24">
        <v>8</v>
      </c>
      <c r="C73" s="30" t="s">
        <v>137</v>
      </c>
      <c r="D73" s="30" t="s">
        <v>137</v>
      </c>
    </row>
    <row r="74" spans="1:5" ht="15.75" customHeight="1">
      <c r="A74" s="12" t="s">
        <v>1662</v>
      </c>
      <c r="B74" s="24">
        <v>1</v>
      </c>
      <c r="C74" s="12" t="s">
        <v>1663</v>
      </c>
      <c r="D74" s="12" t="s">
        <v>1663</v>
      </c>
    </row>
    <row r="75" spans="1:5" ht="15.75" customHeight="1">
      <c r="A75" s="12" t="s">
        <v>1662</v>
      </c>
      <c r="B75" s="24">
        <v>2</v>
      </c>
      <c r="C75" s="12" t="s">
        <v>1664</v>
      </c>
      <c r="D75" s="12" t="s">
        <v>1664</v>
      </c>
    </row>
    <row r="76" spans="1:5" ht="15.75" customHeight="1">
      <c r="A76" s="12" t="s">
        <v>1322</v>
      </c>
      <c r="B76" s="24">
        <v>1</v>
      </c>
      <c r="C76" s="12" t="s">
        <v>1665</v>
      </c>
      <c r="D76" s="12" t="s">
        <v>1665</v>
      </c>
    </row>
    <row r="77" spans="1:5" ht="15.75" customHeight="1">
      <c r="A77" s="12" t="s">
        <v>1322</v>
      </c>
      <c r="B77" s="24">
        <v>2</v>
      </c>
      <c r="C77" s="12" t="s">
        <v>1666</v>
      </c>
      <c r="D77" s="12" t="s">
        <v>1666</v>
      </c>
    </row>
    <row r="78" spans="1:5" ht="15.75" customHeight="1">
      <c r="A78" s="12" t="s">
        <v>1322</v>
      </c>
      <c r="B78" s="24">
        <v>3</v>
      </c>
      <c r="C78" s="12" t="s">
        <v>1667</v>
      </c>
      <c r="D78" s="12" t="s">
        <v>1667</v>
      </c>
    </row>
    <row r="79" spans="1:5" ht="15.75" customHeight="1">
      <c r="A79" s="12" t="s">
        <v>1322</v>
      </c>
      <c r="B79" s="24">
        <v>4</v>
      </c>
      <c r="C79" s="12" t="s">
        <v>1537</v>
      </c>
      <c r="D79" s="12" t="s">
        <v>1537</v>
      </c>
    </row>
    <row r="80" spans="1:5" ht="15.75" customHeight="1">
      <c r="A80" s="12" t="s">
        <v>1322</v>
      </c>
      <c r="B80" s="24">
        <v>5</v>
      </c>
      <c r="C80" s="12" t="s">
        <v>1538</v>
      </c>
      <c r="D80" s="12" t="s">
        <v>1538</v>
      </c>
    </row>
    <row r="81" spans="1:4" ht="15.75" customHeight="1">
      <c r="A81" s="12" t="s">
        <v>1322</v>
      </c>
      <c r="B81" s="24">
        <v>6</v>
      </c>
      <c r="C81" s="12" t="s">
        <v>1539</v>
      </c>
      <c r="D81" s="12" t="s">
        <v>1539</v>
      </c>
    </row>
    <row r="82" spans="1:4" ht="15.75" customHeight="1">
      <c r="A82" s="12" t="s">
        <v>1322</v>
      </c>
      <c r="B82" s="24">
        <v>7</v>
      </c>
      <c r="C82" s="12" t="s">
        <v>1540</v>
      </c>
      <c r="D82" s="12" t="s">
        <v>1540</v>
      </c>
    </row>
    <row r="83" spans="1:4" ht="15.75" customHeight="1">
      <c r="A83" s="12" t="s">
        <v>1322</v>
      </c>
      <c r="B83" s="24">
        <v>8</v>
      </c>
      <c r="C83" s="12" t="s">
        <v>1541</v>
      </c>
      <c r="D83" s="12" t="s">
        <v>1541</v>
      </c>
    </row>
    <row r="84" spans="1:4" ht="15.75" customHeight="1">
      <c r="A84" s="12" t="s">
        <v>1322</v>
      </c>
      <c r="B84" s="24">
        <v>9</v>
      </c>
      <c r="C84" s="12" t="s">
        <v>1542</v>
      </c>
      <c r="D84" s="12" t="s">
        <v>1542</v>
      </c>
    </row>
    <row r="85" spans="1:4" ht="15.75" customHeight="1">
      <c r="A85" s="12" t="s">
        <v>628</v>
      </c>
      <c r="B85" s="24">
        <v>1</v>
      </c>
      <c r="C85" s="12" t="s">
        <v>1525</v>
      </c>
      <c r="D85" s="12" t="s">
        <v>1525</v>
      </c>
    </row>
    <row r="86" spans="1:4" ht="15.75" customHeight="1">
      <c r="A86" s="12" t="s">
        <v>628</v>
      </c>
      <c r="B86" s="24">
        <v>2</v>
      </c>
      <c r="C86" s="12" t="s">
        <v>1543</v>
      </c>
      <c r="D86" s="12" t="s">
        <v>1543</v>
      </c>
    </row>
    <row r="87" spans="1:4" ht="15.75" customHeight="1">
      <c r="A87" s="12" t="s">
        <v>628</v>
      </c>
      <c r="B87" s="24">
        <v>3</v>
      </c>
      <c r="C87" s="12" t="s">
        <v>1544</v>
      </c>
      <c r="D87" s="12" t="s">
        <v>2098</v>
      </c>
    </row>
    <row r="88" spans="1:4" ht="15.75" customHeight="1">
      <c r="A88" s="12" t="s">
        <v>628</v>
      </c>
      <c r="B88" s="24">
        <v>4</v>
      </c>
      <c r="C88" s="12" t="s">
        <v>1545</v>
      </c>
      <c r="D88" s="12" t="s">
        <v>1545</v>
      </c>
    </row>
    <row r="89" spans="1:4" ht="15.75" customHeight="1">
      <c r="A89" s="12" t="s">
        <v>2089</v>
      </c>
      <c r="B89" s="24">
        <v>1</v>
      </c>
    </row>
    <row r="90" spans="1:4" ht="15.75" customHeight="1">
      <c r="A90" s="12" t="s">
        <v>2089</v>
      </c>
      <c r="B90" s="24">
        <v>2</v>
      </c>
      <c r="C90" s="12" t="s">
        <v>2090</v>
      </c>
      <c r="D90" s="12" t="s">
        <v>1525</v>
      </c>
    </row>
    <row r="91" spans="1:4" ht="15.75" customHeight="1">
      <c r="A91" s="12" t="s">
        <v>2089</v>
      </c>
      <c r="B91" s="24">
        <v>3</v>
      </c>
      <c r="C91" s="12" t="s">
        <v>2091</v>
      </c>
      <c r="D91" s="12" t="s">
        <v>1543</v>
      </c>
    </row>
    <row r="92" spans="1:4" ht="15.75" customHeight="1">
      <c r="A92" s="12" t="s">
        <v>2089</v>
      </c>
      <c r="B92" s="24">
        <v>4</v>
      </c>
      <c r="C92" s="12" t="s">
        <v>2092</v>
      </c>
      <c r="D92" s="12" t="s">
        <v>2098</v>
      </c>
    </row>
    <row r="93" spans="1:4" ht="15.75" customHeight="1">
      <c r="A93" s="12" t="s">
        <v>2089</v>
      </c>
      <c r="B93" s="24">
        <v>5</v>
      </c>
      <c r="C93" s="12" t="s">
        <v>2093</v>
      </c>
      <c r="D93" s="12" t="s">
        <v>1545</v>
      </c>
    </row>
    <row r="94" spans="1:4" ht="15.75" customHeight="1">
      <c r="A94" s="12" t="s">
        <v>626</v>
      </c>
      <c r="B94" s="24">
        <v>1</v>
      </c>
      <c r="C94" s="12"/>
      <c r="D94" s="12"/>
    </row>
    <row r="95" spans="1:4" ht="15.75" customHeight="1">
      <c r="A95" s="12" t="s">
        <v>626</v>
      </c>
      <c r="B95" s="24">
        <v>2</v>
      </c>
      <c r="C95" s="12" t="s">
        <v>1546</v>
      </c>
      <c r="D95" s="12" t="s">
        <v>1546</v>
      </c>
    </row>
    <row r="96" spans="1:4" ht="15.75" customHeight="1">
      <c r="A96" s="12" t="s">
        <v>626</v>
      </c>
      <c r="B96" s="24">
        <v>3</v>
      </c>
      <c r="C96" s="12" t="s">
        <v>1547</v>
      </c>
      <c r="D96" s="12" t="s">
        <v>1547</v>
      </c>
    </row>
    <row r="97" spans="1:5" ht="15.75" customHeight="1">
      <c r="A97" s="12" t="s">
        <v>626</v>
      </c>
      <c r="B97" s="24">
        <v>4</v>
      </c>
      <c r="C97" s="12" t="s">
        <v>1548</v>
      </c>
      <c r="D97" s="12" t="s">
        <v>1548</v>
      </c>
    </row>
    <row r="98" spans="1:5" ht="15.75" customHeight="1">
      <c r="A98" s="12"/>
      <c r="B98" s="24"/>
      <c r="C98" s="12"/>
      <c r="D98" s="12"/>
    </row>
    <row r="99" spans="1:5" ht="15.75" customHeight="1">
      <c r="A99" s="12" t="s">
        <v>497</v>
      </c>
      <c r="B99" s="24">
        <v>1</v>
      </c>
      <c r="C99" s="12" t="s">
        <v>2096</v>
      </c>
      <c r="D99" s="12" t="s">
        <v>2096</v>
      </c>
    </row>
    <row r="100" spans="1:5" ht="15.75" customHeight="1">
      <c r="A100" s="12" t="s">
        <v>497</v>
      </c>
      <c r="B100" s="24">
        <v>2</v>
      </c>
      <c r="C100" s="12" t="s">
        <v>1549</v>
      </c>
      <c r="D100" s="12" t="s">
        <v>1549</v>
      </c>
    </row>
    <row r="101" spans="1:5" ht="15.75" customHeight="1">
      <c r="A101" s="12" t="s">
        <v>497</v>
      </c>
      <c r="B101" s="24">
        <v>3</v>
      </c>
      <c r="C101" s="12" t="s">
        <v>2097</v>
      </c>
      <c r="D101" s="12" t="s">
        <v>2097</v>
      </c>
    </row>
    <row r="103" spans="1:5" ht="15.75" customHeight="1">
      <c r="A103" s="12" t="s">
        <v>260</v>
      </c>
      <c r="B103" s="24">
        <v>1</v>
      </c>
      <c r="C103" s="30" t="s">
        <v>1655</v>
      </c>
      <c r="D103" s="30" t="s">
        <v>1655</v>
      </c>
      <c r="E103" s="12">
        <v>261665006</v>
      </c>
    </row>
    <row r="104" spans="1:5" ht="15.75" customHeight="1">
      <c r="A104" s="12" t="s">
        <v>260</v>
      </c>
      <c r="B104" s="24">
        <v>2</v>
      </c>
      <c r="C104" s="30" t="s">
        <v>1415</v>
      </c>
      <c r="D104" s="30" t="s">
        <v>1416</v>
      </c>
    </row>
    <row r="105" spans="1:5" ht="15.75" customHeight="1">
      <c r="A105" s="12" t="s">
        <v>260</v>
      </c>
      <c r="B105" s="24">
        <v>3</v>
      </c>
      <c r="C105" s="30" t="s">
        <v>1417</v>
      </c>
      <c r="D105" s="30" t="s">
        <v>1418</v>
      </c>
    </row>
    <row r="106" spans="1:5" ht="15.75" customHeight="1">
      <c r="A106" s="12" t="s">
        <v>260</v>
      </c>
      <c r="B106" s="24">
        <v>4</v>
      </c>
      <c r="C106" s="30" t="s">
        <v>1419</v>
      </c>
      <c r="D106" s="30" t="s">
        <v>1420</v>
      </c>
    </row>
    <row r="107" spans="1:5" ht="15.75" customHeight="1">
      <c r="A107" s="12" t="s">
        <v>260</v>
      </c>
      <c r="B107" s="24">
        <v>5</v>
      </c>
      <c r="C107" s="30" t="s">
        <v>1421</v>
      </c>
      <c r="D107" s="30" t="s">
        <v>1422</v>
      </c>
    </row>
    <row r="108" spans="1:5" ht="15.75" customHeight="1">
      <c r="A108" s="12"/>
      <c r="B108" s="24"/>
      <c r="C108" s="30"/>
      <c r="D108" s="30"/>
    </row>
    <row r="109" spans="1:5" ht="12.75" customHeight="1">
      <c r="A109" s="12" t="s">
        <v>593</v>
      </c>
      <c r="B109" s="24">
        <v>1</v>
      </c>
      <c r="C109" s="30" t="s">
        <v>1423</v>
      </c>
      <c r="D109" s="30">
        <v>1</v>
      </c>
    </row>
    <row r="110" spans="1:5" ht="12.75" customHeight="1">
      <c r="A110" s="12" t="s">
        <v>593</v>
      </c>
      <c r="B110" s="24">
        <v>2</v>
      </c>
      <c r="C110" s="30" t="s">
        <v>1424</v>
      </c>
      <c r="D110" s="30">
        <v>2</v>
      </c>
    </row>
    <row r="111" spans="1:5" ht="12.75" customHeight="1">
      <c r="A111" s="12" t="s">
        <v>593</v>
      </c>
      <c r="B111" s="24">
        <v>3</v>
      </c>
      <c r="C111" s="30" t="s">
        <v>1425</v>
      </c>
      <c r="D111" s="30">
        <v>3</v>
      </c>
    </row>
    <row r="112" spans="1:5" ht="12.75" customHeight="1">
      <c r="A112" s="12" t="s">
        <v>593</v>
      </c>
      <c r="B112" s="24">
        <v>4</v>
      </c>
      <c r="C112" s="30" t="s">
        <v>1426</v>
      </c>
      <c r="D112" s="30">
        <v>4</v>
      </c>
    </row>
    <row r="113" spans="1:5" ht="12.75" customHeight="1">
      <c r="A113" s="12" t="s">
        <v>743</v>
      </c>
      <c r="B113" s="24">
        <v>1</v>
      </c>
      <c r="C113" s="30" t="s">
        <v>1427</v>
      </c>
      <c r="D113" s="30">
        <v>1</v>
      </c>
    </row>
    <row r="114" spans="1:5" ht="12.75" customHeight="1">
      <c r="A114" s="12" t="s">
        <v>743</v>
      </c>
      <c r="B114" s="24">
        <v>2</v>
      </c>
      <c r="C114" s="30" t="s">
        <v>1428</v>
      </c>
      <c r="D114" s="30">
        <v>2</v>
      </c>
    </row>
    <row r="115" spans="1:5" ht="12.75" customHeight="1">
      <c r="A115" s="12" t="s">
        <v>743</v>
      </c>
      <c r="B115" s="24">
        <v>3</v>
      </c>
      <c r="C115" s="30" t="s">
        <v>1429</v>
      </c>
      <c r="D115" s="30">
        <v>3</v>
      </c>
    </row>
    <row r="116" spans="1:5" ht="12.75" customHeight="1">
      <c r="A116" s="12" t="s">
        <v>743</v>
      </c>
      <c r="B116" s="24">
        <v>4</v>
      </c>
      <c r="C116" s="30" t="s">
        <v>1430</v>
      </c>
      <c r="D116" s="30">
        <v>4</v>
      </c>
    </row>
    <row r="117" spans="1:5" ht="12.75" customHeight="1">
      <c r="A117" s="12" t="s">
        <v>743</v>
      </c>
      <c r="B117" s="24">
        <v>5</v>
      </c>
      <c r="C117" s="30" t="s">
        <v>1431</v>
      </c>
      <c r="D117" s="30">
        <v>5</v>
      </c>
    </row>
    <row r="118" spans="1:5" ht="15.75" customHeight="1">
      <c r="A118" s="12" t="s">
        <v>743</v>
      </c>
      <c r="B118" s="24">
        <v>6</v>
      </c>
      <c r="C118" s="30" t="s">
        <v>1432</v>
      </c>
      <c r="D118" s="30">
        <v>6</v>
      </c>
    </row>
    <row r="119" spans="1:5" ht="15.75" customHeight="1">
      <c r="A119" s="12" t="s">
        <v>595</v>
      </c>
      <c r="B119" s="24">
        <v>1</v>
      </c>
      <c r="C119" s="30" t="s">
        <v>1433</v>
      </c>
      <c r="D119" s="30" t="s">
        <v>1434</v>
      </c>
    </row>
    <row r="120" spans="1:5" ht="15.75" customHeight="1">
      <c r="A120" s="12" t="s">
        <v>595</v>
      </c>
      <c r="B120" s="24">
        <v>2</v>
      </c>
      <c r="C120" s="30" t="s">
        <v>1435</v>
      </c>
      <c r="D120" s="30">
        <v>1</v>
      </c>
    </row>
    <row r="121" spans="1:5" ht="12.75" customHeight="1">
      <c r="A121" s="12" t="s">
        <v>595</v>
      </c>
      <c r="B121" s="24">
        <v>3</v>
      </c>
      <c r="C121" s="30" t="s">
        <v>1436</v>
      </c>
      <c r="D121" s="30">
        <v>2</v>
      </c>
    </row>
    <row r="122" spans="1:5" ht="12.75" customHeight="1">
      <c r="A122" s="12" t="s">
        <v>595</v>
      </c>
      <c r="B122" s="24">
        <v>4</v>
      </c>
      <c r="C122" s="30" t="s">
        <v>1437</v>
      </c>
      <c r="D122" s="30">
        <v>3</v>
      </c>
    </row>
    <row r="123" spans="1:5" ht="12.75" customHeight="1">
      <c r="A123" s="12" t="s">
        <v>595</v>
      </c>
      <c r="B123" s="24">
        <v>5</v>
      </c>
      <c r="C123" s="30" t="s">
        <v>1438</v>
      </c>
      <c r="D123" s="30">
        <v>4</v>
      </c>
    </row>
    <row r="124" spans="1:5" ht="12.75" customHeight="1">
      <c r="A124" s="12" t="s">
        <v>595</v>
      </c>
      <c r="B124" s="24">
        <v>6</v>
      </c>
      <c r="C124" s="30" t="s">
        <v>1439</v>
      </c>
      <c r="D124" s="30">
        <v>5</v>
      </c>
    </row>
    <row r="125" spans="1:5" ht="15.75" customHeight="1">
      <c r="A125" s="12" t="s">
        <v>1037</v>
      </c>
      <c r="B125" s="24">
        <v>2</v>
      </c>
      <c r="C125" s="30" t="s">
        <v>1440</v>
      </c>
      <c r="D125" s="30" t="s">
        <v>1440</v>
      </c>
    </row>
    <row r="126" spans="1:5" ht="15.75" customHeight="1">
      <c r="A126" s="12" t="s">
        <v>1037</v>
      </c>
      <c r="B126" s="24">
        <v>3</v>
      </c>
      <c r="C126" s="30" t="s">
        <v>1441</v>
      </c>
      <c r="D126" s="30" t="s">
        <v>1441</v>
      </c>
    </row>
    <row r="127" spans="1:5" ht="15.75" customHeight="1">
      <c r="A127" s="12" t="s">
        <v>1037</v>
      </c>
      <c r="B127" s="24">
        <v>4</v>
      </c>
      <c r="C127" s="30" t="s">
        <v>137</v>
      </c>
      <c r="D127" s="30" t="s">
        <v>137</v>
      </c>
    </row>
    <row r="128" spans="1:5" ht="15.75" customHeight="1">
      <c r="A128" s="12" t="s">
        <v>1037</v>
      </c>
      <c r="B128" s="24">
        <v>1</v>
      </c>
      <c r="C128" s="30" t="s">
        <v>1655</v>
      </c>
      <c r="D128" s="30" t="s">
        <v>1655</v>
      </c>
      <c r="E128" s="12">
        <v>261665006</v>
      </c>
    </row>
    <row r="129" spans="1:5" ht="15.75" customHeight="1">
      <c r="A129" s="12"/>
      <c r="B129" s="24"/>
      <c r="C129" s="30"/>
      <c r="D129" s="30"/>
      <c r="E129" s="12"/>
    </row>
    <row r="130" spans="1:5" ht="15.75" customHeight="1">
      <c r="A130" s="12" t="s">
        <v>1038</v>
      </c>
      <c r="B130" s="24">
        <v>1</v>
      </c>
      <c r="C130" s="30"/>
      <c r="D130" s="30"/>
      <c r="E130" s="12"/>
    </row>
    <row r="131" spans="1:5" ht="15.75" customHeight="1">
      <c r="A131" s="12" t="s">
        <v>1038</v>
      </c>
      <c r="B131" s="24">
        <v>2</v>
      </c>
      <c r="C131" s="30" t="s">
        <v>1440</v>
      </c>
      <c r="D131" s="30" t="s">
        <v>1440</v>
      </c>
    </row>
    <row r="132" spans="1:5" ht="15.75" customHeight="1">
      <c r="A132" s="12" t="s">
        <v>1038</v>
      </c>
      <c r="B132" s="24">
        <v>3</v>
      </c>
      <c r="C132" s="30" t="s">
        <v>1441</v>
      </c>
      <c r="D132" s="30" t="s">
        <v>1441</v>
      </c>
    </row>
    <row r="133" spans="1:5" ht="12.75" customHeight="1">
      <c r="A133" s="30" t="s">
        <v>1339</v>
      </c>
      <c r="B133" s="24">
        <v>1</v>
      </c>
      <c r="C133" s="30" t="s">
        <v>1442</v>
      </c>
      <c r="D133" s="30" t="s">
        <v>1443</v>
      </c>
    </row>
    <row r="134" spans="1:5" ht="12.75" customHeight="1">
      <c r="A134" s="30" t="s">
        <v>1339</v>
      </c>
      <c r="B134" s="24">
        <v>2</v>
      </c>
      <c r="C134" s="30" t="s">
        <v>1444</v>
      </c>
      <c r="D134" s="30" t="s">
        <v>1445</v>
      </c>
    </row>
    <row r="135" spans="1:5" ht="15.75" customHeight="1">
      <c r="A135" s="30" t="s">
        <v>1339</v>
      </c>
      <c r="B135" s="24">
        <v>3</v>
      </c>
      <c r="C135" s="34" t="s">
        <v>1565</v>
      </c>
      <c r="D135" s="34" t="s">
        <v>1566</v>
      </c>
    </row>
    <row r="136" spans="1:5" ht="12.75" customHeight="1">
      <c r="A136" s="30" t="s">
        <v>1339</v>
      </c>
      <c r="B136" s="24">
        <v>4</v>
      </c>
      <c r="C136" s="30" t="s">
        <v>1567</v>
      </c>
      <c r="D136" s="30" t="s">
        <v>1568</v>
      </c>
    </row>
    <row r="137" spans="1:5" ht="12.75" customHeight="1">
      <c r="A137" s="30" t="s">
        <v>1339</v>
      </c>
      <c r="B137" s="24">
        <v>5</v>
      </c>
      <c r="C137" s="30" t="s">
        <v>1704</v>
      </c>
      <c r="D137" s="30" t="s">
        <v>1705</v>
      </c>
    </row>
    <row r="138" spans="1:5" ht="15.75" customHeight="1">
      <c r="A138" s="12" t="s">
        <v>1706</v>
      </c>
      <c r="B138" s="24">
        <v>1</v>
      </c>
      <c r="C138" s="12"/>
      <c r="D138" s="12"/>
    </row>
    <row r="139" spans="1:5" ht="15.75" customHeight="1">
      <c r="A139" s="12" t="s">
        <v>1706</v>
      </c>
      <c r="B139" s="24">
        <v>2</v>
      </c>
      <c r="C139" s="30" t="s">
        <v>1665</v>
      </c>
      <c r="D139" s="30" t="s">
        <v>1665</v>
      </c>
    </row>
    <row r="140" spans="1:5" ht="15.75" customHeight="1">
      <c r="A140" s="12" t="s">
        <v>1706</v>
      </c>
      <c r="B140" s="24">
        <v>3</v>
      </c>
      <c r="C140" s="30" t="s">
        <v>1707</v>
      </c>
      <c r="D140" s="30" t="s">
        <v>1707</v>
      </c>
    </row>
    <row r="141" spans="1:5" ht="15.75" customHeight="1">
      <c r="A141" s="12" t="s">
        <v>1706</v>
      </c>
      <c r="B141" s="24">
        <v>4</v>
      </c>
      <c r="C141" s="30" t="s">
        <v>1708</v>
      </c>
      <c r="D141" s="30" t="s">
        <v>1708</v>
      </c>
    </row>
    <row r="142" spans="1:5" ht="15.75" customHeight="1">
      <c r="A142" s="12" t="s">
        <v>1706</v>
      </c>
      <c r="B142" s="24">
        <v>5</v>
      </c>
      <c r="C142" s="30" t="s">
        <v>1709</v>
      </c>
      <c r="D142" s="30" t="s">
        <v>1709</v>
      </c>
    </row>
    <row r="143" spans="1:5" ht="15.75" customHeight="1">
      <c r="A143" s="12" t="s">
        <v>1706</v>
      </c>
      <c r="B143" s="24">
        <v>6</v>
      </c>
      <c r="C143" s="30" t="s">
        <v>1710</v>
      </c>
      <c r="D143" s="30" t="s">
        <v>1710</v>
      </c>
    </row>
    <row r="144" spans="1:5" ht="15.75" customHeight="1">
      <c r="A144" s="12" t="s">
        <v>1706</v>
      </c>
      <c r="B144" s="24">
        <v>7</v>
      </c>
      <c r="C144" s="12" t="s">
        <v>1711</v>
      </c>
      <c r="D144" s="12" t="s">
        <v>1711</v>
      </c>
    </row>
    <row r="145" spans="1:4" ht="15.75" customHeight="1">
      <c r="A145" s="12" t="s">
        <v>1706</v>
      </c>
      <c r="B145" s="24">
        <v>8</v>
      </c>
      <c r="C145" s="12" t="s">
        <v>1712</v>
      </c>
      <c r="D145" s="12" t="s">
        <v>1712</v>
      </c>
    </row>
    <row r="146" spans="1:4" ht="15.75" customHeight="1">
      <c r="A146" s="12" t="s">
        <v>1577</v>
      </c>
      <c r="B146" s="24">
        <v>1</v>
      </c>
      <c r="C146" s="12"/>
      <c r="D146" s="12"/>
    </row>
    <row r="147" spans="1:4" ht="15.75" customHeight="1">
      <c r="A147" s="12" t="s">
        <v>1577</v>
      </c>
      <c r="B147" s="24">
        <v>2</v>
      </c>
      <c r="C147" s="30" t="s">
        <v>1578</v>
      </c>
      <c r="D147" s="30" t="s">
        <v>1578</v>
      </c>
    </row>
    <row r="148" spans="1:4" ht="15.75" customHeight="1">
      <c r="A148" s="12" t="s">
        <v>1577</v>
      </c>
      <c r="B148" s="24">
        <v>3</v>
      </c>
      <c r="C148" s="30" t="s">
        <v>1579</v>
      </c>
      <c r="D148" s="30" t="s">
        <v>1579</v>
      </c>
    </row>
    <row r="149" spans="1:4" ht="15.75" customHeight="1">
      <c r="A149" s="12" t="s">
        <v>1577</v>
      </c>
      <c r="B149" s="24">
        <v>4</v>
      </c>
      <c r="C149" s="30" t="s">
        <v>1580</v>
      </c>
      <c r="D149" s="30" t="s">
        <v>1580</v>
      </c>
    </row>
    <row r="150" spans="1:4" ht="15.75" customHeight="1">
      <c r="A150" s="12" t="s">
        <v>1468</v>
      </c>
      <c r="B150" s="24">
        <v>1</v>
      </c>
      <c r="C150" s="12" t="s">
        <v>1525</v>
      </c>
      <c r="D150" s="12" t="s">
        <v>1525</v>
      </c>
    </row>
    <row r="151" spans="1:4" ht="15.75" customHeight="1">
      <c r="A151" s="12" t="s">
        <v>1468</v>
      </c>
      <c r="B151" s="24">
        <v>2</v>
      </c>
      <c r="C151" s="12" t="s">
        <v>538</v>
      </c>
      <c r="D151" s="12" t="s">
        <v>538</v>
      </c>
    </row>
    <row r="152" spans="1:4" ht="15.75" customHeight="1">
      <c r="A152" s="12" t="s">
        <v>1468</v>
      </c>
      <c r="B152" s="24">
        <v>3</v>
      </c>
      <c r="C152" s="12" t="s">
        <v>410</v>
      </c>
      <c r="D152" s="12" t="s">
        <v>410</v>
      </c>
    </row>
    <row r="153" spans="1:4" ht="15.75" customHeight="1">
      <c r="A153" s="12" t="s">
        <v>1468</v>
      </c>
      <c r="B153" s="24">
        <v>4</v>
      </c>
      <c r="C153" s="12" t="s">
        <v>416</v>
      </c>
      <c r="D153" s="12" t="s">
        <v>416</v>
      </c>
    </row>
    <row r="154" spans="1:4" ht="15.75" customHeight="1">
      <c r="A154" s="12" t="s">
        <v>1468</v>
      </c>
      <c r="B154" s="24">
        <v>5</v>
      </c>
      <c r="C154" s="30" t="s">
        <v>1581</v>
      </c>
      <c r="D154" s="30" t="s">
        <v>1581</v>
      </c>
    </row>
    <row r="155" spans="1:4" ht="12.75" customHeight="1">
      <c r="A155" s="12" t="s">
        <v>1468</v>
      </c>
      <c r="B155" s="24">
        <v>6</v>
      </c>
      <c r="C155" s="30" t="s">
        <v>1582</v>
      </c>
      <c r="D155" s="30" t="s">
        <v>1582</v>
      </c>
    </row>
    <row r="156" spans="1:4" ht="15.75" customHeight="1">
      <c r="A156" s="12" t="s">
        <v>1468</v>
      </c>
      <c r="B156" s="24">
        <v>7</v>
      </c>
      <c r="C156" s="30" t="s">
        <v>1583</v>
      </c>
      <c r="D156" s="30" t="s">
        <v>1584</v>
      </c>
    </row>
    <row r="157" spans="1:4" ht="15.75" customHeight="1">
      <c r="A157" s="12" t="s">
        <v>1585</v>
      </c>
      <c r="B157" s="24">
        <v>1</v>
      </c>
      <c r="C157" s="12"/>
      <c r="D157" s="12"/>
    </row>
    <row r="158" spans="1:4" ht="15.75" customHeight="1">
      <c r="A158" s="12" t="s">
        <v>1585</v>
      </c>
      <c r="B158" s="24">
        <v>2</v>
      </c>
      <c r="C158" s="30" t="s">
        <v>1665</v>
      </c>
      <c r="D158" s="30" t="s">
        <v>1665</v>
      </c>
    </row>
    <row r="159" spans="1:4" ht="15.75" customHeight="1">
      <c r="A159" s="12" t="s">
        <v>1585</v>
      </c>
      <c r="B159" s="24">
        <v>3</v>
      </c>
      <c r="C159" s="30" t="s">
        <v>1586</v>
      </c>
      <c r="D159" s="30" t="s">
        <v>1586</v>
      </c>
    </row>
    <row r="160" spans="1:4" ht="15.75" customHeight="1">
      <c r="A160" s="12" t="s">
        <v>1585</v>
      </c>
      <c r="B160" s="24">
        <v>4</v>
      </c>
      <c r="C160" s="30" t="s">
        <v>1587</v>
      </c>
      <c r="D160" s="30" t="s">
        <v>1587</v>
      </c>
    </row>
    <row r="161" spans="1:5" ht="12.75" customHeight="1">
      <c r="A161" s="12" t="s">
        <v>1585</v>
      </c>
      <c r="B161" s="24">
        <v>5</v>
      </c>
      <c r="C161" s="30" t="s">
        <v>1588</v>
      </c>
      <c r="D161" s="30" t="s">
        <v>1588</v>
      </c>
    </row>
    <row r="162" spans="1:5" ht="15.75" customHeight="1">
      <c r="A162" s="12" t="s">
        <v>1585</v>
      </c>
      <c r="B162" s="24">
        <v>6</v>
      </c>
      <c r="C162" s="12" t="s">
        <v>1715</v>
      </c>
      <c r="D162" s="12" t="s">
        <v>1715</v>
      </c>
    </row>
    <row r="163" spans="1:5" ht="15.75" customHeight="1">
      <c r="A163" s="12" t="s">
        <v>1585</v>
      </c>
      <c r="B163" s="24">
        <v>7</v>
      </c>
      <c r="C163" s="12" t="s">
        <v>137</v>
      </c>
      <c r="D163" s="12" t="s">
        <v>137</v>
      </c>
    </row>
    <row r="164" spans="1:5" ht="15.75" customHeight="1">
      <c r="A164" s="12" t="s">
        <v>843</v>
      </c>
      <c r="B164" s="24">
        <v>1</v>
      </c>
      <c r="C164" s="12"/>
      <c r="D164" s="12"/>
    </row>
    <row r="165" spans="1:5" ht="15.75" customHeight="1">
      <c r="A165" s="12" t="s">
        <v>843</v>
      </c>
      <c r="B165" s="24">
        <v>2</v>
      </c>
      <c r="C165" s="12">
        <v>1</v>
      </c>
      <c r="D165" s="12">
        <v>1</v>
      </c>
    </row>
    <row r="166" spans="1:5" ht="15.75" customHeight="1">
      <c r="A166" s="12" t="s">
        <v>843</v>
      </c>
      <c r="B166" s="24">
        <v>3</v>
      </c>
      <c r="C166" s="12">
        <v>2</v>
      </c>
      <c r="D166" s="12">
        <v>2</v>
      </c>
    </row>
    <row r="167" spans="1:5" ht="15.75" customHeight="1">
      <c r="A167" s="12" t="s">
        <v>843</v>
      </c>
      <c r="B167" s="24">
        <v>4</v>
      </c>
      <c r="C167" s="12">
        <v>3</v>
      </c>
      <c r="D167" s="12">
        <v>3</v>
      </c>
    </row>
    <row r="168" spans="1:5" ht="15.75" customHeight="1">
      <c r="A168" s="12" t="s">
        <v>843</v>
      </c>
      <c r="B168" s="24">
        <v>5</v>
      </c>
      <c r="C168" s="12">
        <v>4</v>
      </c>
      <c r="D168" s="12">
        <v>4</v>
      </c>
    </row>
    <row r="169" spans="1:5" ht="15.75" customHeight="1">
      <c r="A169" s="12" t="s">
        <v>1716</v>
      </c>
      <c r="B169" s="24">
        <v>1</v>
      </c>
      <c r="C169" s="12" t="s">
        <v>1655</v>
      </c>
      <c r="D169" s="12" t="s">
        <v>1655</v>
      </c>
      <c r="E169" s="12">
        <v>261665006</v>
      </c>
    </row>
    <row r="170" spans="1:5" ht="15.75" customHeight="1">
      <c r="A170" s="12" t="s">
        <v>1716</v>
      </c>
      <c r="B170" s="24">
        <v>2</v>
      </c>
      <c r="C170" s="30" t="s">
        <v>1717</v>
      </c>
      <c r="D170" s="30" t="s">
        <v>1717</v>
      </c>
    </row>
    <row r="171" spans="1:5" ht="15.75" customHeight="1">
      <c r="A171" s="12" t="s">
        <v>1716</v>
      </c>
      <c r="B171" s="24">
        <v>3</v>
      </c>
      <c r="C171" s="30" t="s">
        <v>1718</v>
      </c>
      <c r="D171" s="30" t="s">
        <v>1718</v>
      </c>
    </row>
    <row r="172" spans="1:5" ht="15.75" customHeight="1">
      <c r="A172" s="12" t="s">
        <v>1716</v>
      </c>
      <c r="B172" s="24">
        <v>4</v>
      </c>
      <c r="C172" s="30" t="s">
        <v>1719</v>
      </c>
      <c r="D172" s="30" t="s">
        <v>1719</v>
      </c>
    </row>
    <row r="173" spans="1:5" ht="15.75" customHeight="1">
      <c r="A173" s="12" t="s">
        <v>1720</v>
      </c>
      <c r="B173" s="24">
        <v>1</v>
      </c>
      <c r="C173" s="12"/>
      <c r="D173" s="12"/>
    </row>
    <row r="174" spans="1:5" ht="15.75" customHeight="1">
      <c r="A174" s="12" t="s">
        <v>1720</v>
      </c>
      <c r="B174" s="24">
        <v>2</v>
      </c>
      <c r="C174" s="12" t="s">
        <v>1525</v>
      </c>
      <c r="D174" s="12" t="s">
        <v>1525</v>
      </c>
    </row>
    <row r="175" spans="1:5" ht="15.75" customHeight="1">
      <c r="A175" s="12" t="s">
        <v>1720</v>
      </c>
      <c r="B175" s="24">
        <v>3</v>
      </c>
      <c r="C175" s="12" t="s">
        <v>1717</v>
      </c>
      <c r="D175" s="12" t="s">
        <v>1717</v>
      </c>
    </row>
    <row r="176" spans="1:5" ht="15.75" customHeight="1">
      <c r="A176" s="12" t="s">
        <v>1720</v>
      </c>
      <c r="B176" s="24">
        <v>4</v>
      </c>
      <c r="C176" s="12" t="s">
        <v>1718</v>
      </c>
      <c r="D176" s="12" t="s">
        <v>1718</v>
      </c>
    </row>
    <row r="177" spans="1:5" ht="15.75" customHeight="1">
      <c r="A177" s="12" t="s">
        <v>1720</v>
      </c>
      <c r="B177" s="24">
        <v>5</v>
      </c>
      <c r="C177" s="12" t="s">
        <v>1719</v>
      </c>
      <c r="D177" s="12" t="s">
        <v>1719</v>
      </c>
    </row>
    <row r="178" spans="1:5" ht="15.75" customHeight="1">
      <c r="A178" s="12" t="s">
        <v>1307</v>
      </c>
      <c r="B178" s="24">
        <v>1</v>
      </c>
      <c r="C178" s="12"/>
      <c r="D178" s="12"/>
    </row>
    <row r="179" spans="1:5" ht="15.75" customHeight="1">
      <c r="A179" s="12" t="s">
        <v>1307</v>
      </c>
      <c r="B179" s="24">
        <v>2</v>
      </c>
      <c r="C179" s="12" t="s">
        <v>1655</v>
      </c>
      <c r="D179" s="12" t="s">
        <v>1655</v>
      </c>
      <c r="E179" s="12">
        <v>261665006</v>
      </c>
    </row>
    <row r="180" spans="1:5" ht="15.75" customHeight="1">
      <c r="A180" s="12" t="s">
        <v>1307</v>
      </c>
      <c r="B180" s="24">
        <v>3</v>
      </c>
      <c r="C180" s="12" t="s">
        <v>1665</v>
      </c>
      <c r="D180" s="12" t="s">
        <v>1665</v>
      </c>
    </row>
    <row r="181" spans="1:5" ht="15.75" customHeight="1">
      <c r="A181" s="12" t="s">
        <v>1307</v>
      </c>
      <c r="B181" s="24">
        <v>4</v>
      </c>
      <c r="C181" s="12" t="s">
        <v>1308</v>
      </c>
      <c r="D181" s="12" t="s">
        <v>1308</v>
      </c>
    </row>
    <row r="182" spans="1:5" ht="15.75" customHeight="1">
      <c r="A182" s="12" t="s">
        <v>1303</v>
      </c>
      <c r="B182" s="24">
        <v>1</v>
      </c>
      <c r="C182" s="30"/>
      <c r="D182" s="30"/>
    </row>
    <row r="183" spans="1:5" ht="15.75" customHeight="1">
      <c r="A183" s="12" t="s">
        <v>1303</v>
      </c>
      <c r="B183" s="24">
        <v>2</v>
      </c>
      <c r="C183" s="30" t="s">
        <v>1721</v>
      </c>
      <c r="D183" s="30" t="s">
        <v>1721</v>
      </c>
      <c r="E183" s="12">
        <v>17216000</v>
      </c>
    </row>
    <row r="184" spans="1:5" ht="15.75" customHeight="1">
      <c r="A184" s="12" t="s">
        <v>1303</v>
      </c>
      <c r="B184" s="24">
        <v>3</v>
      </c>
      <c r="C184" s="30" t="s">
        <v>1722</v>
      </c>
      <c r="D184" s="30" t="s">
        <v>1722</v>
      </c>
      <c r="E184" s="12">
        <v>72365000</v>
      </c>
    </row>
    <row r="185" spans="1:5" ht="15.75" customHeight="1">
      <c r="A185" s="12" t="s">
        <v>1303</v>
      </c>
      <c r="B185" s="24">
        <v>4</v>
      </c>
      <c r="C185" s="30" t="s">
        <v>1723</v>
      </c>
      <c r="D185" s="30" t="s">
        <v>1723</v>
      </c>
      <c r="E185" s="12">
        <v>39950000</v>
      </c>
    </row>
    <row r="186" spans="1:5" ht="15.75" customHeight="1">
      <c r="A186" s="12" t="s">
        <v>1303</v>
      </c>
      <c r="B186" s="24">
        <v>5</v>
      </c>
      <c r="C186" s="30" t="s">
        <v>1724</v>
      </c>
      <c r="D186" s="30" t="s">
        <v>1724</v>
      </c>
      <c r="E186" s="12">
        <v>73322006</v>
      </c>
    </row>
    <row r="187" spans="1:5" ht="15.75" customHeight="1">
      <c r="A187" s="12" t="s">
        <v>1207</v>
      </c>
      <c r="B187" s="24">
        <v>1</v>
      </c>
      <c r="C187" s="30" t="s">
        <v>1655</v>
      </c>
      <c r="D187" s="30" t="s">
        <v>1655</v>
      </c>
      <c r="E187" s="12">
        <v>261665006</v>
      </c>
    </row>
    <row r="188" spans="1:5" ht="15.75" customHeight="1">
      <c r="A188" s="12" t="s">
        <v>1207</v>
      </c>
      <c r="B188" s="24">
        <v>2</v>
      </c>
      <c r="C188" s="30" t="s">
        <v>1725</v>
      </c>
      <c r="D188" s="30" t="s">
        <v>1725</v>
      </c>
    </row>
    <row r="189" spans="1:5" ht="12.75" customHeight="1">
      <c r="A189" s="12" t="s">
        <v>1207</v>
      </c>
      <c r="B189" s="24">
        <v>3</v>
      </c>
      <c r="C189" s="30" t="s">
        <v>1726</v>
      </c>
      <c r="D189" s="30" t="s">
        <v>1726</v>
      </c>
    </row>
    <row r="190" spans="1:5" ht="15.75" customHeight="1">
      <c r="A190" s="12" t="s">
        <v>1207</v>
      </c>
      <c r="B190" s="24">
        <v>4</v>
      </c>
      <c r="C190" s="30" t="s">
        <v>1727</v>
      </c>
      <c r="D190" s="30" t="s">
        <v>1727</v>
      </c>
    </row>
    <row r="191" spans="1:5" ht="12.75" customHeight="1">
      <c r="A191" s="12" t="s">
        <v>1207</v>
      </c>
      <c r="B191" s="24">
        <v>5</v>
      </c>
      <c r="C191" s="30" t="s">
        <v>1728</v>
      </c>
      <c r="D191" s="30" t="s">
        <v>1728</v>
      </c>
    </row>
    <row r="192" spans="1:5" ht="15.75" customHeight="1">
      <c r="A192" s="12" t="s">
        <v>1207</v>
      </c>
      <c r="B192" s="24">
        <v>6</v>
      </c>
      <c r="C192" s="30" t="s">
        <v>452</v>
      </c>
      <c r="D192" s="30" t="s">
        <v>452</v>
      </c>
    </row>
    <row r="193" spans="1:5" ht="15.75" customHeight="1">
      <c r="A193" s="12" t="s">
        <v>1207</v>
      </c>
      <c r="B193" s="24">
        <v>7</v>
      </c>
      <c r="C193" s="30" t="s">
        <v>137</v>
      </c>
      <c r="D193" s="30" t="s">
        <v>137</v>
      </c>
    </row>
    <row r="194" spans="1:5" ht="15.75" customHeight="1">
      <c r="A194" s="12" t="s">
        <v>1336</v>
      </c>
      <c r="B194" s="24">
        <v>1</v>
      </c>
      <c r="C194" s="12"/>
      <c r="D194" s="12"/>
    </row>
    <row r="195" spans="1:5" ht="15.75" customHeight="1">
      <c r="A195" s="12" t="s">
        <v>1336</v>
      </c>
      <c r="B195" s="24">
        <v>2</v>
      </c>
      <c r="C195" s="12" t="s">
        <v>1729</v>
      </c>
      <c r="D195" s="12" t="s">
        <v>1729</v>
      </c>
    </row>
    <row r="196" spans="1:5" ht="15.75" customHeight="1">
      <c r="A196" s="12" t="s">
        <v>1336</v>
      </c>
      <c r="B196" s="24">
        <v>3</v>
      </c>
      <c r="C196" s="12" t="s">
        <v>1595</v>
      </c>
      <c r="D196" s="12" t="s">
        <v>1595</v>
      </c>
    </row>
    <row r="197" spans="1:5" ht="15.75" customHeight="1">
      <c r="A197" s="12" t="s">
        <v>1336</v>
      </c>
      <c r="B197" s="24">
        <v>4</v>
      </c>
      <c r="C197" s="34" t="s">
        <v>1596</v>
      </c>
      <c r="D197" s="34" t="s">
        <v>1596</v>
      </c>
    </row>
    <row r="198" spans="1:5" ht="15.75" customHeight="1">
      <c r="A198" s="12" t="s">
        <v>1336</v>
      </c>
      <c r="B198" s="24">
        <v>5</v>
      </c>
      <c r="C198" s="34" t="s">
        <v>1597</v>
      </c>
      <c r="D198" s="34" t="s">
        <v>1597</v>
      </c>
    </row>
    <row r="199" spans="1:5" ht="15.75" customHeight="1">
      <c r="A199" s="12" t="s">
        <v>1336</v>
      </c>
      <c r="B199" s="24">
        <v>6</v>
      </c>
      <c r="C199" s="30" t="s">
        <v>1598</v>
      </c>
      <c r="D199" s="30" t="s">
        <v>1598</v>
      </c>
    </row>
    <row r="200" spans="1:5" ht="15.75" customHeight="1">
      <c r="A200" s="12" t="s">
        <v>1336</v>
      </c>
      <c r="B200" s="24">
        <v>7</v>
      </c>
      <c r="C200" s="30" t="s">
        <v>137</v>
      </c>
      <c r="D200" s="30" t="s">
        <v>137</v>
      </c>
    </row>
    <row r="201" spans="1:5" ht="15.75" customHeight="1">
      <c r="A201" s="12" t="s">
        <v>1336</v>
      </c>
      <c r="B201" s="24">
        <v>8</v>
      </c>
      <c r="C201" s="12" t="s">
        <v>1655</v>
      </c>
      <c r="D201" s="12" t="s">
        <v>1655</v>
      </c>
      <c r="E201" s="12">
        <v>261665006</v>
      </c>
    </row>
    <row r="202" spans="1:5" ht="15.75" customHeight="1">
      <c r="A202" s="12" t="s">
        <v>1217</v>
      </c>
      <c r="B202" s="24">
        <v>1</v>
      </c>
      <c r="C202" s="12"/>
      <c r="D202" s="12"/>
    </row>
    <row r="203" spans="1:5" ht="15.75" customHeight="1">
      <c r="A203" s="12" t="s">
        <v>1217</v>
      </c>
      <c r="B203" s="24">
        <v>2</v>
      </c>
      <c r="C203" s="30" t="s">
        <v>136</v>
      </c>
      <c r="D203" s="30" t="s">
        <v>136</v>
      </c>
    </row>
    <row r="204" spans="1:5" ht="15.75" customHeight="1">
      <c r="A204" s="12" t="s">
        <v>1217</v>
      </c>
      <c r="B204" s="24">
        <v>3</v>
      </c>
      <c r="C204" s="30" t="s">
        <v>1599</v>
      </c>
      <c r="D204" s="30" t="s">
        <v>1599</v>
      </c>
    </row>
    <row r="205" spans="1:5" ht="15.75" customHeight="1">
      <c r="A205" s="12" t="s">
        <v>1217</v>
      </c>
      <c r="B205" s="24">
        <v>4</v>
      </c>
      <c r="C205" s="30" t="s">
        <v>1600</v>
      </c>
      <c r="D205" s="30" t="s">
        <v>1600</v>
      </c>
    </row>
    <row r="206" spans="1:5" ht="15.75" customHeight="1">
      <c r="A206" s="12" t="s">
        <v>1217</v>
      </c>
      <c r="B206" s="24">
        <v>5</v>
      </c>
      <c r="C206" s="30" t="s">
        <v>137</v>
      </c>
      <c r="D206" s="30" t="s">
        <v>137</v>
      </c>
    </row>
    <row r="207" spans="1:5" ht="15.75" customHeight="1">
      <c r="A207" s="12" t="s">
        <v>1219</v>
      </c>
      <c r="B207" s="24">
        <v>1</v>
      </c>
      <c r="C207" s="12"/>
      <c r="D207" s="12"/>
    </row>
    <row r="208" spans="1:5" ht="15.75" customHeight="1">
      <c r="A208" s="12" t="s">
        <v>1219</v>
      </c>
      <c r="B208" s="24">
        <v>2</v>
      </c>
      <c r="C208" s="30" t="s">
        <v>136</v>
      </c>
      <c r="D208" s="30" t="s">
        <v>136</v>
      </c>
    </row>
    <row r="209" spans="1:7" ht="12.75" customHeight="1">
      <c r="A209" s="12" t="s">
        <v>1219</v>
      </c>
      <c r="B209" s="24">
        <v>3</v>
      </c>
      <c r="C209" s="30" t="s">
        <v>1601</v>
      </c>
      <c r="D209" s="30" t="s">
        <v>1599</v>
      </c>
    </row>
    <row r="210" spans="1:7" ht="12.75" customHeight="1">
      <c r="A210" s="12" t="s">
        <v>1219</v>
      </c>
      <c r="B210" s="24">
        <v>4</v>
      </c>
      <c r="C210" s="30" t="s">
        <v>1602</v>
      </c>
      <c r="D210" s="30" t="s">
        <v>1600</v>
      </c>
    </row>
    <row r="211" spans="1:7" ht="15.75" customHeight="1">
      <c r="A211" s="12" t="s">
        <v>1219</v>
      </c>
      <c r="B211" s="24">
        <v>5</v>
      </c>
      <c r="C211" s="30" t="s">
        <v>137</v>
      </c>
      <c r="D211" s="30" t="s">
        <v>137</v>
      </c>
    </row>
    <row r="212" spans="1:7" ht="15.75" customHeight="1">
      <c r="A212" s="12" t="s">
        <v>1045</v>
      </c>
      <c r="B212" s="24">
        <v>1</v>
      </c>
      <c r="C212" s="30"/>
      <c r="D212" s="30"/>
    </row>
    <row r="213" spans="1:7" ht="15.75" customHeight="1">
      <c r="A213" s="12" t="s">
        <v>1045</v>
      </c>
      <c r="B213" s="24">
        <v>2</v>
      </c>
      <c r="C213" s="30" t="s">
        <v>1039</v>
      </c>
      <c r="D213" s="30" t="s">
        <v>1039</v>
      </c>
    </row>
    <row r="214" spans="1:7" ht="15.75" customHeight="1">
      <c r="A214" s="12" t="s">
        <v>1045</v>
      </c>
      <c r="B214" s="24">
        <v>3</v>
      </c>
      <c r="C214" s="30" t="s">
        <v>1603</v>
      </c>
      <c r="D214" s="30" t="s">
        <v>1040</v>
      </c>
    </row>
    <row r="215" spans="1:7" ht="15.75" customHeight="1">
      <c r="A215" s="12" t="s">
        <v>1045</v>
      </c>
      <c r="B215" s="24">
        <v>4</v>
      </c>
      <c r="C215" s="30" t="s">
        <v>1041</v>
      </c>
      <c r="D215" s="30" t="s">
        <v>1041</v>
      </c>
    </row>
    <row r="216" spans="1:7" ht="15.75" customHeight="1">
      <c r="A216" s="12" t="s">
        <v>1045</v>
      </c>
      <c r="B216" s="24">
        <v>5</v>
      </c>
      <c r="C216" s="30" t="s">
        <v>57</v>
      </c>
      <c r="D216" s="30" t="s">
        <v>57</v>
      </c>
    </row>
    <row r="217" spans="1:7" ht="15.75" customHeight="1">
      <c r="A217" s="12" t="s">
        <v>1383</v>
      </c>
      <c r="B217" s="24">
        <v>1</v>
      </c>
      <c r="C217" s="12" t="s">
        <v>1604</v>
      </c>
      <c r="D217" s="12" t="s">
        <v>1655</v>
      </c>
      <c r="E217" s="12">
        <v>261665006</v>
      </c>
    </row>
    <row r="218" spans="1:7" ht="15.75" customHeight="1">
      <c r="A218" s="12" t="s">
        <v>1383</v>
      </c>
      <c r="B218" s="24">
        <v>2</v>
      </c>
      <c r="C218" s="12" t="s">
        <v>1141</v>
      </c>
      <c r="D218" s="12" t="s">
        <v>1141</v>
      </c>
    </row>
    <row r="219" spans="1:7" ht="15.75" customHeight="1">
      <c r="A219" s="12" t="s">
        <v>1383</v>
      </c>
      <c r="B219" s="24">
        <v>3</v>
      </c>
      <c r="C219" s="12" t="s">
        <v>1086</v>
      </c>
      <c r="D219" s="12" t="s">
        <v>1086</v>
      </c>
    </row>
    <row r="220" spans="1:7" ht="15.75" customHeight="1">
      <c r="A220" s="12" t="s">
        <v>1383</v>
      </c>
      <c r="B220" s="24">
        <v>4</v>
      </c>
      <c r="C220" s="12" t="s">
        <v>1605</v>
      </c>
      <c r="D220" s="12" t="s">
        <v>1606</v>
      </c>
    </row>
    <row r="221" spans="1:7" ht="15.75" customHeight="1">
      <c r="A221" s="12" t="s">
        <v>955</v>
      </c>
      <c r="B221" s="24">
        <v>1</v>
      </c>
      <c r="C221" s="12"/>
      <c r="D221" s="12"/>
    </row>
    <row r="222" spans="1:7" ht="15.75" customHeight="1">
      <c r="A222" s="12" t="s">
        <v>955</v>
      </c>
      <c r="B222" s="24">
        <v>2</v>
      </c>
      <c r="C222" s="12" t="s">
        <v>1607</v>
      </c>
      <c r="D222" s="12" t="s">
        <v>1607</v>
      </c>
      <c r="G222" s="12" t="s">
        <v>1608</v>
      </c>
    </row>
    <row r="223" spans="1:7" ht="15.75" customHeight="1">
      <c r="A223" s="12" t="s">
        <v>955</v>
      </c>
      <c r="B223" s="24">
        <v>3</v>
      </c>
      <c r="C223" s="12" t="s">
        <v>1609</v>
      </c>
      <c r="D223" s="12" t="s">
        <v>1609</v>
      </c>
      <c r="G223" s="12" t="s">
        <v>1610</v>
      </c>
    </row>
    <row r="224" spans="1:7" ht="15.75" customHeight="1">
      <c r="A224" s="12" t="s">
        <v>955</v>
      </c>
      <c r="B224" s="24">
        <v>4</v>
      </c>
      <c r="C224" s="12" t="s">
        <v>1476</v>
      </c>
      <c r="D224" s="12" t="s">
        <v>1476</v>
      </c>
      <c r="G224" s="12" t="s">
        <v>1477</v>
      </c>
    </row>
    <row r="225" spans="1:7" ht="15.75" customHeight="1">
      <c r="A225" s="12" t="s">
        <v>955</v>
      </c>
      <c r="B225" s="24">
        <v>5</v>
      </c>
      <c r="C225" s="12" t="s">
        <v>1478</v>
      </c>
      <c r="D225" s="12" t="s">
        <v>1478</v>
      </c>
      <c r="G225" s="12" t="s">
        <v>1479</v>
      </c>
    </row>
    <row r="226" spans="1:7" ht="15.75" customHeight="1">
      <c r="A226" s="12" t="s">
        <v>955</v>
      </c>
      <c r="B226" s="24">
        <v>6</v>
      </c>
      <c r="C226" s="12" t="s">
        <v>1480</v>
      </c>
      <c r="D226" s="12" t="s">
        <v>1480</v>
      </c>
    </row>
    <row r="227" spans="1:7" ht="15.75" customHeight="1">
      <c r="A227" s="12" t="s">
        <v>955</v>
      </c>
      <c r="B227" s="24">
        <v>7</v>
      </c>
      <c r="C227" s="12" t="s">
        <v>1481</v>
      </c>
      <c r="D227" s="12" t="s">
        <v>1481</v>
      </c>
      <c r="G227" s="12" t="s">
        <v>1482</v>
      </c>
    </row>
    <row r="228" spans="1:7" ht="15.75" customHeight="1">
      <c r="A228" s="12" t="s">
        <v>955</v>
      </c>
      <c r="B228" s="24">
        <v>8</v>
      </c>
      <c r="C228" s="12" t="s">
        <v>1483</v>
      </c>
      <c r="D228" s="12" t="s">
        <v>1483</v>
      </c>
      <c r="G228" s="12" t="s">
        <v>1484</v>
      </c>
    </row>
    <row r="229" spans="1:7" ht="15.75" customHeight="1">
      <c r="A229" s="12" t="s">
        <v>955</v>
      </c>
      <c r="B229" s="24">
        <v>9</v>
      </c>
      <c r="C229" s="12" t="s">
        <v>1485</v>
      </c>
      <c r="D229" s="12" t="s">
        <v>1485</v>
      </c>
      <c r="G229" s="12" t="s">
        <v>1486</v>
      </c>
    </row>
    <row r="230" spans="1:7" ht="15.75" customHeight="1">
      <c r="A230" s="12" t="s">
        <v>955</v>
      </c>
      <c r="B230" s="24">
        <v>10</v>
      </c>
      <c r="C230" s="12" t="s">
        <v>1487</v>
      </c>
      <c r="D230" s="12" t="s">
        <v>1487</v>
      </c>
      <c r="G230" s="12" t="s">
        <v>1488</v>
      </c>
    </row>
    <row r="231" spans="1:7" ht="15.75" customHeight="1">
      <c r="A231" s="12" t="s">
        <v>955</v>
      </c>
      <c r="B231" s="24">
        <v>11</v>
      </c>
      <c r="C231" s="12" t="s">
        <v>1489</v>
      </c>
      <c r="D231" s="12" t="s">
        <v>1489</v>
      </c>
      <c r="G231" s="12" t="s">
        <v>1490</v>
      </c>
    </row>
    <row r="232" spans="1:7" ht="15.75" customHeight="1">
      <c r="A232" s="12" t="s">
        <v>871</v>
      </c>
      <c r="B232" s="24">
        <v>1</v>
      </c>
      <c r="C232" s="12" t="s">
        <v>136</v>
      </c>
      <c r="D232" s="12" t="s">
        <v>136</v>
      </c>
    </row>
    <row r="233" spans="1:7" ht="15.75" customHeight="1">
      <c r="A233" s="12" t="s">
        <v>871</v>
      </c>
      <c r="B233" s="24">
        <v>2</v>
      </c>
      <c r="C233" s="30" t="s">
        <v>1491</v>
      </c>
      <c r="D233" s="30" t="s">
        <v>1491</v>
      </c>
    </row>
    <row r="234" spans="1:7" ht="15.75" customHeight="1">
      <c r="A234" s="12" t="s">
        <v>871</v>
      </c>
      <c r="B234" s="24">
        <v>3</v>
      </c>
      <c r="C234" s="30" t="s">
        <v>1492</v>
      </c>
      <c r="D234" s="30" t="s">
        <v>1492</v>
      </c>
    </row>
    <row r="235" spans="1:7" ht="15.75" customHeight="1">
      <c r="A235" s="12" t="s">
        <v>871</v>
      </c>
      <c r="B235" s="24">
        <v>3</v>
      </c>
      <c r="C235" s="30" t="s">
        <v>1493</v>
      </c>
      <c r="D235" s="30" t="s">
        <v>1493</v>
      </c>
    </row>
    <row r="236" spans="1:7" ht="12.75" customHeight="1">
      <c r="A236" s="12" t="s">
        <v>871</v>
      </c>
      <c r="B236" s="24">
        <v>4</v>
      </c>
      <c r="C236" s="30" t="s">
        <v>1494</v>
      </c>
      <c r="D236" s="30" t="s">
        <v>1494</v>
      </c>
    </row>
    <row r="237" spans="1:7" ht="12.75" customHeight="1">
      <c r="A237" s="12" t="s">
        <v>871</v>
      </c>
      <c r="B237" s="24">
        <v>5</v>
      </c>
      <c r="C237" s="30" t="s">
        <v>1495</v>
      </c>
      <c r="D237" s="30" t="s">
        <v>1495</v>
      </c>
    </row>
    <row r="238" spans="1:7" ht="15.75" customHeight="1">
      <c r="A238" s="12" t="s">
        <v>871</v>
      </c>
      <c r="B238" s="24">
        <v>6</v>
      </c>
      <c r="C238" s="30" t="s">
        <v>1496</v>
      </c>
      <c r="D238" s="30" t="s">
        <v>1496</v>
      </c>
    </row>
    <row r="239" spans="1:7" ht="15.75" customHeight="1">
      <c r="A239" s="12" t="s">
        <v>871</v>
      </c>
      <c r="B239" s="24">
        <v>10</v>
      </c>
      <c r="C239" s="30" t="s">
        <v>1497</v>
      </c>
      <c r="D239" s="30" t="s">
        <v>1497</v>
      </c>
    </row>
    <row r="240" spans="1:7" ht="15.75" customHeight="1">
      <c r="A240" s="12" t="s">
        <v>871</v>
      </c>
      <c r="B240" s="24">
        <v>15</v>
      </c>
      <c r="C240" s="30" t="s">
        <v>1498</v>
      </c>
      <c r="D240" s="30" t="s">
        <v>1498</v>
      </c>
    </row>
    <row r="241" spans="1:4" ht="15.75" customHeight="1">
      <c r="A241" s="12" t="s">
        <v>871</v>
      </c>
      <c r="B241" s="24">
        <v>16</v>
      </c>
      <c r="C241" s="30" t="s">
        <v>1499</v>
      </c>
      <c r="D241" s="30" t="s">
        <v>1499</v>
      </c>
    </row>
    <row r="242" spans="1:4" ht="15.75" customHeight="1">
      <c r="A242" s="12" t="s">
        <v>871</v>
      </c>
      <c r="B242" s="24">
        <v>30</v>
      </c>
      <c r="C242" s="12" t="s">
        <v>1500</v>
      </c>
      <c r="D242" s="12" t="s">
        <v>1500</v>
      </c>
    </row>
    <row r="243" spans="1:4" ht="15.75" customHeight="1">
      <c r="A243" s="12" t="s">
        <v>871</v>
      </c>
      <c r="B243" s="24">
        <v>31</v>
      </c>
      <c r="C243" s="12" t="s">
        <v>1501</v>
      </c>
      <c r="D243" s="12" t="s">
        <v>1501</v>
      </c>
    </row>
    <row r="244" spans="1:4" ht="15.75" customHeight="1">
      <c r="A244" s="12" t="s">
        <v>871</v>
      </c>
      <c r="B244" s="24">
        <v>35</v>
      </c>
      <c r="C244" s="12" t="s">
        <v>1502</v>
      </c>
      <c r="D244" s="12" t="s">
        <v>1502</v>
      </c>
    </row>
    <row r="245" spans="1:4" ht="15.75" customHeight="1">
      <c r="A245" s="12" t="s">
        <v>871</v>
      </c>
      <c r="B245" s="24">
        <v>36</v>
      </c>
      <c r="C245" s="12" t="s">
        <v>1503</v>
      </c>
      <c r="D245" s="12" t="s">
        <v>1503</v>
      </c>
    </row>
    <row r="246" spans="1:4" ht="12.75" customHeight="1">
      <c r="A246" s="30" t="s">
        <v>1355</v>
      </c>
      <c r="B246" s="24">
        <v>1</v>
      </c>
      <c r="C246" s="12" t="s">
        <v>1655</v>
      </c>
      <c r="D246" s="12" t="s">
        <v>1655</v>
      </c>
    </row>
    <row r="247" spans="1:4" ht="12.75" customHeight="1">
      <c r="A247" s="30" t="s">
        <v>1355</v>
      </c>
      <c r="B247" s="24">
        <v>2</v>
      </c>
      <c r="C247" s="30" t="s">
        <v>1504</v>
      </c>
      <c r="D247" s="30" t="s">
        <v>1504</v>
      </c>
    </row>
    <row r="248" spans="1:4" ht="12.75" customHeight="1">
      <c r="A248" s="30" t="s">
        <v>1355</v>
      </c>
      <c r="B248" s="24">
        <v>3</v>
      </c>
      <c r="C248" s="30" t="s">
        <v>1627</v>
      </c>
      <c r="D248" s="30" t="s">
        <v>1627</v>
      </c>
    </row>
    <row r="249" spans="1:4" ht="12.75" customHeight="1">
      <c r="A249" s="30" t="s">
        <v>1355</v>
      </c>
      <c r="B249" s="24">
        <v>4</v>
      </c>
      <c r="C249" s="30" t="s">
        <v>1758</v>
      </c>
      <c r="D249" s="30" t="s">
        <v>1758</v>
      </c>
    </row>
    <row r="250" spans="1:4" ht="12.75" customHeight="1">
      <c r="A250" s="30" t="s">
        <v>1355</v>
      </c>
      <c r="B250" s="24">
        <v>5</v>
      </c>
      <c r="C250" s="30" t="s">
        <v>1759</v>
      </c>
      <c r="D250" s="30" t="s">
        <v>1759</v>
      </c>
    </row>
    <row r="251" spans="1:4" ht="12.75" customHeight="1">
      <c r="A251" s="30" t="s">
        <v>1355</v>
      </c>
      <c r="B251" s="24">
        <v>6</v>
      </c>
      <c r="C251" s="30" t="s">
        <v>1760</v>
      </c>
      <c r="D251" s="30" t="s">
        <v>1760</v>
      </c>
    </row>
    <row r="252" spans="1:4" ht="15.75" customHeight="1">
      <c r="A252" s="12" t="s">
        <v>1180</v>
      </c>
      <c r="B252" s="24">
        <v>1</v>
      </c>
      <c r="C252" s="12" t="s">
        <v>250</v>
      </c>
      <c r="D252" s="12" t="s">
        <v>250</v>
      </c>
    </row>
    <row r="253" spans="1:4" ht="15.75" customHeight="1">
      <c r="A253" s="12" t="s">
        <v>1180</v>
      </c>
      <c r="B253" s="24">
        <v>2</v>
      </c>
      <c r="C253" s="30" t="s">
        <v>1761</v>
      </c>
      <c r="D253" s="30" t="s">
        <v>1761</v>
      </c>
    </row>
    <row r="254" spans="1:4" ht="15.75" customHeight="1">
      <c r="A254" s="12" t="s">
        <v>1180</v>
      </c>
      <c r="B254" s="24">
        <v>3</v>
      </c>
      <c r="C254" s="30" t="s">
        <v>1762</v>
      </c>
      <c r="D254" s="30" t="s">
        <v>1762</v>
      </c>
    </row>
    <row r="255" spans="1:4" ht="15.75" customHeight="1">
      <c r="A255" s="12" t="s">
        <v>1180</v>
      </c>
      <c r="B255" s="24">
        <v>4</v>
      </c>
      <c r="C255" s="30" t="s">
        <v>1763</v>
      </c>
      <c r="D255" s="30" t="s">
        <v>1763</v>
      </c>
    </row>
    <row r="256" spans="1:4" ht="15.75" customHeight="1">
      <c r="A256" s="12" t="s">
        <v>1180</v>
      </c>
      <c r="B256" s="24">
        <v>5</v>
      </c>
      <c r="C256" s="30" t="s">
        <v>1764</v>
      </c>
      <c r="D256" s="30" t="s">
        <v>1764</v>
      </c>
    </row>
    <row r="257" spans="1:5" ht="15.75" customHeight="1">
      <c r="A257" s="12" t="s">
        <v>1180</v>
      </c>
      <c r="B257" s="24">
        <v>6</v>
      </c>
      <c r="C257" s="30" t="s">
        <v>1765</v>
      </c>
      <c r="D257" s="30" t="s">
        <v>1765</v>
      </c>
    </row>
    <row r="258" spans="1:5" ht="15.75" customHeight="1">
      <c r="A258" s="12" t="s">
        <v>1180</v>
      </c>
      <c r="B258" s="24">
        <v>7</v>
      </c>
      <c r="C258" s="30" t="s">
        <v>1766</v>
      </c>
      <c r="D258" s="30" t="s">
        <v>1766</v>
      </c>
    </row>
    <row r="259" spans="1:5" ht="15.75" customHeight="1">
      <c r="A259" s="12" t="s">
        <v>1180</v>
      </c>
      <c r="B259" s="24">
        <v>8</v>
      </c>
      <c r="C259" s="30" t="s">
        <v>1638</v>
      </c>
      <c r="D259" s="30" t="s">
        <v>1638</v>
      </c>
    </row>
    <row r="260" spans="1:5" ht="15.75" customHeight="1">
      <c r="A260" s="12" t="s">
        <v>1180</v>
      </c>
      <c r="B260" s="24">
        <v>9</v>
      </c>
      <c r="C260" s="30" t="s">
        <v>1639</v>
      </c>
      <c r="D260" s="30" t="s">
        <v>1639</v>
      </c>
    </row>
    <row r="261" spans="1:5" ht="15.75" customHeight="1">
      <c r="A261" s="12" t="s">
        <v>1180</v>
      </c>
      <c r="B261" s="24">
        <v>10</v>
      </c>
      <c r="C261" s="30" t="s">
        <v>1640</v>
      </c>
      <c r="D261" s="30" t="s">
        <v>1640</v>
      </c>
    </row>
    <row r="262" spans="1:5" ht="15.75" customHeight="1">
      <c r="A262" s="12" t="s">
        <v>1180</v>
      </c>
      <c r="B262" s="24">
        <v>11</v>
      </c>
      <c r="C262" s="30" t="s">
        <v>1641</v>
      </c>
      <c r="D262" s="30" t="s">
        <v>1641</v>
      </c>
    </row>
    <row r="263" spans="1:5" ht="15.75" customHeight="1">
      <c r="A263" s="12" t="s">
        <v>1180</v>
      </c>
      <c r="B263" s="24">
        <v>12</v>
      </c>
      <c r="C263" s="30" t="s">
        <v>1642</v>
      </c>
      <c r="D263" s="30" t="s">
        <v>1642</v>
      </c>
    </row>
    <row r="264" spans="1:5" ht="15.75" customHeight="1">
      <c r="A264" s="12" t="s">
        <v>1180</v>
      </c>
      <c r="B264" s="24">
        <v>15</v>
      </c>
      <c r="C264" s="30" t="s">
        <v>117</v>
      </c>
      <c r="D264" s="30" t="s">
        <v>117</v>
      </c>
    </row>
    <row r="265" spans="1:5" ht="15.75" customHeight="1">
      <c r="A265" s="12" t="s">
        <v>1180</v>
      </c>
      <c r="B265" s="24">
        <v>20</v>
      </c>
      <c r="C265" s="12" t="s">
        <v>1643</v>
      </c>
      <c r="D265" s="12" t="s">
        <v>1643</v>
      </c>
    </row>
    <row r="266" spans="1:5" ht="15.75" customHeight="1">
      <c r="A266" s="12" t="s">
        <v>1180</v>
      </c>
      <c r="B266" s="24">
        <v>21</v>
      </c>
      <c r="C266" s="12" t="s">
        <v>1644</v>
      </c>
      <c r="D266" s="12" t="s">
        <v>1644</v>
      </c>
    </row>
    <row r="267" spans="1:5" ht="15.75" customHeight="1">
      <c r="A267" s="12" t="s">
        <v>1180</v>
      </c>
      <c r="B267" s="24">
        <v>22</v>
      </c>
      <c r="C267" s="12" t="s">
        <v>1645</v>
      </c>
      <c r="D267" s="12" t="s">
        <v>1645</v>
      </c>
    </row>
    <row r="268" spans="1:5" ht="15.75" customHeight="1">
      <c r="A268" s="12" t="s">
        <v>1180</v>
      </c>
      <c r="B268" s="24">
        <v>23</v>
      </c>
      <c r="C268" s="12" t="s">
        <v>1646</v>
      </c>
      <c r="D268" s="12" t="s">
        <v>1646</v>
      </c>
    </row>
    <row r="269" spans="1:5" ht="15.75" customHeight="1">
      <c r="A269" s="12" t="s">
        <v>1180</v>
      </c>
      <c r="B269" s="24">
        <v>24</v>
      </c>
      <c r="C269" s="12" t="s">
        <v>1647</v>
      </c>
      <c r="D269" s="12" t="s">
        <v>1647</v>
      </c>
    </row>
    <row r="270" spans="1:5" ht="15.75" customHeight="1">
      <c r="A270" s="12" t="s">
        <v>1180</v>
      </c>
      <c r="B270" s="24">
        <v>25</v>
      </c>
      <c r="C270" s="12" t="s">
        <v>123</v>
      </c>
      <c r="D270" s="12" t="s">
        <v>123</v>
      </c>
    </row>
    <row r="271" spans="1:5" ht="15.75" customHeight="1">
      <c r="A271" s="12" t="s">
        <v>1180</v>
      </c>
      <c r="B271" s="24">
        <v>30</v>
      </c>
      <c r="C271" s="12" t="s">
        <v>137</v>
      </c>
      <c r="D271" s="12" t="s">
        <v>137</v>
      </c>
    </row>
    <row r="272" spans="1:5" ht="15.75" customHeight="1">
      <c r="A272" s="12" t="s">
        <v>1648</v>
      </c>
      <c r="B272" s="24">
        <v>1</v>
      </c>
      <c r="C272" s="30" t="s">
        <v>1655</v>
      </c>
      <c r="D272" s="30" t="s">
        <v>1655</v>
      </c>
      <c r="E272" s="12">
        <v>261665006</v>
      </c>
    </row>
    <row r="273" spans="1:5" ht="15.75" customHeight="1">
      <c r="A273" s="12" t="s">
        <v>1648</v>
      </c>
      <c r="B273" s="24">
        <v>2</v>
      </c>
      <c r="C273" s="30" t="s">
        <v>1649</v>
      </c>
      <c r="D273" s="30" t="s">
        <v>1649</v>
      </c>
    </row>
    <row r="274" spans="1:5" ht="15.75" customHeight="1">
      <c r="A274" s="12" t="s">
        <v>1648</v>
      </c>
      <c r="B274" s="24">
        <v>3</v>
      </c>
      <c r="C274" s="30" t="s">
        <v>1650</v>
      </c>
      <c r="D274" s="30" t="s">
        <v>1650</v>
      </c>
    </row>
    <row r="275" spans="1:5" ht="15.75" customHeight="1">
      <c r="A275" s="12" t="s">
        <v>1648</v>
      </c>
      <c r="B275" s="24">
        <v>4</v>
      </c>
      <c r="C275" s="30" t="s">
        <v>1651</v>
      </c>
      <c r="D275" s="30" t="s">
        <v>1651</v>
      </c>
    </row>
    <row r="276" spans="1:5" ht="15.75" customHeight="1">
      <c r="A276" s="12" t="s">
        <v>1648</v>
      </c>
      <c r="B276" s="24">
        <v>5</v>
      </c>
      <c r="C276" s="30" t="s">
        <v>1652</v>
      </c>
      <c r="D276" s="30" t="s">
        <v>1652</v>
      </c>
    </row>
    <row r="277" spans="1:5" ht="15.75" customHeight="1">
      <c r="A277" s="12" t="s">
        <v>1653</v>
      </c>
      <c r="B277" s="24">
        <v>1</v>
      </c>
      <c r="C277" s="30" t="s">
        <v>1655</v>
      </c>
      <c r="D277" s="30" t="s">
        <v>1655</v>
      </c>
    </row>
    <row r="278" spans="1:5" ht="15.75" customHeight="1">
      <c r="A278" s="12" t="s">
        <v>1653</v>
      </c>
      <c r="B278" s="24">
        <v>2</v>
      </c>
      <c r="C278" s="30" t="s">
        <v>1770</v>
      </c>
      <c r="D278" s="30" t="s">
        <v>1770</v>
      </c>
    </row>
    <row r="279" spans="1:5" ht="15.75" customHeight="1">
      <c r="A279" s="12" t="s">
        <v>1653</v>
      </c>
      <c r="B279" s="24">
        <v>3</v>
      </c>
      <c r="C279" s="30" t="s">
        <v>1771</v>
      </c>
      <c r="D279" s="30" t="s">
        <v>1771</v>
      </c>
    </row>
    <row r="280" spans="1:5" ht="15.75" customHeight="1">
      <c r="A280" s="12" t="s">
        <v>1653</v>
      </c>
      <c r="B280" s="24">
        <v>4</v>
      </c>
      <c r="C280" s="30" t="s">
        <v>1772</v>
      </c>
      <c r="D280" s="30" t="s">
        <v>1772</v>
      </c>
    </row>
    <row r="281" spans="1:5" ht="15.75" customHeight="1">
      <c r="A281" s="12" t="s">
        <v>1199</v>
      </c>
      <c r="B281" s="24">
        <v>1</v>
      </c>
      <c r="C281" s="30" t="s">
        <v>1655</v>
      </c>
      <c r="D281" s="30" t="s">
        <v>1655</v>
      </c>
      <c r="E281" s="12">
        <v>261665006</v>
      </c>
    </row>
    <row r="282" spans="1:5" ht="15.75" customHeight="1">
      <c r="A282" s="12" t="s">
        <v>1199</v>
      </c>
      <c r="B282" s="24">
        <v>2</v>
      </c>
      <c r="C282" s="30" t="s">
        <v>1773</v>
      </c>
      <c r="D282" s="30" t="s">
        <v>1774</v>
      </c>
    </row>
    <row r="283" spans="1:5" ht="12.75" customHeight="1">
      <c r="A283" s="12" t="s">
        <v>1199</v>
      </c>
      <c r="B283" s="24">
        <v>3</v>
      </c>
      <c r="C283" s="30" t="s">
        <v>1775</v>
      </c>
      <c r="D283" s="30" t="s">
        <v>1776</v>
      </c>
    </row>
    <row r="284" spans="1:5" ht="15.75" customHeight="1">
      <c r="A284" s="12" t="s">
        <v>1199</v>
      </c>
      <c r="B284" s="24">
        <v>4</v>
      </c>
      <c r="C284" s="30" t="s">
        <v>1777</v>
      </c>
      <c r="D284" s="30" t="s">
        <v>1777</v>
      </c>
    </row>
    <row r="285" spans="1:5" ht="15.75" customHeight="1">
      <c r="A285" s="12" t="s">
        <v>1199</v>
      </c>
      <c r="B285" s="24">
        <v>5</v>
      </c>
      <c r="C285" s="30" t="s">
        <v>1778</v>
      </c>
      <c r="D285" s="30" t="s">
        <v>1779</v>
      </c>
    </row>
    <row r="286" spans="1:5" ht="15.75" customHeight="1">
      <c r="A286" s="12" t="s">
        <v>1199</v>
      </c>
      <c r="B286" s="24">
        <v>6</v>
      </c>
      <c r="C286" s="30" t="s">
        <v>1780</v>
      </c>
      <c r="D286" s="30" t="s">
        <v>1781</v>
      </c>
    </row>
    <row r="287" spans="1:5" ht="15.75" customHeight="1">
      <c r="A287" s="12" t="s">
        <v>1199</v>
      </c>
      <c r="B287" s="24">
        <v>7</v>
      </c>
      <c r="C287" s="30" t="s">
        <v>1782</v>
      </c>
      <c r="D287" s="30" t="s">
        <v>1783</v>
      </c>
    </row>
    <row r="288" spans="1:5" ht="12.75" customHeight="1">
      <c r="A288" s="12" t="s">
        <v>1199</v>
      </c>
      <c r="B288" s="24">
        <v>8</v>
      </c>
      <c r="C288" s="30" t="s">
        <v>1784</v>
      </c>
      <c r="D288" s="30" t="s">
        <v>1785</v>
      </c>
    </row>
    <row r="289" spans="1:4" ht="12.75" customHeight="1">
      <c r="A289" s="12" t="s">
        <v>1199</v>
      </c>
      <c r="B289" s="24">
        <v>9</v>
      </c>
      <c r="C289" s="30" t="s">
        <v>1668</v>
      </c>
      <c r="D289" s="30" t="s">
        <v>1669</v>
      </c>
    </row>
    <row r="290" spans="1:4" ht="12.75" customHeight="1">
      <c r="A290" s="12" t="s">
        <v>1199</v>
      </c>
      <c r="B290" s="24">
        <v>10</v>
      </c>
      <c r="C290" s="30" t="s">
        <v>1670</v>
      </c>
      <c r="D290" s="30" t="s">
        <v>1671</v>
      </c>
    </row>
    <row r="291" spans="1:4" ht="15.75" customHeight="1">
      <c r="A291" s="12" t="s">
        <v>1199</v>
      </c>
      <c r="B291" s="24">
        <v>11</v>
      </c>
      <c r="C291" s="30" t="s">
        <v>137</v>
      </c>
      <c r="D291" s="30" t="s">
        <v>137</v>
      </c>
    </row>
    <row r="292" spans="1:4" ht="15.75" customHeight="1">
      <c r="A292" s="12" t="s">
        <v>1317</v>
      </c>
      <c r="B292" s="24">
        <v>1</v>
      </c>
      <c r="C292" s="12"/>
      <c r="D292" s="12"/>
    </row>
    <row r="293" spans="1:4" ht="15.75" customHeight="1">
      <c r="A293" s="12" t="s">
        <v>1317</v>
      </c>
      <c r="B293" s="24">
        <v>2</v>
      </c>
      <c r="C293" s="12" t="s">
        <v>1672</v>
      </c>
      <c r="D293" s="12" t="s">
        <v>1672</v>
      </c>
    </row>
    <row r="294" spans="1:4" ht="15.75" customHeight="1">
      <c r="A294" s="12" t="s">
        <v>1317</v>
      </c>
      <c r="B294" s="24">
        <v>3</v>
      </c>
      <c r="C294" s="12" t="s">
        <v>1673</v>
      </c>
      <c r="D294" s="12" t="s">
        <v>1673</v>
      </c>
    </row>
    <row r="295" spans="1:4" ht="15.75" customHeight="1">
      <c r="A295" s="12" t="s">
        <v>1317</v>
      </c>
      <c r="B295" s="24">
        <v>4</v>
      </c>
      <c r="C295" s="12" t="s">
        <v>1674</v>
      </c>
      <c r="D295" s="12" t="s">
        <v>1674</v>
      </c>
    </row>
    <row r="296" spans="1:4" ht="15.75" customHeight="1">
      <c r="A296" s="12" t="s">
        <v>713</v>
      </c>
      <c r="B296" s="24">
        <v>1</v>
      </c>
      <c r="C296" s="12"/>
      <c r="D296" s="12"/>
    </row>
    <row r="297" spans="1:4" ht="15.75" customHeight="1">
      <c r="A297" s="12" t="s">
        <v>713</v>
      </c>
      <c r="B297" s="24">
        <v>2</v>
      </c>
      <c r="C297" s="12" t="s">
        <v>1675</v>
      </c>
      <c r="D297" s="12" t="s">
        <v>1676</v>
      </c>
    </row>
    <row r="298" spans="1:4" ht="15.75" customHeight="1">
      <c r="A298" s="12" t="s">
        <v>713</v>
      </c>
      <c r="B298" s="24">
        <v>3</v>
      </c>
      <c r="C298" s="12" t="s">
        <v>1677</v>
      </c>
      <c r="D298" s="12" t="s">
        <v>1678</v>
      </c>
    </row>
    <row r="299" spans="1:4" ht="15.75" customHeight="1">
      <c r="A299" s="12" t="s">
        <v>713</v>
      </c>
      <c r="B299" s="24">
        <v>4</v>
      </c>
      <c r="C299" s="12" t="s">
        <v>1679</v>
      </c>
      <c r="D299" s="12" t="s">
        <v>1680</v>
      </c>
    </row>
    <row r="300" spans="1:4" ht="15.75" customHeight="1">
      <c r="A300" s="12" t="s">
        <v>1448</v>
      </c>
      <c r="B300" s="24">
        <v>1</v>
      </c>
      <c r="C300" s="12"/>
      <c r="D300" s="12"/>
    </row>
    <row r="301" spans="1:4" ht="15.75" customHeight="1">
      <c r="A301" s="12" t="s">
        <v>1448</v>
      </c>
      <c r="B301" s="24">
        <v>2</v>
      </c>
      <c r="C301" s="12" t="s">
        <v>1665</v>
      </c>
      <c r="D301" s="12" t="s">
        <v>1665</v>
      </c>
    </row>
    <row r="302" spans="1:4" ht="15.75" customHeight="1">
      <c r="A302" s="12" t="s">
        <v>1448</v>
      </c>
      <c r="B302" s="24">
        <v>3</v>
      </c>
      <c r="C302" s="12" t="s">
        <v>1718</v>
      </c>
      <c r="D302" s="12" t="s">
        <v>1718</v>
      </c>
    </row>
    <row r="303" spans="1:4" ht="15.75" customHeight="1">
      <c r="A303" s="12" t="s">
        <v>1448</v>
      </c>
      <c r="B303" s="24">
        <v>4</v>
      </c>
      <c r="C303" s="12" t="s">
        <v>1681</v>
      </c>
      <c r="D303" s="12" t="s">
        <v>1681</v>
      </c>
    </row>
    <row r="304" spans="1:4" ht="15.75" customHeight="1">
      <c r="A304" s="12" t="s">
        <v>1325</v>
      </c>
      <c r="B304" s="24">
        <v>1</v>
      </c>
      <c r="C304" s="12"/>
      <c r="D304" s="12"/>
    </row>
    <row r="305" spans="1:5" ht="15.75" customHeight="1">
      <c r="A305" s="12" t="s">
        <v>1325</v>
      </c>
      <c r="B305" s="24">
        <v>2</v>
      </c>
      <c r="C305" s="12" t="s">
        <v>1665</v>
      </c>
      <c r="D305" s="12" t="s">
        <v>1665</v>
      </c>
    </row>
    <row r="306" spans="1:5" ht="15.75" customHeight="1">
      <c r="A306" s="12" t="s">
        <v>1325</v>
      </c>
      <c r="B306" s="24">
        <v>3</v>
      </c>
      <c r="C306" s="12" t="s">
        <v>1718</v>
      </c>
      <c r="D306" s="12" t="s">
        <v>1718</v>
      </c>
    </row>
    <row r="307" spans="1:5" ht="15.75" customHeight="1">
      <c r="A307" s="12" t="s">
        <v>1325</v>
      </c>
      <c r="B307" s="24">
        <v>4</v>
      </c>
      <c r="C307" s="12" t="s">
        <v>1719</v>
      </c>
      <c r="D307" s="12" t="s">
        <v>1719</v>
      </c>
    </row>
    <row r="308" spans="1:5" ht="15.75" customHeight="1">
      <c r="A308" s="12" t="s">
        <v>1182</v>
      </c>
      <c r="B308" s="24">
        <v>1</v>
      </c>
      <c r="C308" s="12"/>
      <c r="D308" s="12"/>
    </row>
    <row r="309" spans="1:5" ht="15.75" customHeight="1">
      <c r="A309" s="12" t="s">
        <v>1182</v>
      </c>
      <c r="B309" s="24">
        <v>2</v>
      </c>
      <c r="C309" s="12" t="s">
        <v>1655</v>
      </c>
      <c r="D309" s="12" t="s">
        <v>1655</v>
      </c>
      <c r="E309" s="12">
        <v>261665006</v>
      </c>
    </row>
    <row r="310" spans="1:5" ht="15.75" customHeight="1">
      <c r="A310" s="12" t="s">
        <v>1182</v>
      </c>
      <c r="B310" s="24">
        <v>3</v>
      </c>
      <c r="C310" s="12" t="s">
        <v>1086</v>
      </c>
      <c r="D310" s="12" t="s">
        <v>1086</v>
      </c>
    </row>
    <row r="311" spans="1:5" ht="15.75" customHeight="1">
      <c r="A311" s="12" t="s">
        <v>1182</v>
      </c>
      <c r="B311" s="24">
        <v>4</v>
      </c>
      <c r="C311" s="12" t="s">
        <v>1141</v>
      </c>
      <c r="D311" s="12" t="s">
        <v>1141</v>
      </c>
    </row>
    <row r="312" spans="1:5" ht="15.75" customHeight="1">
      <c r="A312" s="12" t="s">
        <v>1159</v>
      </c>
      <c r="B312" s="24">
        <v>1</v>
      </c>
      <c r="C312" s="12"/>
      <c r="D312" s="12"/>
    </row>
    <row r="313" spans="1:5" ht="15.75" customHeight="1">
      <c r="A313" s="12" t="s">
        <v>1159</v>
      </c>
      <c r="B313" s="24">
        <v>2</v>
      </c>
      <c r="C313" s="12" t="s">
        <v>1604</v>
      </c>
      <c r="D313" s="12" t="s">
        <v>1655</v>
      </c>
      <c r="E313" s="12">
        <v>261665006</v>
      </c>
    </row>
    <row r="314" spans="1:5" ht="15.75" customHeight="1">
      <c r="A314" s="12" t="s">
        <v>1159</v>
      </c>
      <c r="B314" s="24">
        <v>3</v>
      </c>
      <c r="C314" s="12" t="s">
        <v>1141</v>
      </c>
      <c r="D314" s="12" t="s">
        <v>1141</v>
      </c>
    </row>
    <row r="315" spans="1:5" ht="15.75" customHeight="1">
      <c r="A315" s="12" t="s">
        <v>1159</v>
      </c>
      <c r="B315" s="24">
        <v>4</v>
      </c>
      <c r="C315" s="12" t="s">
        <v>1086</v>
      </c>
      <c r="D315" s="12" t="s">
        <v>1086</v>
      </c>
    </row>
    <row r="316" spans="1:5" ht="15.75" customHeight="1">
      <c r="A316" s="12" t="s">
        <v>359</v>
      </c>
      <c r="B316" s="24">
        <v>1</v>
      </c>
      <c r="C316" s="12"/>
      <c r="D316" s="12"/>
    </row>
    <row r="317" spans="1:5" ht="15.75" customHeight="1">
      <c r="A317" s="12" t="s">
        <v>359</v>
      </c>
      <c r="B317" s="24">
        <v>2</v>
      </c>
      <c r="C317" s="12" t="s">
        <v>1682</v>
      </c>
      <c r="D317" s="12" t="s">
        <v>1633</v>
      </c>
    </row>
    <row r="318" spans="1:5" ht="15.75" customHeight="1">
      <c r="A318" s="12" t="s">
        <v>359</v>
      </c>
      <c r="B318" s="24">
        <v>3</v>
      </c>
      <c r="C318" s="12" t="s">
        <v>1550</v>
      </c>
      <c r="D318" s="12" t="s">
        <v>1551</v>
      </c>
    </row>
    <row r="319" spans="1:5" ht="15.75" customHeight="1">
      <c r="A319" s="12" t="s">
        <v>359</v>
      </c>
      <c r="B319" s="24">
        <v>4</v>
      </c>
      <c r="C319" s="12" t="s">
        <v>1552</v>
      </c>
      <c r="D319" s="12" t="s">
        <v>1553</v>
      </c>
    </row>
    <row r="320" spans="1:5" ht="15.75" customHeight="1">
      <c r="A320" s="12" t="s">
        <v>359</v>
      </c>
      <c r="B320" s="24">
        <v>5</v>
      </c>
      <c r="C320" s="12" t="s">
        <v>1554</v>
      </c>
      <c r="D320" s="12" t="s">
        <v>1555</v>
      </c>
    </row>
    <row r="325" spans="1:4" ht="15.75" customHeight="1">
      <c r="A325" s="9" t="s">
        <v>1556</v>
      </c>
      <c r="B325" s="26">
        <v>1</v>
      </c>
    </row>
    <row r="326" spans="1:4" ht="15.75" customHeight="1">
      <c r="A326" s="9" t="s">
        <v>1556</v>
      </c>
      <c r="B326" s="26">
        <v>2</v>
      </c>
      <c r="C326" s="9" t="s">
        <v>1557</v>
      </c>
    </row>
    <row r="327" spans="1:4" ht="15.75" customHeight="1">
      <c r="A327" s="9" t="s">
        <v>1556</v>
      </c>
      <c r="B327" s="26">
        <v>3</v>
      </c>
      <c r="C327" s="9" t="s">
        <v>1558</v>
      </c>
    </row>
    <row r="328" spans="1:4" ht="15.75" customHeight="1">
      <c r="A328" s="9" t="s">
        <v>1556</v>
      </c>
      <c r="B328" s="26">
        <v>4</v>
      </c>
      <c r="C328" s="9" t="s">
        <v>1559</v>
      </c>
    </row>
    <row r="329" spans="1:4" ht="15.75" customHeight="1">
      <c r="A329" s="9" t="s">
        <v>1556</v>
      </c>
      <c r="B329" s="26">
        <v>5</v>
      </c>
      <c r="C329" s="9" t="s">
        <v>1560</v>
      </c>
    </row>
    <row r="330" spans="1:4" ht="15.75" customHeight="1">
      <c r="A330" s="9" t="s">
        <v>1556</v>
      </c>
      <c r="B330" s="26">
        <v>6</v>
      </c>
      <c r="C330" s="9" t="s">
        <v>1561</v>
      </c>
    </row>
    <row r="331" spans="1:4" ht="15.75" customHeight="1">
      <c r="A331" s="9" t="s">
        <v>1556</v>
      </c>
      <c r="B331" s="26">
        <v>7</v>
      </c>
      <c r="C331" s="9" t="s">
        <v>1562</v>
      </c>
    </row>
    <row r="332" spans="1:4" ht="15.75" customHeight="1">
      <c r="A332" s="9" t="s">
        <v>1333</v>
      </c>
      <c r="B332" s="26">
        <v>1</v>
      </c>
    </row>
    <row r="333" spans="1:4" ht="15.75" customHeight="1">
      <c r="A333" s="9" t="s">
        <v>1333</v>
      </c>
      <c r="B333" s="26">
        <v>2</v>
      </c>
      <c r="C333" s="9" t="s">
        <v>1563</v>
      </c>
      <c r="D333" s="9" t="s">
        <v>1564</v>
      </c>
    </row>
    <row r="334" spans="1:4" ht="15.75" customHeight="1">
      <c r="A334" s="9" t="s">
        <v>1333</v>
      </c>
      <c r="B334" s="26">
        <v>3</v>
      </c>
      <c r="C334" s="9" t="s">
        <v>1703</v>
      </c>
      <c r="D334" s="9" t="s">
        <v>1819</v>
      </c>
    </row>
    <row r="335" spans="1:4" ht="15.75" customHeight="1">
      <c r="A335" s="9" t="s">
        <v>1333</v>
      </c>
      <c r="B335" s="26">
        <v>4</v>
      </c>
      <c r="C335" s="9" t="s">
        <v>1820</v>
      </c>
      <c r="D335" s="9" t="s">
        <v>1713</v>
      </c>
    </row>
    <row r="336" spans="1:4" ht="15.75" customHeight="1">
      <c r="A336" s="9" t="s">
        <v>1333</v>
      </c>
      <c r="B336" s="26">
        <v>5</v>
      </c>
      <c r="C336" s="9" t="s">
        <v>1714</v>
      </c>
      <c r="D336" s="9" t="s">
        <v>1826</v>
      </c>
    </row>
    <row r="337" spans="1:4" ht="15.75" customHeight="1">
      <c r="A337" s="9" t="s">
        <v>1333</v>
      </c>
      <c r="B337" s="26">
        <v>6</v>
      </c>
      <c r="C337" s="9" t="s">
        <v>1827</v>
      </c>
      <c r="D337" s="9" t="s">
        <v>1730</v>
      </c>
    </row>
    <row r="338" spans="1:4" ht="15.75" customHeight="1">
      <c r="A338" s="9" t="s">
        <v>1333</v>
      </c>
      <c r="B338" s="26">
        <v>7</v>
      </c>
      <c r="C338" s="9" t="s">
        <v>1731</v>
      </c>
      <c r="D338" s="9" t="s">
        <v>1732</v>
      </c>
    </row>
    <row r="339" spans="1:4" ht="15.75" customHeight="1">
      <c r="A339" s="9" t="s">
        <v>1333</v>
      </c>
      <c r="B339" s="26">
        <v>8</v>
      </c>
      <c r="C339" s="9" t="s">
        <v>1611</v>
      </c>
      <c r="D339" s="9" t="s">
        <v>1612</v>
      </c>
    </row>
    <row r="405" spans="5:5" ht="15.75" customHeight="1">
      <c r="E405" s="12">
        <v>261665006</v>
      </c>
    </row>
  </sheetData>
  <sheetCalcPr fullCalcOnLoad="1"/>
  <autoFilter ref="A1:G405"/>
  <phoneticPr fontId="31" type="noConversion"/>
  <pageMargins left="0.75" right="0.75" top="1" bottom="1" header="0.51180555555555551" footer="0.51180555555555551"/>
  <legacyDrawing r:id="rId1"/>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R336"/>
  <sheetViews>
    <sheetView zoomScale="150" zoomScaleNormal="58" zoomScalePageLayoutView="58" workbookViewId="0">
      <selection activeCell="R15" sqref="R15"/>
    </sheetView>
  </sheetViews>
  <sheetFormatPr baseColWidth="10" defaultColWidth="29.5" defaultRowHeight="14"/>
  <cols>
    <col min="1" max="1" width="7" style="3" customWidth="1"/>
    <col min="2" max="2" width="14.1640625" style="3" customWidth="1"/>
    <col min="3" max="3" width="13" style="3" customWidth="1"/>
    <col min="4" max="4" width="34.6640625" style="3" customWidth="1"/>
    <col min="5" max="5" width="47.6640625" style="3" customWidth="1"/>
    <col min="6" max="6" width="42.1640625" style="3" customWidth="1"/>
    <col min="7" max="7" width="16.5" style="3" customWidth="1"/>
    <col min="8" max="8" width="18.5" style="3" customWidth="1"/>
    <col min="9" max="9" width="10.5" style="3" customWidth="1"/>
    <col min="10" max="13" width="10.1640625" style="3" customWidth="1"/>
    <col min="14" max="14" width="18.1640625" style="21" customWidth="1"/>
    <col min="15" max="15" width="13.5" style="21" customWidth="1"/>
    <col min="16" max="16" width="13.33203125" style="21" customWidth="1"/>
    <col min="17" max="17" width="12" style="21" customWidth="1"/>
    <col min="18" max="16384" width="29.5" style="3"/>
  </cols>
  <sheetData>
    <row r="1" spans="1:18" s="11" customFormat="1" ht="44" customHeight="1">
      <c r="A1" s="11" t="s">
        <v>108</v>
      </c>
      <c r="B1" s="10" t="s">
        <v>1134</v>
      </c>
      <c r="C1" s="10" t="s">
        <v>1135</v>
      </c>
      <c r="D1" s="10" t="s">
        <v>72</v>
      </c>
      <c r="E1" s="10" t="s">
        <v>2</v>
      </c>
      <c r="F1" s="10" t="s">
        <v>4</v>
      </c>
      <c r="G1" s="10" t="s">
        <v>6</v>
      </c>
      <c r="H1" s="10" t="s">
        <v>8</v>
      </c>
      <c r="I1" s="10" t="s">
        <v>10</v>
      </c>
      <c r="J1" s="10" t="s">
        <v>12</v>
      </c>
      <c r="K1" s="10" t="s">
        <v>14</v>
      </c>
      <c r="L1" s="10" t="s">
        <v>1136</v>
      </c>
      <c r="M1" s="10" t="s">
        <v>1137</v>
      </c>
      <c r="N1" s="10" t="s">
        <v>1138</v>
      </c>
      <c r="O1" s="10" t="s">
        <v>1139</v>
      </c>
      <c r="P1" s="10" t="s">
        <v>1025</v>
      </c>
      <c r="Q1" s="10" t="s">
        <v>1026</v>
      </c>
      <c r="R1" s="11" t="s">
        <v>1027</v>
      </c>
    </row>
    <row r="2" spans="1:18" ht="12.75" customHeight="1">
      <c r="A2" s="3">
        <f>VLOOKUP(D2,'Concept heirarchy position'!A$1:I$566,3,0)</f>
        <v>1</v>
      </c>
      <c r="B2" s="3" t="str">
        <f>VLOOKUP(D2,'Concept heirarchy position'!A$1:I$566,2,0)</f>
        <v>Surname</v>
      </c>
      <c r="C2" s="3">
        <v>1</v>
      </c>
      <c r="D2" s="3" t="s">
        <v>36</v>
      </c>
      <c r="E2" s="22" t="s">
        <v>1028</v>
      </c>
      <c r="F2" s="22" t="s">
        <v>1029</v>
      </c>
      <c r="G2" s="22" t="s">
        <v>1030</v>
      </c>
      <c r="I2" s="3">
        <v>20</v>
      </c>
      <c r="N2" s="23" t="str">
        <f>IF((E2=""),"N","Y")</f>
        <v>Y</v>
      </c>
      <c r="O2" s="23" t="s">
        <v>1031</v>
      </c>
      <c r="P2" s="23" t="s">
        <v>1031</v>
      </c>
      <c r="Q2" s="23"/>
      <c r="R2" s="3" t="s">
        <v>1031</v>
      </c>
    </row>
    <row r="3" spans="1:18" ht="12.75" customHeight="1">
      <c r="A3" s="3">
        <f>VLOOKUP(D3,'Concept heirarchy position'!A$1:I$566,3,0)</f>
        <v>2</v>
      </c>
      <c r="B3" s="3" t="str">
        <f>VLOOKUP(D3,'Concept heirarchy position'!A$1:I$566,2,0)</f>
        <v>Forename</v>
      </c>
      <c r="C3" s="3">
        <v>2</v>
      </c>
      <c r="D3" s="3" t="s">
        <v>39</v>
      </c>
      <c r="E3" s="22" t="s">
        <v>1032</v>
      </c>
      <c r="F3" s="22" t="s">
        <v>1029</v>
      </c>
      <c r="G3" s="22" t="s">
        <v>1030</v>
      </c>
      <c r="I3" s="3">
        <v>20</v>
      </c>
      <c r="N3" s="21" t="s">
        <v>1031</v>
      </c>
      <c r="O3" s="23" t="s">
        <v>1031</v>
      </c>
      <c r="P3" s="23" t="s">
        <v>1031</v>
      </c>
      <c r="Q3" s="23"/>
      <c r="R3" s="3" t="s">
        <v>1031</v>
      </c>
    </row>
    <row r="4" spans="1:18" ht="12.75" customHeight="1">
      <c r="A4" s="3">
        <f>VLOOKUP(D4,'Concept heirarchy position'!A$1:I$566,3,0)</f>
        <v>3</v>
      </c>
      <c r="B4" s="3" t="str">
        <f>VLOOKUP(D4,'Concept heirarchy position'!A$1:I$566,2,0)</f>
        <v>Middle name(s)</v>
      </c>
      <c r="C4" s="3">
        <v>3</v>
      </c>
      <c r="D4" s="3" t="s">
        <v>41</v>
      </c>
      <c r="E4" s="22" t="s">
        <v>42</v>
      </c>
      <c r="F4" s="22" t="s">
        <v>1029</v>
      </c>
      <c r="G4" s="22" t="s">
        <v>1030</v>
      </c>
      <c r="I4" s="3">
        <v>40</v>
      </c>
      <c r="N4" s="21" t="s">
        <v>1031</v>
      </c>
      <c r="O4" s="23" t="s">
        <v>1031</v>
      </c>
      <c r="P4" s="23" t="s">
        <v>1031</v>
      </c>
      <c r="Q4" s="23"/>
      <c r="R4" s="3" t="s">
        <v>1031</v>
      </c>
    </row>
    <row r="5" spans="1:18" ht="12.75" customHeight="1">
      <c r="A5" s="3">
        <f>VLOOKUP(D5,'Concept heirarchy position'!A$1:I$566,3,0)</f>
        <v>4</v>
      </c>
      <c r="B5" s="3" t="str">
        <f>VLOOKUP(D5,'Concept heirarchy position'!A$1:I$566,2,0)</f>
        <v>DOB</v>
      </c>
      <c r="C5" s="3">
        <v>4</v>
      </c>
      <c r="D5" s="3" t="s">
        <v>43</v>
      </c>
      <c r="E5" s="22" t="s">
        <v>1033</v>
      </c>
      <c r="F5" s="22" t="s">
        <v>1029</v>
      </c>
      <c r="G5" s="22" t="s">
        <v>1034</v>
      </c>
      <c r="M5" s="3" t="s">
        <v>1035</v>
      </c>
      <c r="N5" s="23" t="str">
        <f>IF((E5=""),"N","Y")</f>
        <v>Y</v>
      </c>
      <c r="O5" s="23" t="s">
        <v>1031</v>
      </c>
      <c r="P5" s="23" t="s">
        <v>1031</v>
      </c>
      <c r="Q5" s="23"/>
      <c r="R5" s="3" t="s">
        <v>1031</v>
      </c>
    </row>
    <row r="6" spans="1:18" ht="12.75" customHeight="1">
      <c r="A6" s="3">
        <f>VLOOKUP(D6,'Concept heirarchy position'!A$1:I$566,3,0)</f>
        <v>6</v>
      </c>
      <c r="B6" s="3" t="str">
        <f>VLOOKUP(D6,'Concept heirarchy position'!A$1:I$566,2,0)</f>
        <v>Gender</v>
      </c>
      <c r="C6" s="3">
        <v>5</v>
      </c>
      <c r="D6" s="3" t="s">
        <v>48</v>
      </c>
      <c r="E6" s="12" t="s">
        <v>49</v>
      </c>
      <c r="F6" s="12" t="s">
        <v>1029</v>
      </c>
      <c r="G6" s="12" t="s">
        <v>1036</v>
      </c>
      <c r="H6" s="12" t="s">
        <v>1037</v>
      </c>
      <c r="O6" s="24" t="s">
        <v>1031</v>
      </c>
      <c r="P6" s="24" t="s">
        <v>1031</v>
      </c>
      <c r="Q6" s="24"/>
    </row>
    <row r="7" spans="1:18" ht="12.75" customHeight="1">
      <c r="A7" s="3">
        <f>VLOOKUP(D7,'Concept heirarchy position'!A$1:I$566,3,0)</f>
        <v>6</v>
      </c>
      <c r="B7" s="3" t="str">
        <f>VLOOKUP(D7,'Concept heirarchy position'!A$1:I$566,2,0)</f>
        <v>Gender</v>
      </c>
      <c r="C7" s="3">
        <v>6</v>
      </c>
      <c r="D7" s="3" t="s">
        <v>48</v>
      </c>
      <c r="E7" s="22" t="s">
        <v>49</v>
      </c>
      <c r="F7" s="22" t="s">
        <v>1029</v>
      </c>
      <c r="G7" s="22" t="s">
        <v>1036</v>
      </c>
      <c r="H7" s="22" t="s">
        <v>1038</v>
      </c>
      <c r="N7" s="23" t="str">
        <f>IF((E7=""),"N","Y")</f>
        <v>Y</v>
      </c>
      <c r="O7" s="23"/>
      <c r="P7" s="23"/>
      <c r="Q7" s="23"/>
    </row>
    <row r="8" spans="1:18" ht="12.75" customHeight="1">
      <c r="A8" s="3">
        <f>VLOOKUP(D8,'Concept heirarchy position'!A$1:I$566,3,0)</f>
        <v>7</v>
      </c>
      <c r="B8" s="3" t="str">
        <f>VLOOKUP(D8,'Concept heirarchy position'!A$1:I$566,2,0)</f>
        <v>Home Phone</v>
      </c>
      <c r="C8" s="3">
        <v>7</v>
      </c>
      <c r="D8" s="3" t="s">
        <v>50</v>
      </c>
      <c r="E8" s="22" t="s">
        <v>1039</v>
      </c>
      <c r="F8" s="22" t="s">
        <v>1029</v>
      </c>
      <c r="G8" s="22" t="s">
        <v>1030</v>
      </c>
      <c r="I8" s="3">
        <v>20</v>
      </c>
      <c r="N8" s="21" t="s">
        <v>1031</v>
      </c>
      <c r="O8" s="23" t="s">
        <v>1031</v>
      </c>
      <c r="P8" s="23" t="s">
        <v>1031</v>
      </c>
      <c r="Q8" s="23"/>
    </row>
    <row r="9" spans="1:18" ht="12.75" customHeight="1">
      <c r="A9" s="3">
        <f>VLOOKUP(D9,'Concept heirarchy position'!A$1:I$566,3,0)</f>
        <v>8</v>
      </c>
      <c r="B9" s="3" t="str">
        <f>VLOOKUP(D9,'Concept heirarchy position'!A$1:I$566,2,0)</f>
        <v>Mobile Phone</v>
      </c>
      <c r="C9" s="3">
        <v>8</v>
      </c>
      <c r="D9" s="3" t="s">
        <v>52</v>
      </c>
      <c r="E9" s="22" t="s">
        <v>1040</v>
      </c>
      <c r="F9" s="22" t="s">
        <v>1029</v>
      </c>
      <c r="G9" s="22" t="s">
        <v>1030</v>
      </c>
      <c r="I9" s="3">
        <v>20</v>
      </c>
      <c r="N9" s="21" t="s">
        <v>1031</v>
      </c>
      <c r="O9" s="23" t="s">
        <v>1031</v>
      </c>
      <c r="P9" s="23" t="s">
        <v>1031</v>
      </c>
      <c r="Q9" s="23"/>
    </row>
    <row r="10" spans="1:18" ht="12.75" customHeight="1">
      <c r="A10" s="3">
        <f>VLOOKUP(D10,'Concept heirarchy position'!A$1:I$566,3,0)</f>
        <v>9</v>
      </c>
      <c r="B10" s="3" t="str">
        <f>VLOOKUP(D10,'Concept heirarchy position'!A$1:I$566,2,0)</f>
        <v>Work Phone</v>
      </c>
      <c r="C10" s="3">
        <v>9</v>
      </c>
      <c r="D10" s="3" t="s">
        <v>54</v>
      </c>
      <c r="E10" s="22" t="s">
        <v>1041</v>
      </c>
      <c r="F10" s="22" t="s">
        <v>1029</v>
      </c>
      <c r="G10" s="22" t="s">
        <v>1030</v>
      </c>
      <c r="I10" s="3">
        <v>20</v>
      </c>
      <c r="N10" s="21" t="s">
        <v>1031</v>
      </c>
      <c r="O10" s="23" t="s">
        <v>1031</v>
      </c>
      <c r="P10" s="23" t="s">
        <v>1031</v>
      </c>
      <c r="Q10" s="23"/>
    </row>
    <row r="11" spans="1:18" ht="12.75" customHeight="1">
      <c r="A11" s="3">
        <f>VLOOKUP(D11,'Concept heirarchy position'!A$1:I$566,3,0)</f>
        <v>10</v>
      </c>
      <c r="B11" s="3" t="str">
        <f>VLOOKUP(D11,'Concept heirarchy position'!A$1:I$566,2,0)</f>
        <v>Email</v>
      </c>
      <c r="C11" s="3">
        <v>10</v>
      </c>
      <c r="D11" s="3" t="s">
        <v>56</v>
      </c>
      <c r="E11" s="22" t="s">
        <v>1042</v>
      </c>
      <c r="F11" s="22" t="s">
        <v>1029</v>
      </c>
      <c r="G11" s="22" t="s">
        <v>1030</v>
      </c>
      <c r="I11" s="3">
        <v>40</v>
      </c>
      <c r="N11" s="23" t="s">
        <v>1031</v>
      </c>
      <c r="O11" s="23" t="s">
        <v>1031</v>
      </c>
      <c r="P11" s="23" t="s">
        <v>1031</v>
      </c>
      <c r="Q11" s="23"/>
    </row>
    <row r="12" spans="1:18" ht="12.75" customHeight="1">
      <c r="A12" s="3">
        <f>VLOOKUP(D12,'Concept heirarchy position'!A$1:I$566,3,0)</f>
        <v>11</v>
      </c>
      <c r="B12" s="3" t="str">
        <f>VLOOKUP(D12,'Concept heirarchy position'!A$1:I$566,2,0)</f>
        <v>Postal address</v>
      </c>
      <c r="C12" s="3">
        <v>11</v>
      </c>
      <c r="D12" s="3" t="s">
        <v>58</v>
      </c>
      <c r="E12" s="22" t="s">
        <v>59</v>
      </c>
      <c r="F12" s="22" t="s">
        <v>1029</v>
      </c>
      <c r="G12" s="22" t="s">
        <v>1043</v>
      </c>
      <c r="I12" s="22">
        <v>1000</v>
      </c>
      <c r="N12" s="23" t="s">
        <v>1031</v>
      </c>
      <c r="O12" s="23" t="s">
        <v>1031</v>
      </c>
      <c r="P12" s="23" t="s">
        <v>1031</v>
      </c>
      <c r="Q12" s="23"/>
    </row>
    <row r="13" spans="1:18" ht="12.75" customHeight="1">
      <c r="A13" s="3">
        <f>VLOOKUP(D13,'Concept heirarchy position'!A$1:I$566,3,0)</f>
        <v>13</v>
      </c>
      <c r="B13" s="3" t="str">
        <f>VLOOKUP(D13,'Concept heirarchy position'!A$1:I$566,2,0)</f>
        <v>Preferred Contact</v>
      </c>
      <c r="C13" s="3">
        <v>12</v>
      </c>
      <c r="D13" s="3" t="s">
        <v>167</v>
      </c>
      <c r="E13" s="12" t="s">
        <v>1044</v>
      </c>
      <c r="F13" s="12" t="s">
        <v>1029</v>
      </c>
      <c r="G13" s="12" t="s">
        <v>1036</v>
      </c>
      <c r="H13" s="25" t="s">
        <v>1045</v>
      </c>
      <c r="O13" s="24" t="s">
        <v>1031</v>
      </c>
      <c r="P13" s="24" t="s">
        <v>1031</v>
      </c>
      <c r="Q13" s="24"/>
    </row>
    <row r="14" spans="1:18" ht="12.75" customHeight="1">
      <c r="A14" s="3">
        <f>VLOOKUP(D14,'Concept heirarchy position'!A$1:I$566,3,0)</f>
        <v>13</v>
      </c>
      <c r="B14" s="3" t="str">
        <f>VLOOKUP(D14,'Concept heirarchy position'!A$1:I$566,2,0)</f>
        <v>Preferred Contact</v>
      </c>
      <c r="C14" s="3">
        <v>13</v>
      </c>
      <c r="D14" s="3" t="s">
        <v>167</v>
      </c>
      <c r="E14" s="22" t="s">
        <v>1046</v>
      </c>
      <c r="F14" s="22" t="s">
        <v>1029</v>
      </c>
      <c r="G14" s="22" t="s">
        <v>1036</v>
      </c>
      <c r="H14" s="22" t="s">
        <v>1045</v>
      </c>
      <c r="N14" s="23" t="str">
        <f>IF((E14=""),"N","Y")</f>
        <v>Y</v>
      </c>
      <c r="O14" s="23"/>
      <c r="P14" s="23"/>
      <c r="Q14" s="23"/>
    </row>
    <row r="15" spans="1:18" ht="12.75" customHeight="1">
      <c r="A15" s="3">
        <f>VLOOKUP(D15,'Concept heirarchy position'!A$1:I$566,3,0)</f>
        <v>14</v>
      </c>
      <c r="B15" s="9" t="s">
        <v>170</v>
      </c>
      <c r="C15" s="3">
        <v>14</v>
      </c>
      <c r="D15" s="9" t="s">
        <v>169</v>
      </c>
      <c r="E15" s="18" t="s">
        <v>1047</v>
      </c>
      <c r="F15" s="18" t="s">
        <v>1029</v>
      </c>
      <c r="G15" s="18" t="s">
        <v>1030</v>
      </c>
      <c r="H15" s="9"/>
      <c r="I15" s="9">
        <v>15</v>
      </c>
      <c r="J15" s="9"/>
      <c r="K15" s="9"/>
      <c r="L15" s="9"/>
      <c r="M15" s="9"/>
      <c r="N15" s="26" t="s">
        <v>1031</v>
      </c>
      <c r="O15" s="27"/>
      <c r="P15" s="27"/>
      <c r="Q15" s="27"/>
      <c r="R15" s="3" t="s">
        <v>1031</v>
      </c>
    </row>
    <row r="16" spans="1:18" ht="12.75" customHeight="1">
      <c r="A16" s="3">
        <f>VLOOKUP(D16,'Concept heirarchy position'!A$1:I$566,3,0)</f>
        <v>14</v>
      </c>
      <c r="B16" s="3" t="str">
        <f>VLOOKUP(D16,'Concept heirarchy position'!A$1:I$566,2,0)</f>
        <v>Medicare number</v>
      </c>
      <c r="C16" s="3">
        <v>15</v>
      </c>
      <c r="D16" s="3" t="s">
        <v>169</v>
      </c>
      <c r="E16" s="12" t="s">
        <v>1048</v>
      </c>
      <c r="F16" s="12" t="s">
        <v>1029</v>
      </c>
      <c r="G16" s="12" t="s">
        <v>1030</v>
      </c>
      <c r="I16" s="3">
        <v>15</v>
      </c>
      <c r="O16" s="24" t="s">
        <v>1031</v>
      </c>
      <c r="P16" s="24" t="s">
        <v>1031</v>
      </c>
      <c r="Q16" s="24"/>
      <c r="R16" s="3" t="s">
        <v>1031</v>
      </c>
    </row>
    <row r="17" spans="1:18" ht="12.75" customHeight="1">
      <c r="A17" s="3">
        <f>VLOOKUP(D17,'Concept heirarchy position'!A$1:I$566,3,0)</f>
        <v>15</v>
      </c>
      <c r="B17" s="3" t="str">
        <f>VLOOKUP(D17,'Concept heirarchy position'!A$1:I$566,2,0)</f>
        <v>Medicare patient number</v>
      </c>
      <c r="C17" s="3">
        <v>333</v>
      </c>
      <c r="D17" s="3" t="s">
        <v>171</v>
      </c>
      <c r="E17" s="12" t="s">
        <v>1049</v>
      </c>
      <c r="F17" s="12" t="s">
        <v>1029</v>
      </c>
      <c r="G17" s="12" t="s">
        <v>1050</v>
      </c>
      <c r="O17" s="24" t="s">
        <v>1031</v>
      </c>
      <c r="P17" s="24" t="s">
        <v>1031</v>
      </c>
      <c r="Q17" s="24"/>
      <c r="R17" s="3" t="s">
        <v>1031</v>
      </c>
    </row>
    <row r="18" spans="1:18" ht="12.75" customHeight="1">
      <c r="A18" s="3">
        <f>VLOOKUP(D18,'Concept heirarchy position'!A$1:I$566,3,0)</f>
        <v>15</v>
      </c>
      <c r="B18" s="3" t="str">
        <f>VLOOKUP(D18,'Concept heirarchy position'!A$1:I$566,2,0)</f>
        <v>Medicare patient number</v>
      </c>
      <c r="C18" s="3">
        <v>16</v>
      </c>
      <c r="D18" s="3" t="s">
        <v>171</v>
      </c>
      <c r="E18" s="12" t="s">
        <v>1051</v>
      </c>
      <c r="F18" s="12" t="s">
        <v>1029</v>
      </c>
      <c r="G18" s="12" t="s">
        <v>1050</v>
      </c>
      <c r="O18" s="24" t="s">
        <v>1031</v>
      </c>
      <c r="P18" s="24" t="s">
        <v>1031</v>
      </c>
      <c r="Q18" s="24"/>
      <c r="R18" s="3" t="s">
        <v>1031</v>
      </c>
    </row>
    <row r="19" spans="1:18" ht="12.75" customHeight="1">
      <c r="A19" s="3">
        <f>VLOOKUP(D19,'Concept heirarchy position'!A$1:I$566,3,0)</f>
        <v>15</v>
      </c>
      <c r="B19" s="3" t="str">
        <f>VLOOKUP(D19,'Concept heirarchy position'!A$1:I$566,2,0)</f>
        <v>Medicare patient number</v>
      </c>
      <c r="C19" s="3">
        <v>17</v>
      </c>
      <c r="D19" s="3" t="s">
        <v>171</v>
      </c>
      <c r="E19" s="22" t="s">
        <v>1052</v>
      </c>
      <c r="F19" s="22" t="s">
        <v>1029</v>
      </c>
      <c r="G19" s="22" t="s">
        <v>1050</v>
      </c>
      <c r="N19" s="23" t="str">
        <f>IF((E19=""),"N","Y")</f>
        <v>Y</v>
      </c>
      <c r="O19" s="23"/>
      <c r="P19" s="23"/>
      <c r="Q19" s="23"/>
      <c r="R19" s="3" t="s">
        <v>1031</v>
      </c>
    </row>
    <row r="20" spans="1:18" ht="12.75" customHeight="1">
      <c r="A20" s="3">
        <f>VLOOKUP(D20,'Concept heirarchy position'!A$1:I$566,3,0)</f>
        <v>17</v>
      </c>
      <c r="B20" s="3" t="str">
        <f>VLOOKUP(D20,'Concept heirarchy position'!A$1:I$566,2,0)</f>
        <v>Social security number</v>
      </c>
      <c r="C20" s="3">
        <v>334</v>
      </c>
      <c r="D20" s="9" t="s">
        <v>175</v>
      </c>
      <c r="E20" s="22" t="s">
        <v>176</v>
      </c>
      <c r="F20" s="22" t="s">
        <v>1029</v>
      </c>
      <c r="G20" s="22" t="s">
        <v>1030</v>
      </c>
      <c r="I20" s="3">
        <v>50</v>
      </c>
      <c r="N20" s="23"/>
      <c r="O20" s="23"/>
      <c r="P20" s="23"/>
      <c r="Q20" s="23"/>
      <c r="R20" s="3" t="s">
        <v>1031</v>
      </c>
    </row>
    <row r="21" spans="1:18" ht="12.75" customHeight="1">
      <c r="A21" s="3">
        <f>VLOOKUP(D21,'Concept heirarchy position'!A$1:I$566,3,0)</f>
        <v>16</v>
      </c>
      <c r="B21" s="3" t="str">
        <f>VLOOKUP(D21,'Concept heirarchy position'!A$1:I$566,2,0)</f>
        <v>IHI</v>
      </c>
      <c r="C21" s="3">
        <v>335</v>
      </c>
      <c r="D21" s="9" t="s">
        <v>173</v>
      </c>
      <c r="E21" s="22" t="s">
        <v>1053</v>
      </c>
      <c r="F21" s="22" t="s">
        <v>1029</v>
      </c>
      <c r="G21" s="22" t="s">
        <v>1030</v>
      </c>
      <c r="I21" s="3">
        <v>20</v>
      </c>
      <c r="N21" s="23" t="s">
        <v>1031</v>
      </c>
      <c r="O21" s="23"/>
      <c r="P21" s="23"/>
      <c r="Q21" s="23"/>
      <c r="R21" s="3" t="s">
        <v>1031</v>
      </c>
    </row>
    <row r="22" spans="1:18" ht="12.75" customHeight="1">
      <c r="A22" s="3">
        <f>VLOOKUP(D22,'Concept heirarchy position'!A$1:I$566,3,0)</f>
        <v>18</v>
      </c>
      <c r="B22" s="3" t="str">
        <f>VLOOKUP(D22,'Concept heirarchy position'!A$1:I$566,2,0)</f>
        <v>Parent/Guardian name</v>
      </c>
      <c r="C22" s="3">
        <v>18</v>
      </c>
      <c r="D22" s="3" t="s">
        <v>309</v>
      </c>
      <c r="E22" s="22" t="s">
        <v>1054</v>
      </c>
      <c r="F22" s="3" t="s">
        <v>1055</v>
      </c>
      <c r="G22" s="22" t="s">
        <v>1030</v>
      </c>
      <c r="I22" s="3">
        <v>20</v>
      </c>
      <c r="N22" s="23" t="str">
        <f>IF((E22=""),"N","Y")</f>
        <v>Y</v>
      </c>
      <c r="O22" s="23" t="s">
        <v>1031</v>
      </c>
      <c r="P22" s="23" t="s">
        <v>1031</v>
      </c>
      <c r="Q22" s="23"/>
    </row>
    <row r="23" spans="1:18" ht="12.75" customHeight="1">
      <c r="A23" s="3">
        <f>VLOOKUP(D23,'Concept heirarchy position'!A$1:I$566,3,0)</f>
        <v>19</v>
      </c>
      <c r="B23" s="3" t="str">
        <f>VLOOKUP(D23,'Concept heirarchy position'!A$1:I$566,2,0)</f>
        <v>Parent/Guardian contact same</v>
      </c>
      <c r="C23" s="3">
        <v>19</v>
      </c>
      <c r="D23" s="3" t="s">
        <v>179</v>
      </c>
      <c r="E23" s="22" t="s">
        <v>1158</v>
      </c>
      <c r="F23" s="3" t="s">
        <v>1055</v>
      </c>
      <c r="G23" s="22" t="s">
        <v>1036</v>
      </c>
      <c r="H23" s="22" t="s">
        <v>1159</v>
      </c>
      <c r="N23" s="23" t="str">
        <f>IF((E23=""),"N","Y")</f>
        <v>Y</v>
      </c>
      <c r="O23" s="23" t="s">
        <v>1031</v>
      </c>
      <c r="P23" s="23" t="s">
        <v>1031</v>
      </c>
      <c r="Q23" s="23"/>
    </row>
    <row r="24" spans="1:18" ht="12.75" customHeight="1">
      <c r="A24" s="3">
        <f>VLOOKUP(D24,'Concept heirarchy position'!A$1:I$566,3,0)</f>
        <v>20</v>
      </c>
      <c r="B24" s="3" t="str">
        <f>VLOOKUP(D24,'Concept heirarchy position'!A$1:I$566,2,0)</f>
        <v>Home Phone</v>
      </c>
      <c r="C24" s="3">
        <v>20</v>
      </c>
      <c r="D24" s="3" t="s">
        <v>181</v>
      </c>
      <c r="E24" s="22" t="s">
        <v>1160</v>
      </c>
      <c r="F24" s="3" t="s">
        <v>1161</v>
      </c>
      <c r="G24" s="22" t="s">
        <v>1030</v>
      </c>
      <c r="I24" s="3">
        <v>20</v>
      </c>
      <c r="N24" s="21" t="s">
        <v>1031</v>
      </c>
      <c r="O24" s="23" t="s">
        <v>1031</v>
      </c>
      <c r="P24" s="23" t="s">
        <v>1031</v>
      </c>
      <c r="Q24" s="23"/>
    </row>
    <row r="25" spans="1:18" ht="12.75" customHeight="1">
      <c r="A25" s="3">
        <f>VLOOKUP(D25,'Concept heirarchy position'!A$1:I$566,3,0)</f>
        <v>21</v>
      </c>
      <c r="B25" s="3" t="str">
        <f>VLOOKUP(D25,'Concept heirarchy position'!A$1:I$566,2,0)</f>
        <v>Mobile Phone</v>
      </c>
      <c r="C25" s="3">
        <v>21</v>
      </c>
      <c r="D25" s="3" t="s">
        <v>315</v>
      </c>
      <c r="E25" s="22" t="s">
        <v>1271</v>
      </c>
      <c r="F25" s="3" t="s">
        <v>1161</v>
      </c>
      <c r="G25" s="22" t="s">
        <v>1030</v>
      </c>
      <c r="I25" s="3">
        <v>20</v>
      </c>
      <c r="N25" s="21" t="s">
        <v>1031</v>
      </c>
      <c r="O25" s="23" t="s">
        <v>1031</v>
      </c>
      <c r="P25" s="23" t="s">
        <v>1031</v>
      </c>
      <c r="Q25" s="23"/>
    </row>
    <row r="26" spans="1:18" ht="12.75" customHeight="1">
      <c r="A26" s="3">
        <f>VLOOKUP(D26,'Concept heirarchy position'!A$1:I$566,3,0)</f>
        <v>22</v>
      </c>
      <c r="B26" s="3" t="str">
        <f>VLOOKUP(D26,'Concept heirarchy position'!A$1:I$566,2,0)</f>
        <v>Work Phone</v>
      </c>
      <c r="C26" s="3">
        <v>22</v>
      </c>
      <c r="D26" s="3" t="s">
        <v>316</v>
      </c>
      <c r="E26" s="22" t="s">
        <v>1272</v>
      </c>
      <c r="F26" s="3" t="s">
        <v>1161</v>
      </c>
      <c r="G26" s="22" t="s">
        <v>1030</v>
      </c>
      <c r="I26" s="3">
        <v>20</v>
      </c>
      <c r="N26" s="21" t="s">
        <v>1031</v>
      </c>
      <c r="O26" s="23" t="s">
        <v>1031</v>
      </c>
      <c r="P26" s="23" t="s">
        <v>1031</v>
      </c>
      <c r="Q26" s="23"/>
    </row>
    <row r="27" spans="1:18" ht="12.75" customHeight="1">
      <c r="A27" s="3">
        <f>VLOOKUP(D27,'Concept heirarchy position'!A$1:I$566,3,0)</f>
        <v>23</v>
      </c>
      <c r="B27" s="3" t="str">
        <f>VLOOKUP(D27,'Concept heirarchy position'!A$1:I$566,2,0)</f>
        <v>Email</v>
      </c>
      <c r="C27" s="3">
        <v>23</v>
      </c>
      <c r="D27" s="3" t="s">
        <v>317</v>
      </c>
      <c r="E27" s="22" t="s">
        <v>1273</v>
      </c>
      <c r="F27" s="3" t="s">
        <v>1161</v>
      </c>
      <c r="G27" s="22" t="s">
        <v>1030</v>
      </c>
      <c r="I27" s="3">
        <v>40</v>
      </c>
      <c r="N27" s="23" t="str">
        <f>IF((E27=""),"N","Y")</f>
        <v>Y</v>
      </c>
      <c r="O27" s="23" t="s">
        <v>1031</v>
      </c>
      <c r="P27" s="23" t="s">
        <v>1031</v>
      </c>
      <c r="Q27" s="23"/>
    </row>
    <row r="28" spans="1:18" ht="12.75" customHeight="1">
      <c r="A28" s="3">
        <f>VLOOKUP(D28,'Concept heirarchy position'!A$1:I$566,3,0)</f>
        <v>24</v>
      </c>
      <c r="B28" s="3" t="str">
        <f>VLOOKUP(D28,'Concept heirarchy position'!A$1:I$566,2,0)</f>
        <v>Parent Address</v>
      </c>
      <c r="C28" s="3">
        <v>24</v>
      </c>
      <c r="D28" s="22" t="s">
        <v>318</v>
      </c>
      <c r="E28" s="22" t="s">
        <v>1164</v>
      </c>
      <c r="F28" s="3" t="s">
        <v>1161</v>
      </c>
      <c r="G28" s="22" t="s">
        <v>1043</v>
      </c>
      <c r="I28" s="3">
        <v>1000</v>
      </c>
      <c r="N28" s="23" t="s">
        <v>1031</v>
      </c>
      <c r="O28" s="23" t="s">
        <v>1031</v>
      </c>
      <c r="P28" s="23" t="s">
        <v>1031</v>
      </c>
      <c r="Q28" s="23"/>
    </row>
    <row r="29" spans="1:18" ht="12.75" customHeight="1">
      <c r="A29" s="3">
        <f>VLOOKUP(D29,'Concept heirarchy position'!A$1:I$566,3,0)</f>
        <v>25</v>
      </c>
      <c r="B29" s="3" t="str">
        <f>VLOOKUP(D29,'Concept heirarchy position'!A$1:I$566,2,0)</f>
        <v>Preferred Contact</v>
      </c>
      <c r="C29" s="3">
        <v>25</v>
      </c>
      <c r="D29" s="3" t="s">
        <v>320</v>
      </c>
      <c r="E29" s="12" t="s">
        <v>1165</v>
      </c>
      <c r="F29" s="3" t="s">
        <v>1161</v>
      </c>
      <c r="G29" s="12" t="s">
        <v>1036</v>
      </c>
      <c r="H29" s="25" t="s">
        <v>1045</v>
      </c>
      <c r="N29" s="21" t="s">
        <v>1031</v>
      </c>
      <c r="O29" s="24" t="s">
        <v>1031</v>
      </c>
      <c r="P29" s="24" t="s">
        <v>1031</v>
      </c>
      <c r="Q29" s="24"/>
    </row>
    <row r="30" spans="1:18" ht="12.75" customHeight="1">
      <c r="A30" s="3">
        <f>VLOOKUP(D30,'Concept heirarchy position'!A$1:I$566,3,0)</f>
        <v>26</v>
      </c>
      <c r="B30" s="3" t="str">
        <f>VLOOKUP(D30,'Concept heirarchy position'!A$1:I$566,2,0)</f>
        <v>Carer</v>
      </c>
      <c r="C30" s="3">
        <v>26</v>
      </c>
      <c r="D30" s="22" t="s">
        <v>246</v>
      </c>
      <c r="E30" s="22" t="s">
        <v>1166</v>
      </c>
      <c r="F30" s="22" t="s">
        <v>1029</v>
      </c>
      <c r="G30" s="22" t="s">
        <v>1036</v>
      </c>
      <c r="H30" s="28" t="s">
        <v>1159</v>
      </c>
      <c r="N30" s="23" t="str">
        <f>IF((E30=""),"N","Y")</f>
        <v>Y</v>
      </c>
      <c r="O30" s="23" t="s">
        <v>1031</v>
      </c>
      <c r="P30" s="23" t="s">
        <v>1031</v>
      </c>
      <c r="Q30" s="23"/>
    </row>
    <row r="31" spans="1:18" ht="12.75" customHeight="1">
      <c r="A31" s="3">
        <f>VLOOKUP(D31,'Concept heirarchy position'!A$1:I$566,3,0)</f>
        <v>27</v>
      </c>
      <c r="B31" s="3" t="str">
        <f>VLOOKUP(D31,'Concept heirarchy position'!A$1:I$566,2,0)</f>
        <v>Carer Name</v>
      </c>
      <c r="C31" s="3">
        <v>27</v>
      </c>
      <c r="D31" s="3" t="s">
        <v>322</v>
      </c>
      <c r="E31" s="22" t="s">
        <v>1167</v>
      </c>
      <c r="F31" s="3" t="s">
        <v>1168</v>
      </c>
      <c r="G31" s="22" t="s">
        <v>1030</v>
      </c>
      <c r="I31" s="3">
        <v>20</v>
      </c>
      <c r="N31" s="23" t="s">
        <v>1031</v>
      </c>
      <c r="O31" s="23" t="s">
        <v>1031</v>
      </c>
      <c r="P31" s="23" t="s">
        <v>1031</v>
      </c>
      <c r="Q31" s="23"/>
    </row>
    <row r="32" spans="1:18" ht="12.75" customHeight="1">
      <c r="A32" s="3">
        <f>VLOOKUP(D32,'Concept heirarchy position'!A$1:I$566,3,0)</f>
        <v>28</v>
      </c>
      <c r="B32" s="3" t="str">
        <f>VLOOKUP(D32,'Concept heirarchy position'!A$1:I$566,2,0)</f>
        <v>Home Phone</v>
      </c>
      <c r="C32" s="3">
        <v>28</v>
      </c>
      <c r="D32" s="3" t="s">
        <v>183</v>
      </c>
      <c r="E32" s="22" t="s">
        <v>1169</v>
      </c>
      <c r="F32" s="3" t="s">
        <v>1168</v>
      </c>
      <c r="G32" s="22" t="s">
        <v>1030</v>
      </c>
      <c r="I32" s="3">
        <v>20</v>
      </c>
      <c r="N32" s="21" t="s">
        <v>1031</v>
      </c>
      <c r="O32" s="23" t="s">
        <v>1031</v>
      </c>
      <c r="P32" s="23" t="s">
        <v>1031</v>
      </c>
      <c r="Q32" s="23"/>
    </row>
    <row r="33" spans="1:17">
      <c r="A33" s="3">
        <f>VLOOKUP(D33,'Concept heirarchy position'!A$1:I$566,3,0)</f>
        <v>29</v>
      </c>
      <c r="B33" s="3" t="str">
        <f>VLOOKUP(D33,'Concept heirarchy position'!A$1:I$566,2,0)</f>
        <v>Mobile Phone</v>
      </c>
      <c r="C33" s="3">
        <v>29</v>
      </c>
      <c r="D33" s="3" t="s">
        <v>184</v>
      </c>
      <c r="E33" s="22" t="s">
        <v>1170</v>
      </c>
      <c r="F33" s="3" t="s">
        <v>1168</v>
      </c>
      <c r="G33" s="22" t="s">
        <v>1030</v>
      </c>
      <c r="I33" s="3">
        <v>20</v>
      </c>
      <c r="N33" s="21" t="s">
        <v>1031</v>
      </c>
      <c r="O33" s="23" t="s">
        <v>1031</v>
      </c>
      <c r="P33" s="23" t="s">
        <v>1031</v>
      </c>
      <c r="Q33" s="23"/>
    </row>
    <row r="34" spans="1:17">
      <c r="A34" s="3">
        <f>VLOOKUP(D34,'Concept heirarchy position'!A$1:I$566,3,0)</f>
        <v>30</v>
      </c>
      <c r="B34" s="3" t="str">
        <f>VLOOKUP(D34,'Concept heirarchy position'!A$1:I$566,2,0)</f>
        <v>Work Phone</v>
      </c>
      <c r="C34" s="3">
        <v>30</v>
      </c>
      <c r="D34" s="3" t="s">
        <v>185</v>
      </c>
      <c r="E34" s="22" t="s">
        <v>1171</v>
      </c>
      <c r="F34" s="3" t="s">
        <v>1168</v>
      </c>
      <c r="G34" s="22" t="s">
        <v>1030</v>
      </c>
      <c r="I34" s="3">
        <v>20</v>
      </c>
      <c r="N34" s="21" t="s">
        <v>1031</v>
      </c>
      <c r="O34" s="23" t="s">
        <v>1031</v>
      </c>
      <c r="P34" s="23" t="s">
        <v>1031</v>
      </c>
      <c r="Q34" s="23"/>
    </row>
    <row r="35" spans="1:17">
      <c r="A35" s="3">
        <f>VLOOKUP(D35,'Concept heirarchy position'!A$1:I$566,3,0)</f>
        <v>31</v>
      </c>
      <c r="B35" s="3" t="str">
        <f>VLOOKUP(D35,'Concept heirarchy position'!A$1:I$566,2,0)</f>
        <v>Email</v>
      </c>
      <c r="C35" s="3">
        <v>31</v>
      </c>
      <c r="D35" s="3" t="s">
        <v>186</v>
      </c>
      <c r="E35" s="22" t="s">
        <v>1281</v>
      </c>
      <c r="F35" s="3" t="s">
        <v>1168</v>
      </c>
      <c r="G35" s="22" t="s">
        <v>1030</v>
      </c>
      <c r="I35" s="3">
        <v>40</v>
      </c>
      <c r="N35" s="23" t="str">
        <f>IF((E35=""),"N","Y")</f>
        <v>Y</v>
      </c>
      <c r="O35" s="23" t="s">
        <v>1031</v>
      </c>
      <c r="P35" s="23" t="s">
        <v>1031</v>
      </c>
      <c r="Q35" s="23"/>
    </row>
    <row r="36" spans="1:17">
      <c r="A36" s="3">
        <f>VLOOKUP(D36,'Concept heirarchy position'!A$1:I$566,3,0)</f>
        <v>32</v>
      </c>
      <c r="B36" s="3" t="str">
        <f>VLOOKUP(D36,'Concept heirarchy position'!A$1:I$566,2,0)</f>
        <v>Carer Address</v>
      </c>
      <c r="C36" s="3">
        <v>32</v>
      </c>
      <c r="D36" s="22" t="s">
        <v>187</v>
      </c>
      <c r="E36" s="22" t="s">
        <v>1282</v>
      </c>
      <c r="F36" s="3" t="s">
        <v>1168</v>
      </c>
      <c r="G36" s="22" t="s">
        <v>1043</v>
      </c>
      <c r="I36" s="3">
        <v>1000</v>
      </c>
      <c r="N36" s="23" t="s">
        <v>1031</v>
      </c>
      <c r="O36" s="23"/>
      <c r="P36" s="23" t="s">
        <v>1031</v>
      </c>
      <c r="Q36" s="23"/>
    </row>
    <row r="37" spans="1:17" ht="15">
      <c r="A37" s="3">
        <f>VLOOKUP(D37,'Concept heirarchy position'!A$1:I$566,3,0)</f>
        <v>33</v>
      </c>
      <c r="B37" s="3" t="str">
        <f>VLOOKUP(D37,'Concept heirarchy position'!A$1:I$566,2,0)</f>
        <v>Preferred Contact</v>
      </c>
      <c r="C37" s="3">
        <v>33</v>
      </c>
      <c r="D37" s="3" t="s">
        <v>189</v>
      </c>
      <c r="E37" s="12" t="s">
        <v>1283</v>
      </c>
      <c r="F37" s="3" t="s">
        <v>1168</v>
      </c>
      <c r="G37" s="12" t="s">
        <v>1036</v>
      </c>
      <c r="H37" s="25" t="s">
        <v>1045</v>
      </c>
      <c r="N37" s="21" t="s">
        <v>1031</v>
      </c>
      <c r="O37" s="24" t="s">
        <v>1031</v>
      </c>
      <c r="P37" s="24" t="s">
        <v>1031</v>
      </c>
      <c r="Q37" s="24"/>
    </row>
    <row r="38" spans="1:17">
      <c r="A38" s="3">
        <f>VLOOKUP(D38,'Concept heirarchy position'!A$1:I$566,3,0)</f>
        <v>34</v>
      </c>
      <c r="B38" s="3" t="str">
        <f>VLOOKUP(D38,'Concept heirarchy position'!A$1:I$566,2,0)</f>
        <v>Date assessment started</v>
      </c>
      <c r="C38" s="3">
        <v>34</v>
      </c>
      <c r="D38" s="3" t="s">
        <v>190</v>
      </c>
      <c r="E38" s="12" t="s">
        <v>1284</v>
      </c>
      <c r="F38" s="12" t="s">
        <v>1029</v>
      </c>
      <c r="G38" s="12" t="s">
        <v>1285</v>
      </c>
      <c r="N38" s="24"/>
      <c r="O38" s="24"/>
      <c r="P38" s="24"/>
      <c r="Q38" s="24" t="s">
        <v>1031</v>
      </c>
    </row>
    <row r="39" spans="1:17">
      <c r="A39" s="3">
        <f>VLOOKUP(D39,'Concept heirarchy position'!A$1:I$566,3,0)</f>
        <v>35</v>
      </c>
      <c r="B39" s="3" t="str">
        <f>VLOOKUP(D39,'Concept heirarchy position'!A$1:I$566,2,0)</f>
        <v>Procedure planned</v>
      </c>
      <c r="C39" s="3">
        <v>35</v>
      </c>
      <c r="D39" s="3" t="s">
        <v>194</v>
      </c>
      <c r="E39" s="12" t="s">
        <v>195</v>
      </c>
      <c r="F39" s="12" t="s">
        <v>1029</v>
      </c>
      <c r="G39" s="12" t="s">
        <v>1030</v>
      </c>
      <c r="I39" s="3">
        <v>50</v>
      </c>
      <c r="O39" s="24"/>
      <c r="P39" s="24" t="s">
        <v>1031</v>
      </c>
      <c r="Q39" s="24"/>
    </row>
    <row r="40" spans="1:17">
      <c r="A40" s="3">
        <f>VLOOKUP(D40,'Concept heirarchy position'!A$1:I$566,3,0)</f>
        <v>35</v>
      </c>
      <c r="B40" s="3" t="str">
        <f>VLOOKUP(D40,'Concept heirarchy position'!A$1:I$566,2,0)</f>
        <v>Procedure planned</v>
      </c>
      <c r="C40" s="3">
        <v>36</v>
      </c>
      <c r="D40" s="3" t="s">
        <v>194</v>
      </c>
      <c r="E40" s="22" t="s">
        <v>1286</v>
      </c>
      <c r="F40" s="22" t="s">
        <v>1029</v>
      </c>
      <c r="G40" s="22" t="s">
        <v>1030</v>
      </c>
      <c r="I40" s="3">
        <v>50</v>
      </c>
      <c r="N40" s="23" t="str">
        <f>IF((E40=""),"N","Y")</f>
        <v>Y</v>
      </c>
      <c r="O40" s="23" t="s">
        <v>1031</v>
      </c>
      <c r="P40" s="23"/>
      <c r="Q40" s="23"/>
    </row>
    <row r="41" spans="1:17">
      <c r="A41" s="3">
        <f>VLOOKUP(D41,'Concept heirarchy position'!A$1:I$566,3,0)</f>
        <v>36</v>
      </c>
      <c r="B41" s="3" t="str">
        <f>VLOOKUP(D41,'Concept heirarchy position'!A$1:I$566,2,0)</f>
        <v>Procedure date</v>
      </c>
      <c r="C41" s="3">
        <v>37</v>
      </c>
      <c r="D41" s="3" t="s">
        <v>197</v>
      </c>
      <c r="E41" s="12" t="s">
        <v>198</v>
      </c>
      <c r="F41" s="12" t="s">
        <v>1029</v>
      </c>
      <c r="G41" s="12" t="s">
        <v>1034</v>
      </c>
      <c r="M41" s="3" t="s">
        <v>1287</v>
      </c>
      <c r="N41" s="21" t="s">
        <v>1031</v>
      </c>
      <c r="O41" s="24" t="s">
        <v>1031</v>
      </c>
      <c r="P41" s="24" t="s">
        <v>1031</v>
      </c>
      <c r="Q41" s="24"/>
    </row>
    <row r="42" spans="1:17">
      <c r="A42" s="3">
        <f>VLOOKUP(D42,'Concept heirarchy position'!A$1:I$566,3,0)</f>
        <v>37</v>
      </c>
      <c r="B42" s="3" t="str">
        <f>VLOOKUP(D42,'Concept heirarchy position'!A$1:I$566,2,0)</f>
        <v>Surgical diagnosis</v>
      </c>
      <c r="C42" s="3">
        <v>38</v>
      </c>
      <c r="D42" s="3" t="s">
        <v>200</v>
      </c>
      <c r="E42" s="12" t="s">
        <v>1288</v>
      </c>
      <c r="F42" s="12" t="s">
        <v>1029</v>
      </c>
      <c r="G42" s="12" t="s">
        <v>1030</v>
      </c>
      <c r="I42" s="3">
        <v>50</v>
      </c>
      <c r="N42" s="24"/>
      <c r="O42" s="24" t="s">
        <v>1031</v>
      </c>
      <c r="P42" s="24" t="s">
        <v>1031</v>
      </c>
      <c r="Q42" s="24"/>
    </row>
    <row r="43" spans="1:17">
      <c r="A43" s="3">
        <f>VLOOKUP(D43,'Concept heirarchy position'!A$1:I$566,3,0)</f>
        <v>37</v>
      </c>
      <c r="B43" s="3" t="str">
        <f>VLOOKUP(D43,'Concept heirarchy position'!A$1:I$566,2,0)</f>
        <v>Surgical diagnosis</v>
      </c>
      <c r="C43" s="3">
        <v>39</v>
      </c>
      <c r="D43" s="3" t="s">
        <v>200</v>
      </c>
      <c r="E43" s="22" t="s">
        <v>1176</v>
      </c>
      <c r="F43" s="22" t="s">
        <v>1029</v>
      </c>
      <c r="G43" s="22" t="s">
        <v>1030</v>
      </c>
      <c r="I43" s="3">
        <v>50</v>
      </c>
      <c r="N43" s="23" t="str">
        <f>IF((E43=""),"N","Y")</f>
        <v>Y</v>
      </c>
      <c r="O43" s="23"/>
      <c r="P43" s="23"/>
      <c r="Q43" s="23"/>
    </row>
    <row r="44" spans="1:17">
      <c r="A44" s="3">
        <f>VLOOKUP(D44,'Concept heirarchy position'!A$1:I$566,3,0)</f>
        <v>38</v>
      </c>
      <c r="B44" s="3" t="str">
        <f>VLOOKUP(D44,'Concept heirarchy position'!A$1:I$566,2,0)</f>
        <v>Referring Surgeon</v>
      </c>
      <c r="C44" s="3">
        <v>40</v>
      </c>
      <c r="D44" s="3" t="s">
        <v>79</v>
      </c>
      <c r="E44" s="12" t="s">
        <v>1177</v>
      </c>
      <c r="F44" s="12" t="s">
        <v>1029</v>
      </c>
      <c r="G44" s="12" t="s">
        <v>1030</v>
      </c>
      <c r="H44" s="12"/>
      <c r="I44" s="3">
        <v>40</v>
      </c>
      <c r="O44" s="24" t="s">
        <v>1031</v>
      </c>
      <c r="P44" s="24" t="s">
        <v>1031</v>
      </c>
      <c r="Q44" s="24"/>
    </row>
    <row r="45" spans="1:17">
      <c r="A45" s="3">
        <f>VLOOKUP(D45,'Concept heirarchy position'!A$1:I$566,3,0)</f>
        <v>38</v>
      </c>
      <c r="B45" s="3" t="str">
        <f>VLOOKUP(D45,'Concept heirarchy position'!A$1:I$566,2,0)</f>
        <v>Referring Surgeon</v>
      </c>
      <c r="C45" s="3">
        <v>41</v>
      </c>
      <c r="D45" s="3" t="s">
        <v>79</v>
      </c>
      <c r="E45" s="22" t="s">
        <v>1178</v>
      </c>
      <c r="F45" s="22" t="s">
        <v>1029</v>
      </c>
      <c r="G45" s="22" t="s">
        <v>1030</v>
      </c>
      <c r="H45" s="22"/>
      <c r="I45" s="3">
        <v>40</v>
      </c>
      <c r="N45" s="23" t="str">
        <f>IF((E45=""),"N","Y")</f>
        <v>Y</v>
      </c>
      <c r="O45" s="23"/>
      <c r="P45" s="23"/>
      <c r="Q45" s="23"/>
    </row>
    <row r="46" spans="1:17" ht="15">
      <c r="A46" s="3">
        <f>VLOOKUP(D46,'Concept heirarchy position'!A$1:I$566,3,0)</f>
        <v>39</v>
      </c>
      <c r="B46" s="3" t="str">
        <f>VLOOKUP(D46,'Concept heirarchy position'!A$1:I$566,2,0)</f>
        <v>Referring Speciality</v>
      </c>
      <c r="C46" s="3">
        <v>42</v>
      </c>
      <c r="D46" s="3" t="s">
        <v>81</v>
      </c>
      <c r="E46" s="12" t="s">
        <v>1179</v>
      </c>
      <c r="F46" s="12" t="s">
        <v>1029</v>
      </c>
      <c r="G46" s="12" t="s">
        <v>1036</v>
      </c>
      <c r="H46" s="25" t="s">
        <v>1180</v>
      </c>
      <c r="J46" s="3" t="s">
        <v>1031</v>
      </c>
      <c r="K46" s="3" t="s">
        <v>137</v>
      </c>
      <c r="O46" s="24" t="s">
        <v>1031</v>
      </c>
      <c r="P46" s="24" t="s">
        <v>1031</v>
      </c>
      <c r="Q46" s="24"/>
    </row>
    <row r="47" spans="1:17">
      <c r="A47" s="3">
        <f>VLOOKUP(D47,'Concept heirarchy position'!A$1:I$566,3,0)</f>
        <v>40</v>
      </c>
      <c r="B47" s="3" t="str">
        <f>VLOOKUP(D47,'Concept heirarchy position'!A$1:I$566,2,0)</f>
        <v>Risk of excessive blood loss</v>
      </c>
      <c r="C47" s="3">
        <v>43</v>
      </c>
      <c r="D47" s="3" t="s">
        <v>84</v>
      </c>
      <c r="E47" s="12" t="s">
        <v>1181</v>
      </c>
      <c r="F47" s="12" t="s">
        <v>1029</v>
      </c>
      <c r="G47" s="12" t="s">
        <v>1036</v>
      </c>
      <c r="H47" s="12" t="s">
        <v>1182</v>
      </c>
      <c r="O47" s="24" t="s">
        <v>1031</v>
      </c>
      <c r="P47" s="24" t="s">
        <v>1031</v>
      </c>
      <c r="Q47" s="24"/>
    </row>
    <row r="48" spans="1:17">
      <c r="A48" s="3">
        <f>VLOOKUP(D48,'Concept heirarchy position'!A$1:I$566,3,0)</f>
        <v>41</v>
      </c>
      <c r="B48" s="3" t="str">
        <f>VLOOKUP(D48,'Concept heirarchy position'!A$1:I$566,2,0)</f>
        <v>Height(cm) patient report</v>
      </c>
      <c r="C48" s="3">
        <v>44</v>
      </c>
      <c r="D48" s="3" t="s">
        <v>86</v>
      </c>
      <c r="E48" s="12" t="s">
        <v>1183</v>
      </c>
      <c r="F48" s="12" t="s">
        <v>1029</v>
      </c>
      <c r="G48" s="12" t="s">
        <v>1184</v>
      </c>
      <c r="O48" s="24" t="s">
        <v>1031</v>
      </c>
      <c r="P48" s="24" t="s">
        <v>1031</v>
      </c>
      <c r="Q48" s="24"/>
    </row>
    <row r="49" spans="1:17">
      <c r="A49" s="3">
        <f>VLOOKUP(D49,'Concept heirarchy position'!A$1:I$566,3,0)</f>
        <v>41</v>
      </c>
      <c r="B49" s="3" t="str">
        <f>VLOOKUP(D49,'Concept heirarchy position'!A$1:I$566,2,0)</f>
        <v>Height(cm) patient report</v>
      </c>
      <c r="C49" s="3">
        <v>45</v>
      </c>
      <c r="D49" s="3" t="s">
        <v>86</v>
      </c>
      <c r="E49" s="22" t="s">
        <v>1185</v>
      </c>
      <c r="F49" s="22" t="s">
        <v>1029</v>
      </c>
      <c r="G49" s="22" t="s">
        <v>1184</v>
      </c>
      <c r="N49" s="23" t="str">
        <f>IF((E49=""),"N","Y")</f>
        <v>Y</v>
      </c>
      <c r="O49" s="23"/>
      <c r="P49" s="23"/>
      <c r="Q49" s="23"/>
    </row>
    <row r="50" spans="1:17">
      <c r="A50" s="3">
        <f>VLOOKUP(D50,'Concept heirarchy position'!A$1:I$566,3,0)</f>
        <v>42</v>
      </c>
      <c r="B50" s="3" t="str">
        <f>VLOOKUP(D50,'Concept heirarchy position'!A$1:I$566,2,0)</f>
        <v>Weight(kg) patient report</v>
      </c>
      <c r="C50" s="3">
        <v>46</v>
      </c>
      <c r="D50" s="3" t="s">
        <v>89</v>
      </c>
      <c r="E50" s="12" t="s">
        <v>90</v>
      </c>
      <c r="F50" s="12" t="s">
        <v>1029</v>
      </c>
      <c r="G50" s="12" t="s">
        <v>1184</v>
      </c>
      <c r="O50" s="24" t="s">
        <v>1031</v>
      </c>
      <c r="P50" s="24" t="s">
        <v>1031</v>
      </c>
      <c r="Q50" s="24"/>
    </row>
    <row r="51" spans="1:17">
      <c r="A51" s="3">
        <f>VLOOKUP(D51,'Concept heirarchy position'!A$1:I$566,3,0)</f>
        <v>42</v>
      </c>
      <c r="B51" s="3" t="str">
        <f>VLOOKUP(D51,'Concept heirarchy position'!A$1:I$566,2,0)</f>
        <v>Weight(kg) patient report</v>
      </c>
      <c r="C51" s="3">
        <v>47</v>
      </c>
      <c r="D51" s="3" t="s">
        <v>89</v>
      </c>
      <c r="E51" s="22" t="s">
        <v>1186</v>
      </c>
      <c r="F51" s="22" t="s">
        <v>1029</v>
      </c>
      <c r="G51" s="22" t="s">
        <v>1184</v>
      </c>
      <c r="N51" s="23" t="str">
        <f>IF((E51=""),"N","Y")</f>
        <v>Y</v>
      </c>
      <c r="O51" s="23"/>
      <c r="P51" s="23"/>
      <c r="Q51" s="23"/>
    </row>
    <row r="52" spans="1:17">
      <c r="A52" s="3">
        <f>VLOOKUP(D52,'Concept heirarchy position'!A$1:I$566,3,0)</f>
        <v>43</v>
      </c>
      <c r="B52" s="3" t="str">
        <f>VLOOKUP(D52,'Concept heirarchy position'!A$1:I$566,2,0)</f>
        <v>Difficulty in communicaton</v>
      </c>
      <c r="C52" s="3">
        <v>48</v>
      </c>
      <c r="D52" s="3" t="s">
        <v>91</v>
      </c>
      <c r="E52" s="12" t="s">
        <v>1085</v>
      </c>
      <c r="F52" s="12" t="s">
        <v>1029</v>
      </c>
      <c r="G52" s="12" t="s">
        <v>1036</v>
      </c>
      <c r="H52" s="12" t="s">
        <v>1182</v>
      </c>
      <c r="J52" s="12" t="s">
        <v>1031</v>
      </c>
      <c r="K52" s="3" t="s">
        <v>1086</v>
      </c>
      <c r="N52" s="24"/>
      <c r="O52" s="24" t="s">
        <v>1031</v>
      </c>
      <c r="P52" s="24" t="s">
        <v>1031</v>
      </c>
      <c r="Q52" s="24"/>
    </row>
    <row r="53" spans="1:17">
      <c r="A53" s="3">
        <f>VLOOKUP(D53,'Concept heirarchy position'!A$1:I$566,3,0)</f>
        <v>44</v>
      </c>
      <c r="B53" s="3" t="str">
        <f>VLOOKUP(D53,'Concept heirarchy position'!A$1:I$566,2,0)</f>
        <v>Alcohol current</v>
      </c>
      <c r="C53" s="3">
        <v>49</v>
      </c>
      <c r="D53" s="12" t="s">
        <v>93</v>
      </c>
      <c r="E53" s="12" t="s">
        <v>1087</v>
      </c>
      <c r="F53" s="12" t="s">
        <v>1029</v>
      </c>
      <c r="G53" s="12" t="s">
        <v>1036</v>
      </c>
      <c r="H53" s="29" t="s">
        <v>1182</v>
      </c>
      <c r="K53" s="12"/>
      <c r="L53" s="12"/>
      <c r="M53" s="12"/>
      <c r="N53" s="24"/>
      <c r="O53" s="24" t="s">
        <v>1031</v>
      </c>
      <c r="P53" s="24" t="s">
        <v>1031</v>
      </c>
      <c r="Q53" s="24"/>
    </row>
    <row r="54" spans="1:17">
      <c r="A54" s="3">
        <f>VLOOKUP(D54,'Concept heirarchy position'!A$1:I$566,3,0)</f>
        <v>44</v>
      </c>
      <c r="B54" s="3" t="str">
        <f>VLOOKUP(D54,'Concept heirarchy position'!A$1:I$566,2,0)</f>
        <v>Alcohol current</v>
      </c>
      <c r="C54" s="3">
        <v>50</v>
      </c>
      <c r="D54" s="22" t="s">
        <v>93</v>
      </c>
      <c r="E54" s="22" t="s">
        <v>1088</v>
      </c>
      <c r="F54" s="22" t="s">
        <v>1029</v>
      </c>
      <c r="G54" s="22" t="s">
        <v>1036</v>
      </c>
      <c r="H54" s="28" t="s">
        <v>1159</v>
      </c>
      <c r="K54" s="22"/>
      <c r="L54" s="22"/>
      <c r="M54" s="22"/>
      <c r="N54" s="23" t="s">
        <v>1031</v>
      </c>
      <c r="O54" s="23"/>
      <c r="P54" s="23"/>
      <c r="Q54" s="23"/>
    </row>
    <row r="55" spans="1:17">
      <c r="A55" s="3">
        <f>VLOOKUP(D55,'Concept heirarchy position'!A$1:I$566,3,0)</f>
        <v>45</v>
      </c>
      <c r="B55" s="3" t="str">
        <f>VLOOKUP(D55,'Concept heirarchy position'!A$1:I$566,2,0)</f>
        <v>Alcohol units per week</v>
      </c>
      <c r="C55" s="3">
        <v>51</v>
      </c>
      <c r="D55" s="3" t="s">
        <v>96</v>
      </c>
      <c r="E55" s="12" t="s">
        <v>1089</v>
      </c>
      <c r="F55" s="3" t="s">
        <v>1090</v>
      </c>
      <c r="G55" s="12" t="s">
        <v>1184</v>
      </c>
      <c r="P55" s="24" t="s">
        <v>1031</v>
      </c>
      <c r="Q55" s="24"/>
    </row>
    <row r="56" spans="1:17">
      <c r="A56" s="3">
        <f>VLOOKUP(D56,'Concept heirarchy position'!A$1:I$566,3,0)</f>
        <v>45</v>
      </c>
      <c r="B56" s="3" t="str">
        <f>VLOOKUP(D56,'Concept heirarchy position'!A$1:I$566,2,0)</f>
        <v>Alcohol units per week</v>
      </c>
      <c r="C56" s="3">
        <v>52</v>
      </c>
      <c r="D56" s="3" t="s">
        <v>96</v>
      </c>
      <c r="E56" s="22" t="s">
        <v>1091</v>
      </c>
      <c r="F56" s="3" t="s">
        <v>1090</v>
      </c>
      <c r="G56" s="22" t="s">
        <v>1184</v>
      </c>
      <c r="N56" s="23" t="str">
        <f>IF((E56=""),"N","Y")</f>
        <v>Y</v>
      </c>
      <c r="O56" s="23" t="s">
        <v>1031</v>
      </c>
      <c r="P56" s="23"/>
      <c r="Q56" s="23"/>
    </row>
    <row r="57" spans="1:17">
      <c r="A57" s="3">
        <f>VLOOKUP(D57,'Concept heirarchy position'!A$1:I$566,3,0)</f>
        <v>46</v>
      </c>
      <c r="B57" s="3" t="str">
        <f>VLOOKUP(D57,'Concept heirarchy position'!A$1:I$566,2,0)</f>
        <v>Tobacco ever</v>
      </c>
      <c r="C57" s="3">
        <v>53</v>
      </c>
      <c r="D57" s="3" t="s">
        <v>98</v>
      </c>
      <c r="E57" s="12" t="s">
        <v>1092</v>
      </c>
      <c r="F57" s="12" t="s">
        <v>1029</v>
      </c>
      <c r="G57" s="12" t="s">
        <v>1036</v>
      </c>
      <c r="H57" s="12" t="s">
        <v>1182</v>
      </c>
      <c r="O57" s="24"/>
      <c r="P57" s="24" t="s">
        <v>1031</v>
      </c>
      <c r="Q57" s="24"/>
    </row>
    <row r="58" spans="1:17">
      <c r="A58" s="3">
        <f>VLOOKUP(D58,'Concept heirarchy position'!A$1:I$566,3,0)</f>
        <v>46</v>
      </c>
      <c r="B58" s="3" t="str">
        <f>VLOOKUP(D58,'Concept heirarchy position'!A$1:I$566,2,0)</f>
        <v>Tobacco ever</v>
      </c>
      <c r="C58" s="3">
        <v>54</v>
      </c>
      <c r="D58" s="3" t="s">
        <v>98</v>
      </c>
      <c r="E58" s="22" t="s">
        <v>1093</v>
      </c>
      <c r="F58" s="22" t="s">
        <v>1029</v>
      </c>
      <c r="G58" s="22" t="s">
        <v>1036</v>
      </c>
      <c r="H58" s="28" t="s">
        <v>1159</v>
      </c>
      <c r="N58" s="23" t="str">
        <f>IF((E58=""),"N","Y")</f>
        <v>Y</v>
      </c>
      <c r="O58" s="23" t="s">
        <v>1031</v>
      </c>
      <c r="P58" s="23"/>
      <c r="Q58" s="23"/>
    </row>
    <row r="59" spans="1:17">
      <c r="A59" s="3">
        <f>VLOOKUP(D59,'Concept heirarchy position'!A$1:I$566,3,0)</f>
        <v>47</v>
      </c>
      <c r="B59" s="3" t="str">
        <f>VLOOKUP(D59,'Concept heirarchy position'!A$1:I$566,2,0)</f>
        <v>Current smoker</v>
      </c>
      <c r="C59" s="3">
        <v>55</v>
      </c>
      <c r="D59" s="3" t="s">
        <v>101</v>
      </c>
      <c r="E59" s="12" t="s">
        <v>1094</v>
      </c>
      <c r="F59" s="3" t="s">
        <v>1095</v>
      </c>
      <c r="G59" s="12" t="s">
        <v>1036</v>
      </c>
      <c r="H59" s="12" t="s">
        <v>1182</v>
      </c>
      <c r="N59" s="24"/>
      <c r="O59" s="24"/>
      <c r="P59" s="24" t="s">
        <v>1031</v>
      </c>
      <c r="Q59" s="24"/>
    </row>
    <row r="60" spans="1:17">
      <c r="A60" s="3">
        <f>VLOOKUP(D60,'Concept heirarchy position'!A$1:I$566,3,0)</f>
        <v>47</v>
      </c>
      <c r="B60" s="3" t="str">
        <f>VLOOKUP(D60,'Concept heirarchy position'!A$1:I$566,2,0)</f>
        <v>Current smoker</v>
      </c>
      <c r="C60" s="3">
        <v>56</v>
      </c>
      <c r="D60" s="3" t="s">
        <v>101</v>
      </c>
      <c r="E60" s="22" t="s">
        <v>1096</v>
      </c>
      <c r="F60" s="3" t="s">
        <v>1095</v>
      </c>
      <c r="G60" s="22" t="s">
        <v>1036</v>
      </c>
      <c r="H60" s="28" t="s">
        <v>1159</v>
      </c>
      <c r="N60" s="23" t="str">
        <f>IF((E60=""),"N","Y")</f>
        <v>Y</v>
      </c>
      <c r="O60" s="23" t="s">
        <v>1031</v>
      </c>
      <c r="P60" s="23"/>
      <c r="Q60" s="23"/>
    </row>
    <row r="61" spans="1:17">
      <c r="A61" s="3">
        <f>VLOOKUP(D61,'Concept heirarchy position'!A$1:I$566,3,0)</f>
        <v>48</v>
      </c>
      <c r="B61" s="3" t="str">
        <f>VLOOKUP(D61,'Concept heirarchy position'!A$1:I$566,2,0)</f>
        <v>Cigarettes / day</v>
      </c>
      <c r="C61" s="3">
        <v>57</v>
      </c>
      <c r="D61" s="3" t="s">
        <v>104</v>
      </c>
      <c r="E61" s="12" t="s">
        <v>1097</v>
      </c>
      <c r="F61" s="12" t="s">
        <v>1098</v>
      </c>
      <c r="G61" s="12" t="s">
        <v>1050</v>
      </c>
      <c r="N61" s="24"/>
      <c r="O61" s="24"/>
      <c r="P61" s="24" t="s">
        <v>1031</v>
      </c>
      <c r="Q61" s="24"/>
    </row>
    <row r="62" spans="1:17">
      <c r="A62" s="3">
        <f>VLOOKUP(D62,'Concept heirarchy position'!A$1:I$566,3,0)</f>
        <v>48</v>
      </c>
      <c r="B62" s="3" t="str">
        <f>VLOOKUP(D62,'Concept heirarchy position'!A$1:I$566,2,0)</f>
        <v>Cigarettes / day</v>
      </c>
      <c r="C62" s="3">
        <v>58</v>
      </c>
      <c r="D62" s="3" t="s">
        <v>104</v>
      </c>
      <c r="E62" s="22" t="s">
        <v>1099</v>
      </c>
      <c r="F62" s="22" t="s">
        <v>1098</v>
      </c>
      <c r="G62" s="22" t="s">
        <v>1050</v>
      </c>
      <c r="N62" s="23" t="str">
        <f>IF((E62=""),"N","Y")</f>
        <v>Y</v>
      </c>
      <c r="O62" s="23" t="s">
        <v>1031</v>
      </c>
      <c r="P62" s="23"/>
      <c r="Q62" s="23"/>
    </row>
    <row r="63" spans="1:17">
      <c r="A63" s="3">
        <f>VLOOKUP(D63,'Concept heirarchy position'!A$1:I$566,3,0)</f>
        <v>49</v>
      </c>
      <c r="B63" s="3" t="str">
        <f>VLOOKUP(D63,'Concept heirarchy position'!A$1:I$566,2,0)</f>
        <v>Tobacco Date stopped</v>
      </c>
      <c r="C63" s="3">
        <v>59</v>
      </c>
      <c r="D63" s="12" t="s">
        <v>106</v>
      </c>
      <c r="E63" s="12" t="s">
        <v>1100</v>
      </c>
      <c r="F63" s="12" t="s">
        <v>1101</v>
      </c>
      <c r="G63" s="12" t="s">
        <v>1034</v>
      </c>
      <c r="M63" s="3" t="s">
        <v>1035</v>
      </c>
      <c r="N63" s="24"/>
      <c r="O63" s="24"/>
      <c r="P63" s="24" t="s">
        <v>1031</v>
      </c>
      <c r="Q63" s="24"/>
    </row>
    <row r="64" spans="1:17">
      <c r="A64" s="3">
        <f>VLOOKUP(D64,'Concept heirarchy position'!A$1:I$566,3,0)</f>
        <v>49</v>
      </c>
      <c r="B64" s="3" t="str">
        <f>VLOOKUP(D64,'Concept heirarchy position'!A$1:I$566,2,0)</f>
        <v>Tobacco Date stopped</v>
      </c>
      <c r="C64" s="3">
        <v>60</v>
      </c>
      <c r="D64" s="22" t="s">
        <v>106</v>
      </c>
      <c r="E64" s="22" t="s">
        <v>1102</v>
      </c>
      <c r="F64" s="22" t="s">
        <v>1101</v>
      </c>
      <c r="G64" s="22" t="s">
        <v>1034</v>
      </c>
      <c r="M64" s="3" t="s">
        <v>1035</v>
      </c>
      <c r="N64" s="23" t="str">
        <f>IF((E64=""),"N","Y")</f>
        <v>Y</v>
      </c>
      <c r="O64" s="23" t="s">
        <v>1031</v>
      </c>
      <c r="P64" s="23"/>
      <c r="Q64" s="23"/>
    </row>
    <row r="65" spans="1:17">
      <c r="A65" s="3">
        <f>VLOOKUP(D65,'Concept heirarchy position'!A$1:I$566,3,0)</f>
        <v>50</v>
      </c>
      <c r="B65" s="3" t="str">
        <f>VLOOKUP(D65,'Concept heirarchy position'!A$1:I$566,2,0)</f>
        <v>Tobacco pack years</v>
      </c>
      <c r="C65" s="3">
        <v>61</v>
      </c>
      <c r="D65" s="3" t="s">
        <v>227</v>
      </c>
      <c r="E65" s="12" t="s">
        <v>1103</v>
      </c>
      <c r="F65" s="3" t="s">
        <v>1095</v>
      </c>
      <c r="G65" s="12" t="s">
        <v>1050</v>
      </c>
      <c r="O65" s="24" t="s">
        <v>1031</v>
      </c>
      <c r="P65" s="24" t="s">
        <v>1031</v>
      </c>
      <c r="Q65" s="24"/>
    </row>
    <row r="66" spans="1:17">
      <c r="A66" s="3">
        <f>VLOOKUP(D66,'Concept heirarchy position'!A$1:I$566,3,0)</f>
        <v>51</v>
      </c>
      <c r="B66" s="3" t="str">
        <f>VLOOKUP(D66,'Concept heirarchy position'!A$1:I$566,2,0)</f>
        <v>Illicit drugs</v>
      </c>
      <c r="C66" s="3">
        <v>62</v>
      </c>
      <c r="D66" s="3" t="s">
        <v>230</v>
      </c>
      <c r="E66" s="12" t="s">
        <v>1104</v>
      </c>
      <c r="F66" s="12" t="s">
        <v>1029</v>
      </c>
      <c r="G66" s="12" t="s">
        <v>1036</v>
      </c>
      <c r="H66" s="12" t="s">
        <v>1182</v>
      </c>
      <c r="J66" s="12" t="s">
        <v>1031</v>
      </c>
      <c r="K66" s="12" t="s">
        <v>1086</v>
      </c>
      <c r="L66" s="12"/>
      <c r="M66" s="12"/>
      <c r="O66" s="24"/>
      <c r="P66" s="24" t="s">
        <v>1031</v>
      </c>
      <c r="Q66" s="24"/>
    </row>
    <row r="67" spans="1:17">
      <c r="A67" s="3">
        <f>VLOOKUP(D67,'Concept heirarchy position'!A$1:I$566,3,0)</f>
        <v>51</v>
      </c>
      <c r="B67" s="3" t="str">
        <f>VLOOKUP(D67,'Concept heirarchy position'!A$1:I$566,2,0)</f>
        <v>Illicit drugs</v>
      </c>
      <c r="C67" s="3">
        <v>63</v>
      </c>
      <c r="D67" s="3" t="s">
        <v>230</v>
      </c>
      <c r="E67" s="22" t="s">
        <v>1105</v>
      </c>
      <c r="F67" s="22" t="s">
        <v>1029</v>
      </c>
      <c r="G67" s="22" t="s">
        <v>1036</v>
      </c>
      <c r="H67" s="28" t="s">
        <v>1159</v>
      </c>
      <c r="J67" s="3" t="s">
        <v>1031</v>
      </c>
      <c r="K67" s="3" t="s">
        <v>1086</v>
      </c>
      <c r="N67" s="23" t="str">
        <f>IF((E67=""),"N","Y")</f>
        <v>Y</v>
      </c>
      <c r="O67" s="23" t="s">
        <v>1031</v>
      </c>
      <c r="P67" s="23"/>
      <c r="Q67" s="23"/>
    </row>
    <row r="68" spans="1:17">
      <c r="A68" s="3">
        <f>VLOOKUP(D68,'Concept heirarchy position'!A$1:I$566,3,0)</f>
        <v>54</v>
      </c>
      <c r="B68" s="3" t="str">
        <f>VLOOKUP(D68,'Concept heirarchy position'!A$1:I$566,2,0)</f>
        <v>Malignancy past or current</v>
      </c>
      <c r="C68" s="3">
        <v>64</v>
      </c>
      <c r="D68" s="12" t="s">
        <v>239</v>
      </c>
      <c r="E68" s="12" t="s">
        <v>1106</v>
      </c>
      <c r="F68" s="12" t="s">
        <v>1029</v>
      </c>
      <c r="G68" s="12" t="s">
        <v>1036</v>
      </c>
      <c r="H68" s="12" t="s">
        <v>1182</v>
      </c>
      <c r="J68" s="12" t="s">
        <v>1031</v>
      </c>
      <c r="N68" s="24"/>
      <c r="O68" s="24" t="s">
        <v>1031</v>
      </c>
      <c r="P68" s="24" t="s">
        <v>1031</v>
      </c>
      <c r="Q68" s="24"/>
    </row>
    <row r="69" spans="1:17">
      <c r="A69" s="3">
        <f>VLOOKUP(D69,'Concept heirarchy position'!A$1:I$566,3,0)</f>
        <v>55</v>
      </c>
      <c r="B69" s="3" t="str">
        <f>VLOOKUP(D69,'Concept heirarchy position'!A$1:I$566,2,0)</f>
        <v>Malignancy current</v>
      </c>
      <c r="C69" s="3">
        <v>65</v>
      </c>
      <c r="D69" s="12" t="s">
        <v>389</v>
      </c>
      <c r="E69" s="12" t="s">
        <v>1107</v>
      </c>
      <c r="F69" s="12" t="s">
        <v>1029</v>
      </c>
      <c r="G69" s="12" t="s">
        <v>1036</v>
      </c>
      <c r="H69" s="12" t="s">
        <v>1182</v>
      </c>
      <c r="J69" s="12" t="s">
        <v>1031</v>
      </c>
      <c r="K69" s="12" t="s">
        <v>1086</v>
      </c>
      <c r="L69" s="12"/>
      <c r="M69" s="12"/>
      <c r="N69" s="24"/>
      <c r="O69" s="24" t="s">
        <v>1031</v>
      </c>
      <c r="P69" s="24" t="s">
        <v>1031</v>
      </c>
      <c r="Q69" s="24"/>
    </row>
    <row r="70" spans="1:17">
      <c r="A70" s="3">
        <f>VLOOKUP(D70,'Concept heirarchy position'!A$1:I$566,3,0)</f>
        <v>55</v>
      </c>
      <c r="B70" s="3" t="str">
        <f>VLOOKUP(D70,'Concept heirarchy position'!A$1:I$566,2,0)</f>
        <v>Malignancy current</v>
      </c>
      <c r="C70" s="3">
        <v>66</v>
      </c>
      <c r="D70" s="22" t="s">
        <v>389</v>
      </c>
      <c r="E70" s="22" t="s">
        <v>1108</v>
      </c>
      <c r="F70" s="22" t="s">
        <v>1029</v>
      </c>
      <c r="G70" s="22" t="s">
        <v>1036</v>
      </c>
      <c r="H70" s="22" t="s">
        <v>1159</v>
      </c>
      <c r="J70" s="22" t="s">
        <v>1031</v>
      </c>
      <c r="K70" s="22" t="s">
        <v>1086</v>
      </c>
      <c r="L70" s="22"/>
      <c r="M70" s="22"/>
      <c r="N70" s="23" t="str">
        <f>IF((E70=""),"N","Y")</f>
        <v>Y</v>
      </c>
      <c r="O70" s="23"/>
      <c r="P70" s="23"/>
      <c r="Q70" s="23"/>
    </row>
    <row r="71" spans="1:17">
      <c r="A71" s="3">
        <f>VLOOKUP(D71,'Concept heirarchy position'!A$1:I$566,3,0)</f>
        <v>58</v>
      </c>
      <c r="B71" s="3" t="str">
        <f>VLOOKUP(D71,'Concept heirarchy position'!A$1:I$566,2,0)</f>
        <v>Limitation to blood products</v>
      </c>
      <c r="C71" s="3">
        <v>67</v>
      </c>
      <c r="D71" s="3" t="s">
        <v>255</v>
      </c>
      <c r="E71" s="12" t="s">
        <v>1109</v>
      </c>
      <c r="F71" s="12" t="s">
        <v>1029</v>
      </c>
      <c r="G71" s="12" t="s">
        <v>1036</v>
      </c>
      <c r="H71" s="12" t="s">
        <v>1182</v>
      </c>
      <c r="J71" s="12" t="s">
        <v>1031</v>
      </c>
      <c r="K71" s="12" t="s">
        <v>1086</v>
      </c>
      <c r="L71" s="12"/>
      <c r="M71" s="12"/>
      <c r="O71" s="24" t="s">
        <v>1031</v>
      </c>
      <c r="P71" s="24" t="s">
        <v>1031</v>
      </c>
      <c r="Q71" s="24"/>
    </row>
    <row r="72" spans="1:17">
      <c r="A72" s="3">
        <f>VLOOKUP(D72,'Concept heirarchy position'!A$1:I$566,3,0)</f>
        <v>58</v>
      </c>
      <c r="B72" s="3" t="str">
        <f>VLOOKUP(D72,'Concept heirarchy position'!A$1:I$566,2,0)</f>
        <v>Limitation to blood products</v>
      </c>
      <c r="C72" s="3">
        <v>68</v>
      </c>
      <c r="D72" s="3" t="s">
        <v>255</v>
      </c>
      <c r="E72" s="22" t="s">
        <v>1211</v>
      </c>
      <c r="F72" s="22" t="s">
        <v>1029</v>
      </c>
      <c r="G72" s="22" t="s">
        <v>1036</v>
      </c>
      <c r="H72" s="28" t="s">
        <v>1159</v>
      </c>
      <c r="J72" s="22" t="s">
        <v>1031</v>
      </c>
      <c r="K72" s="22" t="s">
        <v>1086</v>
      </c>
      <c r="L72" s="22"/>
      <c r="M72" s="22"/>
      <c r="N72" s="23" t="str">
        <f>IF((E72=""),"N","Y")</f>
        <v>Y</v>
      </c>
      <c r="O72" s="23"/>
      <c r="P72" s="23"/>
      <c r="Q72" s="23"/>
    </row>
    <row r="73" spans="1:17">
      <c r="A73" s="3">
        <f>VLOOKUP(D73,'Concept heirarchy position'!A$1:I$566,3,0)</f>
        <v>60</v>
      </c>
      <c r="B73" s="3" t="str">
        <f>VLOOKUP(D73,'Concept heirarchy position'!A$1:I$566,2,0)</f>
        <v>Exercise tolerance</v>
      </c>
      <c r="C73" s="3">
        <v>69</v>
      </c>
      <c r="D73" s="3" t="s">
        <v>260</v>
      </c>
      <c r="E73" s="22" t="s">
        <v>1212</v>
      </c>
      <c r="F73" s="22" t="s">
        <v>1029</v>
      </c>
      <c r="G73" s="22" t="s">
        <v>1036</v>
      </c>
      <c r="H73" s="3" t="s">
        <v>1333</v>
      </c>
      <c r="N73" s="23" t="str">
        <f>IF((E73=""),"N","Y")</f>
        <v>Y</v>
      </c>
      <c r="O73" s="23" t="s">
        <v>1031</v>
      </c>
      <c r="P73" s="23" t="s">
        <v>1031</v>
      </c>
      <c r="Q73" s="23"/>
    </row>
    <row r="74" spans="1:17">
      <c r="A74" s="3">
        <f>VLOOKUP(D74,'Concept heirarchy position'!A$1:I$566,3,0)</f>
        <v>61</v>
      </c>
      <c r="B74" s="3" t="str">
        <f>VLOOKUP(D74,'Concept heirarchy position'!A$1:I$566,2,0)</f>
        <v>Exercise tolerance (METS)</v>
      </c>
      <c r="C74" s="3">
        <v>70</v>
      </c>
      <c r="D74" s="3" t="s">
        <v>264</v>
      </c>
      <c r="E74" s="12" t="s">
        <v>265</v>
      </c>
      <c r="F74" s="12" t="s">
        <v>1029</v>
      </c>
      <c r="G74" s="12" t="s">
        <v>1036</v>
      </c>
      <c r="H74" s="12" t="s">
        <v>264</v>
      </c>
      <c r="O74" s="24" t="s">
        <v>1031</v>
      </c>
      <c r="P74" s="24" t="s">
        <v>1031</v>
      </c>
      <c r="Q74" s="24"/>
    </row>
    <row r="75" spans="1:17">
      <c r="A75" s="3">
        <f>VLOOKUP(D75,'Concept heirarchy position'!A$1:I$566,3,0)</f>
        <v>62</v>
      </c>
      <c r="B75" s="3" t="str">
        <f>VLOOKUP(D75,'Concept heirarchy position'!A$1:I$566,2,0)</f>
        <v>Cause for ex. Tolerance &lt; 4 METS</v>
      </c>
      <c r="C75" s="3">
        <v>71</v>
      </c>
      <c r="D75" s="3" t="s">
        <v>142</v>
      </c>
      <c r="E75" s="12" t="s">
        <v>1334</v>
      </c>
      <c r="F75" s="12" t="s">
        <v>1215</v>
      </c>
      <c r="G75" s="12" t="s">
        <v>1216</v>
      </c>
      <c r="H75" s="12" t="s">
        <v>1217</v>
      </c>
      <c r="N75" s="24"/>
      <c r="O75" s="24"/>
      <c r="P75" s="24" t="s">
        <v>1031</v>
      </c>
      <c r="Q75" s="24"/>
    </row>
    <row r="76" spans="1:17">
      <c r="A76" s="3">
        <f>VLOOKUP(D76,'Concept heirarchy position'!A$1:I$566,3,0)</f>
        <v>62</v>
      </c>
      <c r="B76" s="3" t="str">
        <f>VLOOKUP(D76,'Concept heirarchy position'!A$1:I$566,2,0)</f>
        <v>Cause for ex. Tolerance &lt; 4 METS</v>
      </c>
      <c r="C76" s="3">
        <v>72</v>
      </c>
      <c r="D76" s="3" t="s">
        <v>142</v>
      </c>
      <c r="E76" s="22" t="s">
        <v>1218</v>
      </c>
      <c r="F76" s="22" t="s">
        <v>1215</v>
      </c>
      <c r="G76" s="22" t="s">
        <v>1216</v>
      </c>
      <c r="H76" s="22" t="s">
        <v>1219</v>
      </c>
      <c r="N76" s="23" t="str">
        <f>IF((E76=""),"N","Y")</f>
        <v>Y</v>
      </c>
      <c r="O76" s="23" t="s">
        <v>1031</v>
      </c>
      <c r="P76" s="23"/>
      <c r="Q76" s="23"/>
    </row>
    <row r="77" spans="1:17">
      <c r="A77" s="3">
        <f>VLOOKUP(D77,'Concept heirarchy position'!A$1:I$566,3,0)</f>
        <v>63</v>
      </c>
      <c r="B77" s="3" t="str">
        <f>VLOOKUP(D77,'Concept heirarchy position'!A$1:I$566,2,0)</f>
        <v>Previous surgery</v>
      </c>
      <c r="C77" s="3">
        <v>73</v>
      </c>
      <c r="D77" s="3" t="s">
        <v>144</v>
      </c>
      <c r="E77" s="12" t="s">
        <v>1220</v>
      </c>
      <c r="F77" s="12" t="s">
        <v>1029</v>
      </c>
      <c r="G77" s="12" t="s">
        <v>1036</v>
      </c>
      <c r="H77" s="12" t="s">
        <v>1182</v>
      </c>
      <c r="O77" s="24" t="s">
        <v>1031</v>
      </c>
      <c r="P77" s="24" t="s">
        <v>1031</v>
      </c>
      <c r="Q77" s="24"/>
    </row>
    <row r="78" spans="1:17">
      <c r="A78" s="3">
        <f>VLOOKUP(D78,'Concept heirarchy position'!A$1:I$566,3,0)</f>
        <v>63</v>
      </c>
      <c r="B78" s="3" t="str">
        <f>VLOOKUP(D78,'Concept heirarchy position'!A$1:I$566,2,0)</f>
        <v>Previous surgery</v>
      </c>
      <c r="C78" s="3">
        <v>74</v>
      </c>
      <c r="D78" s="3" t="s">
        <v>144</v>
      </c>
      <c r="E78" s="22" t="s">
        <v>1221</v>
      </c>
      <c r="F78" s="22" t="s">
        <v>1029</v>
      </c>
      <c r="G78" s="22" t="s">
        <v>1036</v>
      </c>
      <c r="H78" s="28" t="s">
        <v>1159</v>
      </c>
      <c r="N78" s="23" t="str">
        <f>IF((E78=""),"N","Y")</f>
        <v>Y</v>
      </c>
      <c r="O78" s="23"/>
      <c r="P78" s="23"/>
      <c r="Q78" s="23"/>
    </row>
    <row r="79" spans="1:17">
      <c r="A79" s="3">
        <f>VLOOKUP(D79,'Concept heirarchy position'!A$1:I$566,3,0)</f>
        <v>64</v>
      </c>
      <c r="B79" s="3" t="str">
        <f>VLOOKUP(D79,'Concept heirarchy position'!A$1:I$566,2,0)</f>
        <v>Previous surgery list</v>
      </c>
      <c r="C79" s="3">
        <v>75</v>
      </c>
      <c r="D79" s="3" t="s">
        <v>147</v>
      </c>
      <c r="E79" s="12" t="s">
        <v>1222</v>
      </c>
      <c r="F79" s="3" t="s">
        <v>1223</v>
      </c>
      <c r="G79" s="12" t="s">
        <v>1043</v>
      </c>
      <c r="I79" s="12">
        <v>65535</v>
      </c>
      <c r="O79" s="24"/>
      <c r="P79" s="24" t="s">
        <v>1031</v>
      </c>
      <c r="Q79" s="24"/>
    </row>
    <row r="80" spans="1:17">
      <c r="A80" s="3">
        <f>VLOOKUP(D80,'Concept heirarchy position'!A$1:I$566,3,0)</f>
        <v>64</v>
      </c>
      <c r="B80" s="3" t="str">
        <f>VLOOKUP(D80,'Concept heirarchy position'!A$1:I$566,2,0)</f>
        <v>Previous surgery list</v>
      </c>
      <c r="C80" s="3">
        <v>76</v>
      </c>
      <c r="D80" s="3" t="s">
        <v>147</v>
      </c>
      <c r="E80" s="22" t="s">
        <v>1345</v>
      </c>
      <c r="F80" s="3" t="s">
        <v>1223</v>
      </c>
      <c r="G80" s="22" t="s">
        <v>1043</v>
      </c>
      <c r="I80" s="28">
        <v>65535</v>
      </c>
      <c r="N80" s="23" t="str">
        <f>IF((E80=""),"N","Y")</f>
        <v>Y</v>
      </c>
      <c r="O80" s="23" t="s">
        <v>1031</v>
      </c>
      <c r="P80" s="23"/>
      <c r="Q80" s="23"/>
    </row>
    <row r="81" spans="1:17">
      <c r="A81" s="3">
        <f>VLOOKUP(D81,'Concept heirarchy position'!A$1:I$566,3,0)</f>
        <v>65</v>
      </c>
      <c r="B81" s="3" t="str">
        <f>VLOOKUP(D81,'Concept heirarchy position'!A$1:I$566,2,0)</f>
        <v>Previous anesthetic complications</v>
      </c>
      <c r="C81" s="3">
        <v>77</v>
      </c>
      <c r="D81" s="3" t="s">
        <v>149</v>
      </c>
      <c r="E81" s="12" t="s">
        <v>1346</v>
      </c>
      <c r="F81" s="3" t="s">
        <v>1223</v>
      </c>
      <c r="G81" s="12" t="s">
        <v>1036</v>
      </c>
      <c r="H81" s="12" t="s">
        <v>1182</v>
      </c>
      <c r="J81" s="12" t="s">
        <v>1031</v>
      </c>
      <c r="K81" s="12" t="s">
        <v>1086</v>
      </c>
      <c r="L81" s="12"/>
      <c r="M81" s="12"/>
      <c r="O81" s="24"/>
      <c r="P81" s="24" t="s">
        <v>1031</v>
      </c>
      <c r="Q81" s="24"/>
    </row>
    <row r="82" spans="1:17">
      <c r="A82" s="3">
        <f>VLOOKUP(D82,'Concept heirarchy position'!A$1:I$566,3,0)</f>
        <v>65</v>
      </c>
      <c r="B82" s="3" t="str">
        <f>VLOOKUP(D82,'Concept heirarchy position'!A$1:I$566,2,0)</f>
        <v>Previous anesthetic complications</v>
      </c>
      <c r="C82" s="3">
        <v>78</v>
      </c>
      <c r="D82" s="3" t="s">
        <v>149</v>
      </c>
      <c r="E82" s="22" t="s">
        <v>1347</v>
      </c>
      <c r="F82" s="3" t="s">
        <v>1223</v>
      </c>
      <c r="G82" s="22" t="s">
        <v>1036</v>
      </c>
      <c r="H82" s="28" t="s">
        <v>1159</v>
      </c>
      <c r="J82" s="3" t="s">
        <v>1031</v>
      </c>
      <c r="K82" s="3" t="s">
        <v>1086</v>
      </c>
      <c r="N82" s="23" t="str">
        <f>IF((E82=""),"N","Y")</f>
        <v>Y</v>
      </c>
      <c r="O82" s="23" t="s">
        <v>1031</v>
      </c>
      <c r="P82" s="23"/>
      <c r="Q82" s="23"/>
    </row>
    <row r="83" spans="1:17">
      <c r="A83" s="3">
        <f>VLOOKUP(D83,'Concept heirarchy position'!A$1:I$566,3,0)</f>
        <v>66</v>
      </c>
      <c r="B83" s="3" t="str">
        <f>VLOOKUP(D83,'Concept heirarchy position'!A$1:I$566,2,0)</f>
        <v>Family history of anesthesia complications</v>
      </c>
      <c r="C83" s="3">
        <v>79</v>
      </c>
      <c r="D83" s="3" t="s">
        <v>152</v>
      </c>
      <c r="E83" s="12" t="s">
        <v>153</v>
      </c>
      <c r="F83" s="12" t="s">
        <v>1029</v>
      </c>
      <c r="G83" s="12" t="s">
        <v>1036</v>
      </c>
      <c r="H83" s="12" t="s">
        <v>1182</v>
      </c>
      <c r="J83" s="12" t="s">
        <v>1031</v>
      </c>
      <c r="K83" s="3" t="s">
        <v>1086</v>
      </c>
      <c r="O83" s="24"/>
      <c r="P83" s="24" t="s">
        <v>1031</v>
      </c>
      <c r="Q83" s="24"/>
    </row>
    <row r="84" spans="1:17">
      <c r="A84" s="3">
        <f>VLOOKUP(D84,'Concept heirarchy position'!A$1:I$566,3,0)</f>
        <v>66</v>
      </c>
      <c r="B84" s="3" t="str">
        <f>VLOOKUP(D84,'Concept heirarchy position'!A$1:I$566,2,0)</f>
        <v>Family history of anesthesia complications</v>
      </c>
      <c r="C84" s="3">
        <v>80</v>
      </c>
      <c r="D84" s="3" t="s">
        <v>152</v>
      </c>
      <c r="E84" s="22" t="s">
        <v>1348</v>
      </c>
      <c r="F84" s="22" t="s">
        <v>1029</v>
      </c>
      <c r="G84" s="22" t="s">
        <v>1036</v>
      </c>
      <c r="H84" s="28" t="s">
        <v>1159</v>
      </c>
      <c r="J84" s="22" t="s">
        <v>1031</v>
      </c>
      <c r="K84" s="22" t="s">
        <v>1086</v>
      </c>
      <c r="L84" s="22"/>
      <c r="M84" s="22"/>
      <c r="N84" s="23" t="str">
        <f>IF((E84=""),"N","Y")</f>
        <v>Y</v>
      </c>
      <c r="O84" s="23" t="s">
        <v>1031</v>
      </c>
      <c r="P84" s="23"/>
      <c r="Q84" s="23"/>
    </row>
    <row r="85" spans="1:17">
      <c r="A85" s="3">
        <f>VLOOKUP(D85,'Concept heirarchy position'!A$1:I$566,3,0)</f>
        <v>67</v>
      </c>
      <c r="B85" s="3" t="str">
        <f>VLOOKUP(D85,'Concept heirarchy position'!A$1:I$566,2,0)</f>
        <v>Previous PONV</v>
      </c>
      <c r="C85" s="3">
        <v>81</v>
      </c>
      <c r="D85" s="3" t="s">
        <v>155</v>
      </c>
      <c r="E85" s="12" t="s">
        <v>1231</v>
      </c>
      <c r="F85" s="12" t="s">
        <v>1029</v>
      </c>
      <c r="G85" s="12" t="s">
        <v>1036</v>
      </c>
      <c r="H85" s="12" t="s">
        <v>1182</v>
      </c>
      <c r="O85" s="24"/>
      <c r="P85" s="24" t="s">
        <v>1031</v>
      </c>
      <c r="Q85" s="24"/>
    </row>
    <row r="86" spans="1:17">
      <c r="A86" s="3">
        <f>VLOOKUP(D86,'Concept heirarchy position'!A$1:I$566,3,0)</f>
        <v>67</v>
      </c>
      <c r="B86" s="3" t="str">
        <f>VLOOKUP(D86,'Concept heirarchy position'!A$1:I$566,2,0)</f>
        <v>Previous PONV</v>
      </c>
      <c r="C86" s="3">
        <v>82</v>
      </c>
      <c r="D86" s="3" t="s">
        <v>155</v>
      </c>
      <c r="E86" s="22" t="s">
        <v>1232</v>
      </c>
      <c r="F86" s="22" t="s">
        <v>1029</v>
      </c>
      <c r="G86" s="22" t="s">
        <v>1036</v>
      </c>
      <c r="H86" s="28" t="s">
        <v>1159</v>
      </c>
      <c r="N86" s="23" t="str">
        <f>IF((E86=""),"N","Y")</f>
        <v>Y</v>
      </c>
      <c r="O86" s="23" t="s">
        <v>1031</v>
      </c>
      <c r="P86" s="23"/>
      <c r="Q86" s="23"/>
    </row>
    <row r="87" spans="1:17">
      <c r="A87" s="3">
        <f>VLOOKUP(D87,'Concept heirarchy position'!A$1:I$566,3,0)</f>
        <v>68</v>
      </c>
      <c r="B87" s="3" t="str">
        <f>VLOOKUP(D87,'Concept heirarchy position'!A$1:I$566,2,0)</f>
        <v>Developmental delay or cognitive impairment</v>
      </c>
      <c r="C87" s="3">
        <v>83</v>
      </c>
      <c r="D87" s="3" t="s">
        <v>157</v>
      </c>
      <c r="E87" s="12" t="s">
        <v>1233</v>
      </c>
      <c r="F87" s="12" t="s">
        <v>1234</v>
      </c>
      <c r="G87" s="12" t="s">
        <v>1036</v>
      </c>
      <c r="H87" s="12" t="s">
        <v>1182</v>
      </c>
      <c r="J87" s="12" t="s">
        <v>1031</v>
      </c>
      <c r="K87" s="12" t="s">
        <v>1086</v>
      </c>
      <c r="L87" s="12"/>
      <c r="M87" s="12"/>
      <c r="N87" s="24"/>
      <c r="O87" s="24"/>
      <c r="P87" s="24" t="s">
        <v>1031</v>
      </c>
      <c r="Q87" s="24"/>
    </row>
    <row r="88" spans="1:17">
      <c r="A88" s="3">
        <f>VLOOKUP(D88,'Concept heirarchy position'!A$1:I$566,3,0)</f>
        <v>68</v>
      </c>
      <c r="B88" s="3" t="str">
        <f>VLOOKUP(D88,'Concept heirarchy position'!A$1:I$566,2,0)</f>
        <v>Developmental delay or cognitive impairment</v>
      </c>
      <c r="C88" s="3">
        <v>84</v>
      </c>
      <c r="D88" s="3" t="s">
        <v>157</v>
      </c>
      <c r="E88" s="22" t="s">
        <v>2011</v>
      </c>
      <c r="F88" s="18" t="s">
        <v>1234</v>
      </c>
      <c r="G88" s="22" t="s">
        <v>1036</v>
      </c>
      <c r="H88" s="28" t="s">
        <v>1159</v>
      </c>
      <c r="J88" s="3" t="s">
        <v>1031</v>
      </c>
      <c r="K88" s="3" t="s">
        <v>1086</v>
      </c>
      <c r="N88" s="23" t="str">
        <f>IF((E88=""),"N","Y")</f>
        <v>Y</v>
      </c>
      <c r="O88" s="23" t="s">
        <v>1031</v>
      </c>
      <c r="P88" s="23"/>
      <c r="Q88" s="23"/>
    </row>
    <row r="89" spans="1:17">
      <c r="A89" s="3">
        <f>VLOOKUP(D89,'Concept heirarchy position'!A$1:I$566,3,0)</f>
        <v>69</v>
      </c>
      <c r="B89" s="3" t="str">
        <f>VLOOKUP(D89,'Concept heirarchy position'!A$1:I$566,2,0)</f>
        <v>Congenital or hereditary disease</v>
      </c>
      <c r="C89" s="3">
        <v>85</v>
      </c>
      <c r="D89" s="3" t="s">
        <v>160</v>
      </c>
      <c r="E89" s="12" t="s">
        <v>1236</v>
      </c>
      <c r="F89" s="18" t="s">
        <v>1234</v>
      </c>
      <c r="G89" s="12" t="s">
        <v>1036</v>
      </c>
      <c r="H89" s="12" t="s">
        <v>1182</v>
      </c>
      <c r="J89" s="12" t="s">
        <v>1031</v>
      </c>
      <c r="K89" s="12" t="s">
        <v>1086</v>
      </c>
      <c r="L89" s="12"/>
      <c r="M89" s="12"/>
      <c r="N89" s="24"/>
      <c r="O89" s="24"/>
      <c r="P89" s="24" t="s">
        <v>1031</v>
      </c>
      <c r="Q89" s="24"/>
    </row>
    <row r="90" spans="1:17">
      <c r="A90" s="3">
        <f>VLOOKUP(D90,'Concept heirarchy position'!A$1:I$566,3,0)</f>
        <v>69</v>
      </c>
      <c r="B90" s="3" t="str">
        <f>VLOOKUP(D90,'Concept heirarchy position'!A$1:I$566,2,0)</f>
        <v>Congenital or hereditary disease</v>
      </c>
      <c r="C90" s="3">
        <v>86</v>
      </c>
      <c r="D90" s="3" t="s">
        <v>160</v>
      </c>
      <c r="E90" s="22" t="s">
        <v>1237</v>
      </c>
      <c r="F90" s="18" t="s">
        <v>1234</v>
      </c>
      <c r="G90" s="22" t="s">
        <v>1036</v>
      </c>
      <c r="H90" s="28" t="s">
        <v>1159</v>
      </c>
      <c r="N90" s="23" t="str">
        <f>IF((E90=""),"N","Y")</f>
        <v>Y</v>
      </c>
      <c r="O90" s="23" t="s">
        <v>1031</v>
      </c>
      <c r="P90" s="23"/>
      <c r="Q90" s="23"/>
    </row>
    <row r="91" spans="1:17">
      <c r="A91" s="3">
        <f>VLOOKUP(D91,'Concept heirarchy position'!A$1:I$566,3,0)</f>
        <v>70</v>
      </c>
      <c r="B91" s="3" t="str">
        <f>VLOOKUP(D91,'Concept heirarchy position'!A$1:I$566,2,0)</f>
        <v>Bronchial hyperreactivity</v>
      </c>
      <c r="C91" s="3">
        <v>87</v>
      </c>
      <c r="D91" s="3" t="s">
        <v>163</v>
      </c>
      <c r="E91" s="12" t="s">
        <v>1238</v>
      </c>
      <c r="F91" s="18" t="s">
        <v>1234</v>
      </c>
      <c r="G91" s="12" t="s">
        <v>1036</v>
      </c>
      <c r="H91" s="29" t="s">
        <v>1182</v>
      </c>
      <c r="J91" s="12" t="s">
        <v>1031</v>
      </c>
      <c r="K91" s="3" t="s">
        <v>1086</v>
      </c>
      <c r="N91" s="24"/>
      <c r="O91" s="24" t="s">
        <v>1031</v>
      </c>
      <c r="P91" s="24" t="s">
        <v>1031</v>
      </c>
      <c r="Q91" s="24"/>
    </row>
    <row r="92" spans="1:17">
      <c r="A92" s="3">
        <f>VLOOKUP(D92,'Concept heirarchy position'!A$1:I$566,3,0)</f>
        <v>70</v>
      </c>
      <c r="B92" s="3" t="str">
        <f>VLOOKUP(D92,'Concept heirarchy position'!A$1:I$566,2,0)</f>
        <v>Bronchial hyperreactivity</v>
      </c>
      <c r="C92" s="3">
        <v>88</v>
      </c>
      <c r="D92" s="3" t="s">
        <v>163</v>
      </c>
      <c r="E92" s="22" t="s">
        <v>1239</v>
      </c>
      <c r="F92" s="18" t="s">
        <v>1234</v>
      </c>
      <c r="G92" s="22" t="s">
        <v>1036</v>
      </c>
      <c r="H92" s="28" t="s">
        <v>1159</v>
      </c>
      <c r="N92" s="23" t="str">
        <f>IF((E92=""),"N","Y")</f>
        <v>Y</v>
      </c>
      <c r="O92" s="23"/>
      <c r="P92" s="23"/>
      <c r="Q92" s="23"/>
    </row>
    <row r="93" spans="1:17">
      <c r="A93" s="3">
        <f>VLOOKUP(D93,'Concept heirarchy position'!A$1:I$566,3,0)</f>
        <v>71</v>
      </c>
      <c r="B93" s="3" t="str">
        <f>VLOOKUP(D93,'Concept heirarchy position'!A$1:I$566,2,0)</f>
        <v>Immunisations up to date</v>
      </c>
      <c r="C93" s="3">
        <v>89</v>
      </c>
      <c r="D93" s="3" t="s">
        <v>165</v>
      </c>
      <c r="E93" s="12" t="s">
        <v>1140</v>
      </c>
      <c r="F93" s="18" t="s">
        <v>1234</v>
      </c>
      <c r="G93" s="12" t="s">
        <v>1036</v>
      </c>
      <c r="H93" s="12" t="s">
        <v>1182</v>
      </c>
      <c r="J93" s="3" t="s">
        <v>1031</v>
      </c>
      <c r="K93" s="3" t="s">
        <v>1141</v>
      </c>
      <c r="O93" s="24" t="s">
        <v>1031</v>
      </c>
      <c r="P93" s="24" t="s">
        <v>1031</v>
      </c>
      <c r="Q93" s="24"/>
    </row>
    <row r="94" spans="1:17">
      <c r="A94" s="3">
        <f>VLOOKUP(D94,'Concept heirarchy position'!A$1:I$566,3,0)</f>
        <v>71</v>
      </c>
      <c r="B94" s="3" t="str">
        <f>VLOOKUP(D94,'Concept heirarchy position'!A$1:I$566,2,0)</f>
        <v>Immunisations up to date</v>
      </c>
      <c r="C94" s="3">
        <v>90</v>
      </c>
      <c r="D94" s="3" t="s">
        <v>165</v>
      </c>
      <c r="E94" s="22" t="s">
        <v>1142</v>
      </c>
      <c r="F94" s="3" t="s">
        <v>1234</v>
      </c>
      <c r="G94" s="22" t="s">
        <v>1036</v>
      </c>
      <c r="H94" s="28" t="s">
        <v>1159</v>
      </c>
      <c r="J94" s="3" t="s">
        <v>1031</v>
      </c>
      <c r="K94" s="3" t="s">
        <v>1141</v>
      </c>
      <c r="N94" s="23" t="str">
        <f>IF((E94=""),"N","Y")</f>
        <v>Y</v>
      </c>
      <c r="O94" s="23"/>
      <c r="P94" s="23"/>
      <c r="Q94" s="23"/>
    </row>
    <row r="95" spans="1:17">
      <c r="A95" s="3">
        <f>VLOOKUP(D95,'Concept heirarchy position'!A$1:I$566,3,0)</f>
        <v>72</v>
      </c>
      <c r="B95" s="3" t="str">
        <f>VLOOKUP(D95,'Concept heirarchy position'!A$1:I$566,2,0)</f>
        <v>Premature delivery</v>
      </c>
      <c r="C95" s="3">
        <v>91</v>
      </c>
      <c r="D95" s="3" t="s">
        <v>300</v>
      </c>
      <c r="E95" s="12" t="s">
        <v>301</v>
      </c>
      <c r="F95" s="3" t="s">
        <v>1143</v>
      </c>
      <c r="G95" s="12" t="s">
        <v>1036</v>
      </c>
      <c r="H95" s="12" t="s">
        <v>1182</v>
      </c>
      <c r="O95" s="24"/>
      <c r="P95" s="24" t="s">
        <v>1031</v>
      </c>
      <c r="Q95" s="24"/>
    </row>
    <row r="96" spans="1:17">
      <c r="A96" s="3">
        <f>VLOOKUP(D96,'Concept heirarchy position'!A$1:I$566,3,0)</f>
        <v>72</v>
      </c>
      <c r="B96" s="3" t="str">
        <f>VLOOKUP(D96,'Concept heirarchy position'!A$1:I$566,2,0)</f>
        <v>Premature delivery</v>
      </c>
      <c r="C96" s="3">
        <v>92</v>
      </c>
      <c r="D96" s="3" t="s">
        <v>300</v>
      </c>
      <c r="E96" s="22" t="s">
        <v>1144</v>
      </c>
      <c r="F96" s="3" t="s">
        <v>1143</v>
      </c>
      <c r="G96" s="22" t="s">
        <v>1036</v>
      </c>
      <c r="H96" s="28" t="s">
        <v>1159</v>
      </c>
      <c r="N96" s="23" t="str">
        <f>IF((E96=""),"N","Y")</f>
        <v>Y</v>
      </c>
      <c r="O96" s="23" t="s">
        <v>1031</v>
      </c>
      <c r="P96" s="23"/>
      <c r="Q96" s="23"/>
    </row>
    <row r="97" spans="1:17">
      <c r="A97" s="3">
        <f>VLOOKUP(D97,'Concept heirarchy position'!A$1:I$566,3,0)</f>
        <v>74</v>
      </c>
      <c r="B97" s="3" t="str">
        <f>VLOOKUP(D97,'Concept heirarchy position'!A$1:I$566,2,0)</f>
        <v>Gestational age at birth</v>
      </c>
      <c r="C97" s="3">
        <v>93</v>
      </c>
      <c r="D97" s="3" t="s">
        <v>304</v>
      </c>
      <c r="E97" s="22" t="s">
        <v>1145</v>
      </c>
      <c r="F97" s="22" t="s">
        <v>1146</v>
      </c>
      <c r="G97" s="22" t="s">
        <v>1050</v>
      </c>
      <c r="N97" s="21" t="s">
        <v>1031</v>
      </c>
      <c r="O97" s="23" t="s">
        <v>1031</v>
      </c>
      <c r="P97" s="23" t="s">
        <v>1031</v>
      </c>
      <c r="Q97" s="23"/>
    </row>
    <row r="98" spans="1:17">
      <c r="A98" s="3">
        <f>VLOOKUP(D98,'Concept heirarchy position'!A$1:I$566,3,0)</f>
        <v>75</v>
      </c>
      <c r="B98" s="3" t="str">
        <f>VLOOKUP(D98,'Concept heirarchy position'!A$1:I$566,2,0)</f>
        <v>URTI within 6 weeks</v>
      </c>
      <c r="C98" s="3">
        <v>94</v>
      </c>
      <c r="D98" s="3" t="s">
        <v>306</v>
      </c>
      <c r="E98" s="12" t="s">
        <v>307</v>
      </c>
      <c r="F98" s="12" t="s">
        <v>1029</v>
      </c>
      <c r="G98" s="12" t="s">
        <v>1036</v>
      </c>
      <c r="H98" s="12" t="s">
        <v>1182</v>
      </c>
      <c r="O98" s="24"/>
      <c r="P98" s="24" t="s">
        <v>1031</v>
      </c>
      <c r="Q98" s="24"/>
    </row>
    <row r="99" spans="1:17">
      <c r="A99" s="3">
        <f>VLOOKUP(D99,'Concept heirarchy position'!A$1:I$566,3,0)</f>
        <v>75</v>
      </c>
      <c r="B99" s="3" t="str">
        <f>VLOOKUP(D99,'Concept heirarchy position'!A$1:I$566,2,0)</f>
        <v>URTI within 6 weeks</v>
      </c>
      <c r="C99" s="3">
        <v>95</v>
      </c>
      <c r="D99" s="3" t="s">
        <v>306</v>
      </c>
      <c r="E99" s="22" t="s">
        <v>1147</v>
      </c>
      <c r="F99" s="22" t="s">
        <v>1029</v>
      </c>
      <c r="G99" s="22" t="s">
        <v>1036</v>
      </c>
      <c r="H99" s="28" t="s">
        <v>1159</v>
      </c>
      <c r="N99" s="23" t="str">
        <f>IF((E99=""),"N","Y")</f>
        <v>Y</v>
      </c>
      <c r="O99" s="23" t="s">
        <v>1031</v>
      </c>
      <c r="P99" s="23"/>
      <c r="Q99" s="23"/>
    </row>
    <row r="100" spans="1:17">
      <c r="A100" s="3">
        <f>VLOOKUP(D100,'Concept heirarchy position'!A$1:I$566,3,0)</f>
        <v>76</v>
      </c>
      <c r="B100" s="3" t="str">
        <f>VLOOKUP(D100,'Concept heirarchy position'!A$1:I$566,2,0)</f>
        <v>Exposure to infectious disease in last month</v>
      </c>
      <c r="C100" s="3">
        <v>96</v>
      </c>
      <c r="D100" s="3" t="s">
        <v>308</v>
      </c>
      <c r="E100" s="12" t="s">
        <v>1148</v>
      </c>
      <c r="F100" s="12" t="s">
        <v>1029</v>
      </c>
      <c r="G100" s="12" t="s">
        <v>1216</v>
      </c>
      <c r="H100" s="12" t="s">
        <v>1149</v>
      </c>
      <c r="O100" s="24"/>
      <c r="P100" s="24" t="s">
        <v>1031</v>
      </c>
      <c r="Q100" s="24"/>
    </row>
    <row r="101" spans="1:17">
      <c r="A101" s="3">
        <f>VLOOKUP(D101,'Concept heirarchy position'!A$1:I$566,3,0)</f>
        <v>76</v>
      </c>
      <c r="B101" s="3" t="str">
        <f>VLOOKUP(D101,'Concept heirarchy position'!A$1:I$566,2,0)</f>
        <v>Exposure to infectious disease in last month</v>
      </c>
      <c r="C101" s="3">
        <v>97</v>
      </c>
      <c r="D101" s="3" t="s">
        <v>308</v>
      </c>
      <c r="E101" s="22" t="s">
        <v>1150</v>
      </c>
      <c r="F101" s="22" t="s">
        <v>1029</v>
      </c>
      <c r="G101" s="22" t="s">
        <v>1216</v>
      </c>
      <c r="H101" s="22" t="s">
        <v>1149</v>
      </c>
      <c r="N101" s="23" t="str">
        <f>IF((E101=""),"N","Y")</f>
        <v>Y</v>
      </c>
      <c r="O101" s="23" t="s">
        <v>1031</v>
      </c>
      <c r="P101" s="23"/>
      <c r="Q101" s="23"/>
    </row>
    <row r="102" spans="1:17">
      <c r="A102" s="3">
        <f>VLOOKUP(D102,'Concept heirarchy position'!A$1:I$566,3,0)</f>
        <v>77</v>
      </c>
      <c r="B102" s="3" t="str">
        <f>VLOOKUP(D102,'Concept heirarchy position'!A$1:I$566,2,0)</f>
        <v>Infectious disease in last month</v>
      </c>
      <c r="C102" s="3">
        <v>98</v>
      </c>
      <c r="D102" s="3" t="s">
        <v>311</v>
      </c>
      <c r="E102" s="12" t="s">
        <v>1151</v>
      </c>
      <c r="F102" s="12" t="s">
        <v>1029</v>
      </c>
      <c r="G102" s="12" t="s">
        <v>1216</v>
      </c>
      <c r="H102" s="12" t="s">
        <v>1149</v>
      </c>
      <c r="O102" s="24" t="s">
        <v>1031</v>
      </c>
      <c r="P102" s="24" t="s">
        <v>1031</v>
      </c>
      <c r="Q102" s="24"/>
    </row>
    <row r="103" spans="1:17">
      <c r="A103" s="3">
        <f>VLOOKUP(D103,'Concept heirarchy position'!A$1:I$566,3,0)</f>
        <v>77</v>
      </c>
      <c r="B103" s="3" t="str">
        <f>VLOOKUP(D103,'Concept heirarchy position'!A$1:I$566,2,0)</f>
        <v>Infectious disease in last month</v>
      </c>
      <c r="C103" s="3">
        <v>99</v>
      </c>
      <c r="D103" s="3" t="s">
        <v>311</v>
      </c>
      <c r="E103" s="22" t="s">
        <v>1152</v>
      </c>
      <c r="F103" s="22" t="s">
        <v>1029</v>
      </c>
      <c r="G103" s="22" t="s">
        <v>1216</v>
      </c>
      <c r="H103" s="22" t="s">
        <v>1149</v>
      </c>
      <c r="N103" s="23" t="str">
        <f>IF((E103=""),"N","Y")</f>
        <v>Y</v>
      </c>
      <c r="O103" s="23"/>
      <c r="P103" s="23"/>
      <c r="Q103" s="23"/>
    </row>
    <row r="104" spans="1:17">
      <c r="A104" s="3">
        <f>VLOOKUP(D104,'Concept heirarchy position'!A$1:I$566,3,0)</f>
        <v>78</v>
      </c>
      <c r="B104" s="3" t="str">
        <f>VLOOKUP(D104,'Concept heirarchy position'!A$1:I$566,2,0)</f>
        <v>Bronchopulmonary dysplasia</v>
      </c>
      <c r="C104" s="3">
        <v>100</v>
      </c>
      <c r="D104" s="3" t="s">
        <v>313</v>
      </c>
      <c r="E104" s="12" t="s">
        <v>314</v>
      </c>
      <c r="F104" s="3" t="s">
        <v>1234</v>
      </c>
      <c r="G104" s="12" t="s">
        <v>1036</v>
      </c>
      <c r="H104" s="29" t="s">
        <v>1182</v>
      </c>
      <c r="N104" s="24"/>
      <c r="O104" s="24" t="s">
        <v>1031</v>
      </c>
      <c r="P104" s="24" t="s">
        <v>1031</v>
      </c>
      <c r="Q104" s="24"/>
    </row>
    <row r="105" spans="1:17">
      <c r="A105" s="3">
        <f>VLOOKUP(D105,'Concept heirarchy position'!A$1:I$566,3,0)</f>
        <v>79</v>
      </c>
      <c r="B105" s="3" t="str">
        <f>VLOOKUP(D105,'Concept heirarchy position'!A$1:I$566,2,0)</f>
        <v>Possible cardiac disease</v>
      </c>
      <c r="C105" s="3">
        <v>101</v>
      </c>
      <c r="D105" s="3" t="s">
        <v>459</v>
      </c>
      <c r="E105" s="12" t="s">
        <v>460</v>
      </c>
      <c r="F105" s="3" t="s">
        <v>1234</v>
      </c>
      <c r="G105" s="12" t="s">
        <v>1036</v>
      </c>
      <c r="H105" s="12" t="s">
        <v>1182</v>
      </c>
      <c r="O105" s="24"/>
      <c r="P105" s="24" t="s">
        <v>1031</v>
      </c>
      <c r="Q105" s="24"/>
    </row>
    <row r="106" spans="1:17">
      <c r="A106" s="3">
        <f>VLOOKUP(D106,'Concept heirarchy position'!A$1:I$566,3,0)</f>
        <v>79</v>
      </c>
      <c r="B106" s="3" t="str">
        <f>VLOOKUP(D106,'Concept heirarchy position'!A$1:I$566,2,0)</f>
        <v>Possible cardiac disease</v>
      </c>
      <c r="C106" s="3">
        <v>102</v>
      </c>
      <c r="D106" s="3" t="s">
        <v>459</v>
      </c>
      <c r="E106" s="22" t="s">
        <v>1153</v>
      </c>
      <c r="F106" s="3" t="s">
        <v>1234</v>
      </c>
      <c r="G106" s="22" t="s">
        <v>1036</v>
      </c>
      <c r="H106" s="28" t="s">
        <v>1159</v>
      </c>
      <c r="N106" s="23" t="str">
        <f>IF((E106=""),"N","Y")</f>
        <v>Y</v>
      </c>
      <c r="O106" s="23" t="s">
        <v>1031</v>
      </c>
      <c r="P106" s="23"/>
      <c r="Q106" s="23"/>
    </row>
    <row r="107" spans="1:17">
      <c r="A107" s="3">
        <f>VLOOKUP(D107,'Concept heirarchy position'!A$1:I$566,3,0)</f>
        <v>80</v>
      </c>
      <c r="B107" s="3" t="str">
        <f>VLOOKUP(D107,'Concept heirarchy position'!A$1:I$566,2,0)</f>
        <v>Cyanosis</v>
      </c>
      <c r="C107" s="3">
        <v>103</v>
      </c>
      <c r="D107" s="12" t="s">
        <v>461</v>
      </c>
      <c r="E107" s="12" t="s">
        <v>461</v>
      </c>
      <c r="F107" s="12" t="s">
        <v>1154</v>
      </c>
      <c r="G107" s="12" t="s">
        <v>1036</v>
      </c>
      <c r="H107" s="12" t="s">
        <v>1182</v>
      </c>
      <c r="N107" s="24"/>
      <c r="O107" s="24"/>
      <c r="P107" s="24" t="s">
        <v>1031</v>
      </c>
      <c r="Q107" s="24"/>
    </row>
    <row r="108" spans="1:17">
      <c r="A108" s="3">
        <f>VLOOKUP(D108,'Concept heirarchy position'!A$1:I$566,3,0)</f>
        <v>83</v>
      </c>
      <c r="B108" s="3" t="str">
        <f>VLOOKUP(D108,'Concept heirarchy position'!A$1:I$566,2,0)</f>
        <v>Intracranial hemorrhage</v>
      </c>
      <c r="C108" s="3">
        <v>104</v>
      </c>
      <c r="D108" s="3" t="s">
        <v>324</v>
      </c>
      <c r="E108" s="12" t="s">
        <v>1155</v>
      </c>
      <c r="F108" s="3" t="s">
        <v>1156</v>
      </c>
      <c r="G108" s="12" t="s">
        <v>1036</v>
      </c>
      <c r="H108" s="12" t="s">
        <v>1182</v>
      </c>
      <c r="J108" s="3" t="s">
        <v>1031</v>
      </c>
      <c r="K108" s="3" t="s">
        <v>1086</v>
      </c>
      <c r="O108" s="24"/>
      <c r="P108" s="24" t="s">
        <v>1031</v>
      </c>
      <c r="Q108" s="24"/>
    </row>
    <row r="109" spans="1:17">
      <c r="A109" s="3">
        <f>VLOOKUP(D109,'Concept heirarchy position'!A$1:I$566,3,0)</f>
        <v>85</v>
      </c>
      <c r="B109" s="3" t="str">
        <f>VLOOKUP(D109,'Concept heirarchy position'!A$1:I$566,2,0)</f>
        <v>Medication</v>
      </c>
      <c r="C109" s="3">
        <v>105</v>
      </c>
      <c r="D109" s="29" t="s">
        <v>118</v>
      </c>
      <c r="E109" s="12" t="s">
        <v>118</v>
      </c>
      <c r="F109" s="12" t="s">
        <v>1029</v>
      </c>
      <c r="G109" s="12" t="s">
        <v>1036</v>
      </c>
      <c r="H109" s="12" t="s">
        <v>1182</v>
      </c>
      <c r="N109" s="24"/>
      <c r="O109" s="24"/>
      <c r="P109" s="24" t="s">
        <v>1031</v>
      </c>
      <c r="Q109" s="24"/>
    </row>
    <row r="110" spans="1:17">
      <c r="A110" s="3">
        <f>VLOOKUP(D110,'Concept heirarchy position'!A$1:I$566,3,0)</f>
        <v>85</v>
      </c>
      <c r="B110" s="3" t="str">
        <f>VLOOKUP(D110,'Concept heirarchy position'!A$1:I$566,2,0)</f>
        <v>Medication</v>
      </c>
      <c r="C110" s="3">
        <v>106</v>
      </c>
      <c r="D110" s="28" t="s">
        <v>118</v>
      </c>
      <c r="E110" s="22" t="s">
        <v>1157</v>
      </c>
      <c r="F110" s="22" t="s">
        <v>1029</v>
      </c>
      <c r="G110" s="22" t="s">
        <v>1036</v>
      </c>
      <c r="H110" s="28" t="s">
        <v>1159</v>
      </c>
      <c r="N110" s="23" t="str">
        <f>IF((E110=""),"N","Y")</f>
        <v>Y</v>
      </c>
      <c r="O110" s="23" t="s">
        <v>1031</v>
      </c>
      <c r="P110" s="23"/>
      <c r="Q110" s="23"/>
    </row>
    <row r="111" spans="1:17">
      <c r="A111" s="3">
        <f>VLOOKUP(D111,'Concept heirarchy position'!A$1:I$566,3,0)</f>
        <v>86</v>
      </c>
      <c r="B111" s="3" t="str">
        <f>VLOOKUP(D111,'Concept heirarchy position'!A$1:I$566,2,0)</f>
        <v>Current medication</v>
      </c>
      <c r="C111" s="3">
        <v>107</v>
      </c>
      <c r="D111" s="3" t="s">
        <v>330</v>
      </c>
      <c r="E111" s="12" t="s">
        <v>1265</v>
      </c>
      <c r="F111" s="12" t="s">
        <v>1266</v>
      </c>
      <c r="G111" s="12" t="s">
        <v>1043</v>
      </c>
      <c r="I111" s="12">
        <v>65535</v>
      </c>
      <c r="O111" s="24" t="s">
        <v>1031</v>
      </c>
      <c r="P111" s="24" t="s">
        <v>1031</v>
      </c>
      <c r="Q111" s="24"/>
    </row>
    <row r="112" spans="1:17">
      <c r="A112" s="3">
        <f>VLOOKUP(D112,'Concept heirarchy position'!A$1:I$566,3,0)</f>
        <v>86</v>
      </c>
      <c r="B112" s="3" t="str">
        <f>VLOOKUP(D112,'Concept heirarchy position'!A$1:I$566,2,0)</f>
        <v>Current medication</v>
      </c>
      <c r="C112" s="3">
        <v>108</v>
      </c>
      <c r="D112" s="3" t="s">
        <v>330</v>
      </c>
      <c r="E112" s="22" t="s">
        <v>1267</v>
      </c>
      <c r="F112" s="22" t="s">
        <v>1266</v>
      </c>
      <c r="G112" s="22" t="s">
        <v>1043</v>
      </c>
      <c r="I112" s="22">
        <v>65536</v>
      </c>
      <c r="N112" s="23" t="str">
        <f>IF((E112=""),"N","Y")</f>
        <v>Y</v>
      </c>
      <c r="O112" s="23"/>
      <c r="P112" s="23"/>
      <c r="Q112" s="23"/>
    </row>
    <row r="113" spans="1:17">
      <c r="A113" s="3">
        <f>VLOOKUP(D113,'Concept heirarchy position'!A$1:I$566,3,0)</f>
        <v>99</v>
      </c>
      <c r="B113" s="3" t="str">
        <f>VLOOKUP(D113,'Concept heirarchy position'!A$1:I$566,2,0)</f>
        <v>Allergies</v>
      </c>
      <c r="C113" s="3">
        <v>109</v>
      </c>
      <c r="D113" s="12" t="s">
        <v>120</v>
      </c>
      <c r="E113" s="12" t="s">
        <v>119</v>
      </c>
      <c r="F113" s="12" t="s">
        <v>1029</v>
      </c>
      <c r="G113" s="12" t="s">
        <v>1036</v>
      </c>
      <c r="H113" s="29" t="s">
        <v>1182</v>
      </c>
      <c r="J113" s="12"/>
      <c r="K113" s="12"/>
      <c r="L113" s="12"/>
      <c r="M113" s="12"/>
      <c r="N113" s="24"/>
      <c r="O113" s="24" t="s">
        <v>1031</v>
      </c>
      <c r="P113" s="24" t="s">
        <v>1031</v>
      </c>
      <c r="Q113" s="24"/>
    </row>
    <row r="114" spans="1:17">
      <c r="A114" s="3">
        <f>VLOOKUP(D114,'Concept heirarchy position'!A$1:I$566,3,0)</f>
        <v>99</v>
      </c>
      <c r="B114" s="3" t="str">
        <f>VLOOKUP(D114,'Concept heirarchy position'!A$1:I$566,2,0)</f>
        <v>Allergies</v>
      </c>
      <c r="C114" s="3">
        <v>110</v>
      </c>
      <c r="D114" s="22" t="s">
        <v>120</v>
      </c>
      <c r="E114" s="22" t="s">
        <v>1268</v>
      </c>
      <c r="F114" s="22" t="s">
        <v>1029</v>
      </c>
      <c r="G114" s="22" t="s">
        <v>1036</v>
      </c>
      <c r="H114" s="28" t="s">
        <v>1159</v>
      </c>
      <c r="J114" s="22"/>
      <c r="K114" s="22"/>
      <c r="L114" s="22"/>
      <c r="M114" s="22"/>
      <c r="N114" s="23" t="str">
        <f>IF((E114=""),"N","Y")</f>
        <v>Y</v>
      </c>
      <c r="O114" s="23"/>
      <c r="P114" s="23"/>
      <c r="Q114" s="23"/>
    </row>
    <row r="115" spans="1:17">
      <c r="A115" s="3">
        <f>VLOOKUP(D115,'Concept heirarchy position'!A$1:I$566,3,0)</f>
        <v>100</v>
      </c>
      <c r="B115" s="3" t="str">
        <f>VLOOKUP(D115,'Concept heirarchy position'!A$1:I$566,2,0)</f>
        <v>Allergy to (and reaction)</v>
      </c>
      <c r="C115" s="3">
        <v>111</v>
      </c>
      <c r="D115" s="3" t="s">
        <v>378</v>
      </c>
      <c r="E115" s="12" t="s">
        <v>1269</v>
      </c>
      <c r="F115" s="12" t="s">
        <v>1270</v>
      </c>
      <c r="G115" s="12" t="s">
        <v>1043</v>
      </c>
      <c r="I115" s="29">
        <v>65535</v>
      </c>
      <c r="N115" s="24"/>
      <c r="O115" s="24" t="s">
        <v>1031</v>
      </c>
      <c r="P115" s="24" t="s">
        <v>1031</v>
      </c>
      <c r="Q115" s="24"/>
    </row>
    <row r="116" spans="1:17">
      <c r="A116" s="3">
        <f>VLOOKUP(D116,'Concept heirarchy position'!A$1:I$566,3,0)</f>
        <v>100</v>
      </c>
      <c r="B116" s="3" t="str">
        <f>VLOOKUP(D116,'Concept heirarchy position'!A$1:I$566,2,0)</f>
        <v>Allergy to (and reaction)</v>
      </c>
      <c r="C116" s="3">
        <v>112</v>
      </c>
      <c r="D116" s="3" t="s">
        <v>378</v>
      </c>
      <c r="E116" s="22" t="s">
        <v>1386</v>
      </c>
      <c r="F116" s="22" t="s">
        <v>1270</v>
      </c>
      <c r="G116" s="22" t="s">
        <v>1043</v>
      </c>
      <c r="I116" s="28">
        <v>65535</v>
      </c>
      <c r="N116" s="23" t="str">
        <f>IF((E116=""),"N","Y")</f>
        <v>Y</v>
      </c>
      <c r="O116" s="23"/>
      <c r="P116" s="23"/>
      <c r="Q116" s="23"/>
    </row>
    <row r="117" spans="1:17">
      <c r="A117" s="3">
        <f>VLOOKUP(D117,'Concept heirarchy position'!A$1:I$566,3,0)</f>
        <v>101</v>
      </c>
      <c r="B117" s="3" t="str">
        <f>VLOOKUP(D117,'Concept heirarchy position'!A$1:I$566,2,0)</f>
        <v>Allergy reaction</v>
      </c>
      <c r="C117" s="3">
        <v>113</v>
      </c>
      <c r="D117" s="3" t="s">
        <v>380</v>
      </c>
      <c r="E117" s="22" t="s">
        <v>1274</v>
      </c>
      <c r="F117" s="3" t="s">
        <v>1275</v>
      </c>
      <c r="G117" s="22" t="s">
        <v>1216</v>
      </c>
      <c r="H117" s="22" t="s">
        <v>1276</v>
      </c>
      <c r="J117" s="22" t="s">
        <v>1031</v>
      </c>
      <c r="K117" s="22" t="s">
        <v>137</v>
      </c>
      <c r="L117" s="22"/>
      <c r="M117" s="22"/>
      <c r="N117" s="23"/>
      <c r="O117" s="23"/>
      <c r="P117" s="23"/>
      <c r="Q117" s="23"/>
    </row>
    <row r="118" spans="1:17">
      <c r="A118" s="3">
        <f>VLOOKUP(D118,'Concept heirarchy position'!A$1:I$566,3,0)</f>
        <v>103</v>
      </c>
      <c r="B118" s="3" t="str">
        <f>VLOOKUP(D118,'Concept heirarchy position'!A$1:I$566,2,0)</f>
        <v>Side effects</v>
      </c>
      <c r="C118" s="3">
        <v>114</v>
      </c>
      <c r="D118" s="3" t="s">
        <v>384</v>
      </c>
      <c r="E118" s="12" t="s">
        <v>1277</v>
      </c>
      <c r="F118" s="12" t="s">
        <v>1029</v>
      </c>
      <c r="G118" s="12" t="s">
        <v>1036</v>
      </c>
      <c r="H118" s="12" t="s">
        <v>1182</v>
      </c>
      <c r="J118" s="12" t="s">
        <v>1031</v>
      </c>
      <c r="K118" s="12" t="s">
        <v>1086</v>
      </c>
      <c r="L118" s="12"/>
      <c r="M118" s="12"/>
      <c r="O118" s="24"/>
      <c r="P118" s="24" t="s">
        <v>1031</v>
      </c>
      <c r="Q118" s="24"/>
    </row>
    <row r="119" spans="1:17">
      <c r="A119" s="3">
        <f>VLOOKUP(D119,'Concept heirarchy position'!A$1:I$566,3,0)</f>
        <v>103</v>
      </c>
      <c r="B119" s="3" t="str">
        <f>VLOOKUP(D119,'Concept heirarchy position'!A$1:I$566,2,0)</f>
        <v>Side effects</v>
      </c>
      <c r="C119" s="3">
        <v>115</v>
      </c>
      <c r="D119" s="3" t="s">
        <v>384</v>
      </c>
      <c r="E119" s="22" t="s">
        <v>1278</v>
      </c>
      <c r="F119" s="22" t="s">
        <v>1029</v>
      </c>
      <c r="G119" s="22" t="s">
        <v>1036</v>
      </c>
      <c r="H119" s="28" t="s">
        <v>1159</v>
      </c>
      <c r="J119" s="3" t="s">
        <v>1031</v>
      </c>
      <c r="K119" s="3" t="s">
        <v>1086</v>
      </c>
      <c r="N119" s="23" t="str">
        <f>IF((E119=""),"N","Y")</f>
        <v>Y</v>
      </c>
      <c r="O119" s="23" t="s">
        <v>1031</v>
      </c>
      <c r="P119" s="23"/>
      <c r="Q119" s="23"/>
    </row>
    <row r="120" spans="1:17">
      <c r="A120" s="3">
        <f>VLOOKUP(D120,'Concept heirarchy position'!A$1:I$566,3,0)</f>
        <v>104</v>
      </c>
      <c r="B120" s="3" t="str">
        <f>VLOOKUP(D120,'Concept heirarchy position'!A$1:I$566,2,0)</f>
        <v>History of cardiovascular disease</v>
      </c>
      <c r="C120" s="3">
        <v>116</v>
      </c>
      <c r="D120" s="3" t="s">
        <v>386</v>
      </c>
      <c r="E120" s="12" t="s">
        <v>1279</v>
      </c>
      <c r="F120" s="12" t="s">
        <v>1029</v>
      </c>
      <c r="G120" s="12" t="s">
        <v>1036</v>
      </c>
      <c r="H120" s="12" t="s">
        <v>1182</v>
      </c>
      <c r="O120" s="24" t="s">
        <v>1031</v>
      </c>
      <c r="P120" s="24" t="s">
        <v>1031</v>
      </c>
      <c r="Q120" s="24"/>
    </row>
    <row r="121" spans="1:17">
      <c r="A121" s="3">
        <f>VLOOKUP(D121,'Concept heirarchy position'!A$1:I$566,3,0)</f>
        <v>105</v>
      </c>
      <c r="B121" s="3" t="str">
        <f>VLOOKUP(D121,'Concept heirarchy position'!A$1:I$566,2,0)</f>
        <v>Hypertension</v>
      </c>
      <c r="C121" s="3">
        <v>117</v>
      </c>
      <c r="D121" s="3" t="s">
        <v>535</v>
      </c>
      <c r="E121" s="12" t="s">
        <v>1280</v>
      </c>
      <c r="F121" s="12" t="s">
        <v>1029</v>
      </c>
      <c r="G121" s="12" t="s">
        <v>1036</v>
      </c>
      <c r="H121" s="12" t="s">
        <v>1182</v>
      </c>
      <c r="O121" s="24" t="s">
        <v>1031</v>
      </c>
      <c r="P121" s="24" t="s">
        <v>1031</v>
      </c>
      <c r="Q121" s="24"/>
    </row>
    <row r="122" spans="1:17">
      <c r="A122" s="3">
        <f>VLOOKUP(D122,'Concept heirarchy position'!A$1:I$566,3,0)</f>
        <v>105</v>
      </c>
      <c r="B122" s="3" t="str">
        <f>VLOOKUP(D122,'Concept heirarchy position'!A$1:I$566,2,0)</f>
        <v>Hypertension</v>
      </c>
      <c r="C122" s="3">
        <v>118</v>
      </c>
      <c r="D122" s="3" t="s">
        <v>535</v>
      </c>
      <c r="E122" s="22" t="s">
        <v>1394</v>
      </c>
      <c r="F122" s="22" t="s">
        <v>1029</v>
      </c>
      <c r="G122" s="22" t="s">
        <v>1036</v>
      </c>
      <c r="H122" s="28" t="s">
        <v>1159</v>
      </c>
      <c r="N122" s="21" t="s">
        <v>1031</v>
      </c>
      <c r="O122" s="23"/>
      <c r="P122" s="23"/>
      <c r="Q122" s="23"/>
    </row>
    <row r="123" spans="1:17">
      <c r="A123" s="3">
        <f>VLOOKUP(D123,'Concept heirarchy position'!A$1:I$566,3,0)</f>
        <v>106</v>
      </c>
      <c r="B123" s="3" t="str">
        <f>VLOOKUP(D123,'Concept heirarchy position'!A$1:I$566,2,0)</f>
        <v>IHD</v>
      </c>
      <c r="C123" s="3">
        <v>119</v>
      </c>
      <c r="D123" s="3" t="s">
        <v>537</v>
      </c>
      <c r="E123" s="12" t="s">
        <v>1395</v>
      </c>
      <c r="F123" s="12" t="s">
        <v>1029</v>
      </c>
      <c r="G123" s="12" t="s">
        <v>1036</v>
      </c>
      <c r="H123" s="12" t="s">
        <v>1182</v>
      </c>
      <c r="O123" s="24" t="s">
        <v>1031</v>
      </c>
      <c r="P123" s="24" t="s">
        <v>1031</v>
      </c>
      <c r="Q123" s="24"/>
    </row>
    <row r="124" spans="1:17">
      <c r="A124" s="3">
        <f>VLOOKUP(D124,'Concept heirarchy position'!A$1:I$566,3,0)</f>
        <v>107</v>
      </c>
      <c r="B124" s="3" t="str">
        <f>VLOOKUP(D124,'Concept heirarchy position'!A$1:I$566,2,0)</f>
        <v>Angina</v>
      </c>
      <c r="C124" s="3">
        <v>120</v>
      </c>
      <c r="D124" s="3" t="s">
        <v>394</v>
      </c>
      <c r="E124" s="12" t="s">
        <v>1396</v>
      </c>
      <c r="F124" s="12" t="s">
        <v>1029</v>
      </c>
      <c r="G124" s="12" t="s">
        <v>1036</v>
      </c>
      <c r="H124" s="29" t="s">
        <v>1182</v>
      </c>
      <c r="J124" s="12" t="s">
        <v>1031</v>
      </c>
      <c r="K124" s="12" t="s">
        <v>1086</v>
      </c>
      <c r="L124" s="12"/>
      <c r="M124" s="12"/>
      <c r="N124" s="24"/>
      <c r="O124" s="24"/>
      <c r="P124" s="24" t="s">
        <v>1031</v>
      </c>
      <c r="Q124" s="24"/>
    </row>
    <row r="125" spans="1:17">
      <c r="A125" s="3">
        <f>VLOOKUP(D125,'Concept heirarchy position'!A$1:I$566,3,0)</f>
        <v>107</v>
      </c>
      <c r="B125" s="3" t="str">
        <f>VLOOKUP(D125,'Concept heirarchy position'!A$1:I$566,2,0)</f>
        <v>Angina</v>
      </c>
      <c r="C125" s="3">
        <v>121</v>
      </c>
      <c r="D125" s="3" t="s">
        <v>394</v>
      </c>
      <c r="E125" s="22" t="s">
        <v>1397</v>
      </c>
      <c r="F125" s="22" t="s">
        <v>1029</v>
      </c>
      <c r="G125" s="22" t="s">
        <v>1036</v>
      </c>
      <c r="H125" s="28" t="s">
        <v>1159</v>
      </c>
      <c r="N125" s="23" t="str">
        <f>IF((E125=""),"N","Y")</f>
        <v>Y</v>
      </c>
      <c r="O125" s="23" t="s">
        <v>1031</v>
      </c>
      <c r="P125" s="23"/>
      <c r="Q125" s="23"/>
    </row>
    <row r="126" spans="1:17">
      <c r="A126" s="3">
        <f>VLOOKUP(D126,'Concept heirarchy position'!A$1:I$566,3,0)</f>
        <v>108</v>
      </c>
      <c r="B126" s="3" t="str">
        <f>VLOOKUP(D126,'Concept heirarchy position'!A$1:I$566,2,0)</f>
        <v>Angina class</v>
      </c>
      <c r="C126" s="3">
        <v>122</v>
      </c>
      <c r="D126" s="3" t="s">
        <v>395</v>
      </c>
      <c r="E126" s="12" t="s">
        <v>396</v>
      </c>
      <c r="F126" s="3" t="s">
        <v>1398</v>
      </c>
      <c r="G126" s="12" t="s">
        <v>1036</v>
      </c>
      <c r="H126" s="12" t="s">
        <v>1399</v>
      </c>
      <c r="N126" s="24"/>
      <c r="O126" s="24" t="s">
        <v>1031</v>
      </c>
      <c r="P126" s="24" t="s">
        <v>1031</v>
      </c>
      <c r="Q126" s="24"/>
    </row>
    <row r="127" spans="1:17">
      <c r="A127" s="3">
        <f>VLOOKUP(D127,'Concept heirarchy position'!A$1:I$566,3,0)</f>
        <v>109</v>
      </c>
      <c r="B127" s="3" t="str">
        <f>VLOOKUP(D127,'Concept heirarchy position'!A$1:I$566,2,0)</f>
        <v>MI</v>
      </c>
      <c r="C127" s="3">
        <v>123</v>
      </c>
      <c r="D127" s="3" t="s">
        <v>397</v>
      </c>
      <c r="E127" s="22" t="s">
        <v>1289</v>
      </c>
      <c r="F127" s="22" t="s">
        <v>1029</v>
      </c>
      <c r="G127" s="22" t="s">
        <v>1036</v>
      </c>
      <c r="H127" s="28" t="s">
        <v>1159</v>
      </c>
      <c r="J127" s="22" t="s">
        <v>1031</v>
      </c>
      <c r="K127" s="22" t="s">
        <v>1086</v>
      </c>
      <c r="L127" s="22"/>
      <c r="M127" s="22"/>
      <c r="N127" s="23" t="str">
        <f>IF((E127=""),"N","Y")</f>
        <v>Y</v>
      </c>
      <c r="O127" s="23"/>
      <c r="P127" s="23"/>
      <c r="Q127" s="23"/>
    </row>
    <row r="128" spans="1:17">
      <c r="A128" s="3">
        <f>VLOOKUP(D128,'Concept heirarchy position'!A$1:I$566,3,0)</f>
        <v>110</v>
      </c>
      <c r="B128" s="3" t="str">
        <f>VLOOKUP(D128,'Concept heirarchy position'!A$1:I$566,2,0)</f>
        <v>ACS</v>
      </c>
      <c r="C128" s="3">
        <v>124</v>
      </c>
      <c r="D128" s="12" t="s">
        <v>400</v>
      </c>
      <c r="E128" s="12" t="s">
        <v>1290</v>
      </c>
      <c r="F128" s="12" t="s">
        <v>1029</v>
      </c>
      <c r="G128" s="12" t="s">
        <v>1036</v>
      </c>
      <c r="H128" s="12" t="s">
        <v>1182</v>
      </c>
      <c r="J128" s="12" t="s">
        <v>1031</v>
      </c>
      <c r="K128" s="12" t="s">
        <v>1086</v>
      </c>
      <c r="L128" s="12"/>
      <c r="M128" s="12"/>
      <c r="N128" s="24"/>
      <c r="O128" s="24" t="s">
        <v>1031</v>
      </c>
      <c r="P128" s="24" t="s">
        <v>1031</v>
      </c>
      <c r="Q128" s="24"/>
    </row>
    <row r="129" spans="1:17">
      <c r="A129" s="3">
        <f>VLOOKUP(D129,'Concept heirarchy position'!A$1:I$566,3,0)</f>
        <v>111</v>
      </c>
      <c r="B129" s="3" t="str">
        <f>VLOOKUP(D129,'Concept heirarchy position'!A$1:I$566,2,0)</f>
        <v>Number of previous MI</v>
      </c>
      <c r="C129" s="3">
        <v>125</v>
      </c>
      <c r="D129" s="3" t="s">
        <v>401</v>
      </c>
      <c r="E129" s="12" t="s">
        <v>1291</v>
      </c>
      <c r="F129" s="12" t="s">
        <v>1292</v>
      </c>
      <c r="G129" s="12" t="s">
        <v>1050</v>
      </c>
      <c r="O129" s="24"/>
      <c r="P129" s="24" t="s">
        <v>1031</v>
      </c>
      <c r="Q129" s="24"/>
    </row>
    <row r="130" spans="1:17">
      <c r="A130" s="3">
        <f>VLOOKUP(D130,'Concept heirarchy position'!A$1:I$566,3,0)</f>
        <v>111</v>
      </c>
      <c r="B130" s="3" t="str">
        <f>VLOOKUP(D130,'Concept heirarchy position'!A$1:I$566,2,0)</f>
        <v>Number of previous MI</v>
      </c>
      <c r="C130" s="3">
        <v>126</v>
      </c>
      <c r="D130" s="3" t="s">
        <v>401</v>
      </c>
      <c r="E130" s="22" t="s">
        <v>1293</v>
      </c>
      <c r="F130" s="22" t="s">
        <v>1292</v>
      </c>
      <c r="G130" s="22" t="s">
        <v>1050</v>
      </c>
      <c r="N130" s="23" t="str">
        <f>IF((E130=""),"N","Y")</f>
        <v>Y</v>
      </c>
      <c r="O130" s="23" t="s">
        <v>1031</v>
      </c>
      <c r="P130" s="23"/>
      <c r="Q130" s="23"/>
    </row>
    <row r="131" spans="1:17">
      <c r="A131" s="3">
        <f>VLOOKUP(D131,'Concept heirarchy position'!A$1:I$566,3,0)</f>
        <v>112</v>
      </c>
      <c r="B131" s="3" t="str">
        <f>VLOOKUP(D131,'Concept heirarchy position'!A$1:I$566,2,0)</f>
        <v>Acute coronary syndome (date)</v>
      </c>
      <c r="C131" s="3">
        <v>127</v>
      </c>
      <c r="D131" s="12" t="s">
        <v>403</v>
      </c>
      <c r="E131" s="12" t="s">
        <v>1294</v>
      </c>
      <c r="F131" s="12" t="s">
        <v>1295</v>
      </c>
      <c r="G131" s="12" t="s">
        <v>1034</v>
      </c>
      <c r="M131" s="3" t="s">
        <v>1035</v>
      </c>
      <c r="N131" s="24"/>
      <c r="O131" s="24" t="s">
        <v>1031</v>
      </c>
      <c r="P131" s="24" t="s">
        <v>1031</v>
      </c>
      <c r="Q131" s="24"/>
    </row>
    <row r="132" spans="1:17">
      <c r="A132" s="3">
        <f>VLOOKUP(D132,'Concept heirarchy position'!A$1:I$566,3,0)</f>
        <v>113</v>
      </c>
      <c r="B132" s="3" t="str">
        <f>VLOOKUP(D132,'Concept heirarchy position'!A$1:I$566,2,0)</f>
        <v>Date of most recent ACS/MI</v>
      </c>
      <c r="C132" s="3">
        <v>128</v>
      </c>
      <c r="D132" s="3" t="s">
        <v>405</v>
      </c>
      <c r="E132" s="12" t="s">
        <v>1296</v>
      </c>
      <c r="F132" s="12" t="s">
        <v>1292</v>
      </c>
      <c r="G132" s="12" t="s">
        <v>1034</v>
      </c>
      <c r="M132" s="3" t="s">
        <v>1035</v>
      </c>
      <c r="N132" s="24"/>
      <c r="O132" s="24" t="s">
        <v>1031</v>
      </c>
      <c r="P132" s="24" t="s">
        <v>1031</v>
      </c>
      <c r="Q132" s="24"/>
    </row>
    <row r="133" spans="1:17">
      <c r="A133" s="3">
        <f>VLOOKUP(D133,'Concept heirarchy position'!A$1:I$566,3,0)</f>
        <v>113</v>
      </c>
      <c r="B133" s="3" t="str">
        <f>VLOOKUP(D133,'Concept heirarchy position'!A$1:I$566,2,0)</f>
        <v>Date of most recent ACS/MI</v>
      </c>
      <c r="C133" s="3">
        <v>129</v>
      </c>
      <c r="D133" s="3" t="s">
        <v>405</v>
      </c>
      <c r="E133" s="22" t="s">
        <v>1297</v>
      </c>
      <c r="F133" s="22" t="s">
        <v>1292</v>
      </c>
      <c r="G133" s="22" t="s">
        <v>1034</v>
      </c>
      <c r="M133" s="3" t="s">
        <v>1035</v>
      </c>
      <c r="N133" s="23" t="str">
        <f>IF((E133=""),"N","Y")</f>
        <v>Y</v>
      </c>
      <c r="O133" s="23" t="s">
        <v>1031</v>
      </c>
      <c r="P133" s="23"/>
      <c r="Q133" s="23"/>
    </row>
    <row r="134" spans="1:17" ht="15">
      <c r="A134" s="3">
        <f>VLOOKUP(D134,'Concept heirarchy position'!A$1:I$566,3,0)</f>
        <v>114</v>
      </c>
      <c r="B134" s="3" t="str">
        <f>VLOOKUP(D134,'Concept heirarchy position'!A$1:I$566,2,0)</f>
        <v>ACS details</v>
      </c>
      <c r="C134" s="3">
        <v>130</v>
      </c>
      <c r="D134" s="12" t="s">
        <v>407</v>
      </c>
      <c r="E134" s="12" t="s">
        <v>1298</v>
      </c>
      <c r="F134" s="12" t="s">
        <v>1295</v>
      </c>
      <c r="G134" s="12" t="s">
        <v>1036</v>
      </c>
      <c r="H134" s="25" t="s">
        <v>1299</v>
      </c>
      <c r="J134" s="12"/>
      <c r="K134" s="12"/>
      <c r="L134" s="12"/>
      <c r="M134" s="12"/>
      <c r="N134" s="24"/>
      <c r="O134" s="24" t="s">
        <v>1031</v>
      </c>
      <c r="P134" s="24" t="s">
        <v>1031</v>
      </c>
      <c r="Q134" s="24"/>
    </row>
    <row r="135" spans="1:17">
      <c r="A135" s="3">
        <f>VLOOKUP(D135,'Concept heirarchy position'!A$1:I$566,3,0)</f>
        <v>115</v>
      </c>
      <c r="B135" s="3" t="str">
        <f>VLOOKUP(D135,'Concept heirarchy position'!A$1:I$566,2,0)</f>
        <v>Heart failure</v>
      </c>
      <c r="C135" s="3">
        <v>131</v>
      </c>
      <c r="D135" s="3" t="s">
        <v>409</v>
      </c>
      <c r="E135" s="12" t="s">
        <v>410</v>
      </c>
      <c r="F135" s="12" t="s">
        <v>1029</v>
      </c>
      <c r="G135" s="12" t="s">
        <v>1036</v>
      </c>
      <c r="H135" s="12" t="s">
        <v>1182</v>
      </c>
      <c r="J135" s="12" t="s">
        <v>1031</v>
      </c>
      <c r="K135" s="12" t="s">
        <v>1086</v>
      </c>
      <c r="L135" s="12"/>
      <c r="M135" s="12"/>
      <c r="N135" s="24"/>
      <c r="O135" s="24"/>
      <c r="P135" s="24" t="s">
        <v>1031</v>
      </c>
      <c r="Q135" s="24"/>
    </row>
    <row r="136" spans="1:17">
      <c r="A136" s="3">
        <f>VLOOKUP(D136,'Concept heirarchy position'!A$1:I$566,3,0)</f>
        <v>115</v>
      </c>
      <c r="B136" s="3" t="str">
        <f>VLOOKUP(D136,'Concept heirarchy position'!A$1:I$566,2,0)</f>
        <v>Heart failure</v>
      </c>
      <c r="C136" s="3">
        <v>132</v>
      </c>
      <c r="D136" s="3" t="s">
        <v>409</v>
      </c>
      <c r="E136" s="22" t="s">
        <v>1300</v>
      </c>
      <c r="F136" s="22" t="s">
        <v>1029</v>
      </c>
      <c r="G136" s="22" t="s">
        <v>1036</v>
      </c>
      <c r="H136" s="28" t="s">
        <v>1159</v>
      </c>
      <c r="N136" s="23" t="str">
        <f>IF((E136=""),"N","Y")</f>
        <v>Y</v>
      </c>
      <c r="O136" s="23" t="s">
        <v>1031</v>
      </c>
      <c r="P136" s="23"/>
      <c r="Q136" s="23"/>
    </row>
    <row r="137" spans="1:17" ht="15">
      <c r="A137" s="3">
        <f>VLOOKUP(D137,'Concept heirarchy position'!A$1:I$566,3,0)</f>
        <v>116</v>
      </c>
      <c r="B137" s="3" t="str">
        <f>VLOOKUP(D137,'Concept heirarchy position'!A$1:I$566,2,0)</f>
        <v>NHYA grade</v>
      </c>
      <c r="C137" s="3">
        <v>133</v>
      </c>
      <c r="D137" s="3" t="s">
        <v>266</v>
      </c>
      <c r="E137" s="12" t="s">
        <v>1301</v>
      </c>
      <c r="F137" s="12" t="s">
        <v>1302</v>
      </c>
      <c r="G137" s="12" t="s">
        <v>1036</v>
      </c>
      <c r="H137" s="25" t="s">
        <v>1303</v>
      </c>
      <c r="O137" s="24" t="s">
        <v>1031</v>
      </c>
      <c r="P137" s="24" t="s">
        <v>1031</v>
      </c>
      <c r="Q137" s="24"/>
    </row>
    <row r="138" spans="1:17">
      <c r="A138" s="3">
        <f>VLOOKUP(D138,'Concept heirarchy position'!A$1:I$566,3,0)</f>
        <v>117</v>
      </c>
      <c r="B138" s="3" t="str">
        <f>VLOOKUP(D138,'Concept heirarchy position'!A$1:I$566,2,0)</f>
        <v>Cardiomyopathy</v>
      </c>
      <c r="C138" s="3">
        <v>134</v>
      </c>
      <c r="D138" s="12" t="s">
        <v>268</v>
      </c>
      <c r="E138" s="12" t="s">
        <v>268</v>
      </c>
      <c r="F138" s="12" t="s">
        <v>1029</v>
      </c>
      <c r="G138" s="12" t="s">
        <v>1036</v>
      </c>
      <c r="H138" s="12" t="s">
        <v>1182</v>
      </c>
      <c r="J138" s="3" t="s">
        <v>1031</v>
      </c>
      <c r="K138" s="3" t="s">
        <v>1086</v>
      </c>
      <c r="N138" s="24"/>
      <c r="O138" s="24" t="s">
        <v>1031</v>
      </c>
      <c r="P138" s="24" t="s">
        <v>1031</v>
      </c>
      <c r="Q138" s="24"/>
    </row>
    <row r="139" spans="1:17">
      <c r="A139" s="3">
        <f>VLOOKUP(D139,'Concept heirarchy position'!A$1:I$566,3,0)</f>
        <v>119</v>
      </c>
      <c r="B139" s="3" t="str">
        <f>VLOOKUP(D139,'Concept heirarchy position'!A$1:I$566,2,0)</f>
        <v>Acute heart failure</v>
      </c>
      <c r="C139" s="3">
        <v>135</v>
      </c>
      <c r="D139" s="12" t="s">
        <v>271</v>
      </c>
      <c r="E139" s="12" t="s">
        <v>272</v>
      </c>
      <c r="F139" s="12" t="s">
        <v>1029</v>
      </c>
      <c r="G139" s="12" t="s">
        <v>1036</v>
      </c>
      <c r="H139" s="29" t="s">
        <v>1182</v>
      </c>
      <c r="J139" s="3" t="s">
        <v>1031</v>
      </c>
      <c r="K139" s="12" t="s">
        <v>1086</v>
      </c>
      <c r="L139" s="12"/>
      <c r="M139" s="12"/>
      <c r="N139" s="24"/>
      <c r="O139" s="24"/>
      <c r="P139" s="24" t="s">
        <v>1031</v>
      </c>
      <c r="Q139" s="24"/>
    </row>
    <row r="140" spans="1:17">
      <c r="A140" s="3">
        <f>VLOOKUP(D140,'Concept heirarchy position'!A$1:I$566,3,0)</f>
        <v>121</v>
      </c>
      <c r="B140" s="3" t="str">
        <f>VLOOKUP(D140,'Concept heirarchy position'!A$1:I$566,2,0)</f>
        <v>Right heart failure</v>
      </c>
      <c r="C140" s="3">
        <v>136</v>
      </c>
      <c r="D140" s="3" t="s">
        <v>275</v>
      </c>
      <c r="E140" s="12" t="s">
        <v>1187</v>
      </c>
      <c r="F140" s="12" t="s">
        <v>1029</v>
      </c>
      <c r="G140" s="12" t="s">
        <v>1036</v>
      </c>
      <c r="H140" s="12" t="s">
        <v>1182</v>
      </c>
      <c r="J140" s="12" t="s">
        <v>1031</v>
      </c>
      <c r="K140" s="12" t="s">
        <v>1086</v>
      </c>
      <c r="L140" s="12"/>
      <c r="M140" s="12"/>
      <c r="O140" s="24" t="s">
        <v>1031</v>
      </c>
      <c r="P140" s="24" t="s">
        <v>1031</v>
      </c>
      <c r="Q140" s="24"/>
    </row>
    <row r="141" spans="1:17">
      <c r="A141" s="3">
        <f>VLOOKUP(D141,'Concept heirarchy position'!A$1:I$566,3,0)</f>
        <v>122</v>
      </c>
      <c r="B141" s="3" t="str">
        <f>VLOOKUP(D141,'Concept heirarchy position'!A$1:I$566,2,0)</f>
        <v>Arrhythmia</v>
      </c>
      <c r="C141" s="3">
        <v>137</v>
      </c>
      <c r="D141" s="3" t="s">
        <v>278</v>
      </c>
      <c r="E141" s="12" t="s">
        <v>279</v>
      </c>
      <c r="F141" s="12" t="s">
        <v>1029</v>
      </c>
      <c r="G141" s="12" t="s">
        <v>1036</v>
      </c>
      <c r="H141" s="29" t="s">
        <v>1182</v>
      </c>
      <c r="J141" s="12" t="s">
        <v>1031</v>
      </c>
      <c r="K141" s="12" t="s">
        <v>1086</v>
      </c>
      <c r="L141" s="12"/>
      <c r="M141" s="12"/>
      <c r="N141" s="24"/>
      <c r="O141" s="24" t="s">
        <v>1031</v>
      </c>
      <c r="P141" s="24" t="s">
        <v>1031</v>
      </c>
      <c r="Q141" s="24"/>
    </row>
    <row r="142" spans="1:17">
      <c r="A142" s="3">
        <f>VLOOKUP(D142,'Concept heirarchy position'!A$1:I$566,3,0)</f>
        <v>122</v>
      </c>
      <c r="B142" s="3" t="str">
        <f>VLOOKUP(D142,'Concept heirarchy position'!A$1:I$566,2,0)</f>
        <v>Arrhythmia</v>
      </c>
      <c r="C142" s="3">
        <v>138</v>
      </c>
      <c r="D142" s="3" t="s">
        <v>278</v>
      </c>
      <c r="E142" s="22" t="s">
        <v>1188</v>
      </c>
      <c r="F142" s="22" t="s">
        <v>1029</v>
      </c>
      <c r="G142" s="22" t="s">
        <v>1036</v>
      </c>
      <c r="H142" s="28" t="s">
        <v>1159</v>
      </c>
      <c r="J142" s="22" t="s">
        <v>1031</v>
      </c>
      <c r="K142" s="22" t="s">
        <v>1086</v>
      </c>
      <c r="L142" s="22"/>
      <c r="M142" s="22"/>
      <c r="N142" s="23" t="str">
        <f>IF((E142=""),"N","Y")</f>
        <v>Y</v>
      </c>
      <c r="O142" s="23" t="s">
        <v>1031</v>
      </c>
      <c r="P142" s="23" t="s">
        <v>1031</v>
      </c>
      <c r="Q142" s="23"/>
    </row>
    <row r="143" spans="1:17">
      <c r="A143" s="3">
        <f>VLOOKUP(D143,'Concept heirarchy position'!A$1:I$566,3,0)</f>
        <v>123</v>
      </c>
      <c r="B143" s="3" t="str">
        <f>VLOOKUP(D143,'Concept heirarchy position'!A$1:I$566,2,0)</f>
        <v>Atrial fibrillation</v>
      </c>
      <c r="C143" s="3">
        <v>139</v>
      </c>
      <c r="D143" s="3" t="s">
        <v>281</v>
      </c>
      <c r="E143" s="12" t="s">
        <v>282</v>
      </c>
      <c r="F143" s="12" t="s">
        <v>1189</v>
      </c>
      <c r="G143" s="12" t="s">
        <v>1036</v>
      </c>
      <c r="H143" s="29" t="s">
        <v>1182</v>
      </c>
      <c r="K143" s="12" t="s">
        <v>1086</v>
      </c>
      <c r="L143" s="12"/>
      <c r="M143" s="12"/>
      <c r="N143" s="24"/>
      <c r="O143" s="24" t="s">
        <v>1031</v>
      </c>
      <c r="P143" s="24" t="s">
        <v>1031</v>
      </c>
      <c r="Q143" s="24"/>
    </row>
    <row r="144" spans="1:17">
      <c r="A144" s="3">
        <f>VLOOKUP(D144,'Concept heirarchy position'!A$1:I$566,3,0)</f>
        <v>123</v>
      </c>
      <c r="B144" s="3" t="str">
        <f>VLOOKUP(D144,'Concept heirarchy position'!A$1:I$566,2,0)</f>
        <v>Atrial fibrillation</v>
      </c>
      <c r="C144" s="3">
        <v>140</v>
      </c>
      <c r="D144" s="3" t="s">
        <v>281</v>
      </c>
      <c r="E144" s="22" t="s">
        <v>1190</v>
      </c>
      <c r="F144" s="22" t="s">
        <v>1029</v>
      </c>
      <c r="G144" s="22" t="s">
        <v>1036</v>
      </c>
      <c r="H144" s="28" t="s">
        <v>1159</v>
      </c>
      <c r="K144" s="22" t="s">
        <v>1086</v>
      </c>
      <c r="L144" s="22"/>
      <c r="M144" s="22"/>
      <c r="N144" s="23" t="str">
        <f>IF((E144=""),"N","Y")</f>
        <v>Y</v>
      </c>
      <c r="O144" s="23"/>
      <c r="P144" s="23"/>
      <c r="Q144" s="23"/>
    </row>
    <row r="145" spans="1:17">
      <c r="A145" s="3">
        <f>VLOOKUP(D145,'Concept heirarchy position'!A$1:I$566,3,0)</f>
        <v>124</v>
      </c>
      <c r="B145" s="3" t="str">
        <f>VLOOKUP(D145,'Concept heirarchy position'!A$1:I$566,2,0)</f>
        <v>AF pattern</v>
      </c>
      <c r="C145" s="3">
        <v>141</v>
      </c>
      <c r="D145" s="3" t="s">
        <v>283</v>
      </c>
      <c r="E145" s="12" t="s">
        <v>1191</v>
      </c>
      <c r="F145" s="12" t="s">
        <v>1192</v>
      </c>
      <c r="G145" s="12" t="s">
        <v>1036</v>
      </c>
      <c r="H145" s="12" t="s">
        <v>1193</v>
      </c>
      <c r="J145" s="12" t="s">
        <v>1031</v>
      </c>
      <c r="K145" s="12"/>
      <c r="L145" s="12"/>
      <c r="M145" s="12"/>
      <c r="N145" s="24"/>
      <c r="O145" s="24" t="s">
        <v>1031</v>
      </c>
      <c r="P145" s="24" t="s">
        <v>1031</v>
      </c>
      <c r="Q145" s="24"/>
    </row>
    <row r="146" spans="1:17">
      <c r="A146" s="3">
        <f>VLOOKUP(D146,'Concept heirarchy position'!A$1:I$566,3,0)</f>
        <v>125</v>
      </c>
      <c r="B146" s="3" t="str">
        <f>VLOOKUP(D146,'Concept heirarchy position'!A$1:I$566,2,0)</f>
        <v>Previous PCI</v>
      </c>
      <c r="C146" s="3">
        <v>142</v>
      </c>
      <c r="D146" s="12" t="s">
        <v>285</v>
      </c>
      <c r="E146" s="12" t="s">
        <v>1194</v>
      </c>
      <c r="F146" s="12" t="s">
        <v>1029</v>
      </c>
      <c r="G146" s="12" t="s">
        <v>1036</v>
      </c>
      <c r="H146" s="12" t="s">
        <v>1182</v>
      </c>
      <c r="O146" s="24" t="s">
        <v>1031</v>
      </c>
      <c r="P146" s="24" t="s">
        <v>1031</v>
      </c>
      <c r="Q146" s="24"/>
    </row>
    <row r="147" spans="1:17">
      <c r="A147" s="3">
        <f>VLOOKUP(D147,'Concept heirarchy position'!A$1:I$566,3,0)</f>
        <v>126</v>
      </c>
      <c r="B147" s="3" t="str">
        <f>VLOOKUP(D147,'Concept heirarchy position'!A$1:I$566,2,0)</f>
        <v>PCI stent</v>
      </c>
      <c r="C147" s="3">
        <v>143</v>
      </c>
      <c r="D147" s="3" t="s">
        <v>287</v>
      </c>
      <c r="E147" s="12" t="s">
        <v>288</v>
      </c>
      <c r="F147" s="3" t="s">
        <v>1195</v>
      </c>
      <c r="G147" s="12" t="s">
        <v>1036</v>
      </c>
      <c r="H147" s="12" t="s">
        <v>1182</v>
      </c>
      <c r="O147" s="24" t="s">
        <v>1031</v>
      </c>
      <c r="P147" s="24" t="s">
        <v>1031</v>
      </c>
      <c r="Q147" s="24"/>
    </row>
    <row r="148" spans="1:17">
      <c r="A148" s="3">
        <f>VLOOKUP(D148,'Concept heirarchy position'!A$1:I$566,3,0)</f>
        <v>127</v>
      </c>
      <c r="B148" s="3" t="str">
        <f>VLOOKUP(D148,'Concept heirarchy position'!A$1:I$566,2,0)</f>
        <v>PCI date</v>
      </c>
      <c r="C148" s="3">
        <v>144</v>
      </c>
      <c r="D148" s="3" t="s">
        <v>289</v>
      </c>
      <c r="E148" s="12" t="s">
        <v>290</v>
      </c>
      <c r="F148" s="3" t="s">
        <v>1195</v>
      </c>
      <c r="G148" s="12" t="s">
        <v>1034</v>
      </c>
      <c r="M148" s="3" t="s">
        <v>1035</v>
      </c>
      <c r="O148" s="24" t="s">
        <v>1031</v>
      </c>
      <c r="P148" s="24" t="s">
        <v>1031</v>
      </c>
      <c r="Q148" s="24"/>
    </row>
    <row r="149" spans="1:17">
      <c r="A149" s="3">
        <f>VLOOKUP(D149,'Concept heirarchy position'!A$1:I$566,3,0)</f>
        <v>128</v>
      </c>
      <c r="B149" s="3" t="str">
        <f>VLOOKUP(D149,'Concept heirarchy position'!A$1:I$566,2,0)</f>
        <v>Drug eluting stent</v>
      </c>
      <c r="C149" s="3">
        <v>145</v>
      </c>
      <c r="D149" s="3" t="s">
        <v>291</v>
      </c>
      <c r="E149" s="12" t="s">
        <v>292</v>
      </c>
      <c r="F149" s="12" t="s">
        <v>1196</v>
      </c>
      <c r="G149" s="12" t="s">
        <v>1036</v>
      </c>
      <c r="H149" s="12" t="s">
        <v>1182</v>
      </c>
      <c r="J149" s="12" t="s">
        <v>1031</v>
      </c>
      <c r="K149" s="12" t="s">
        <v>1086</v>
      </c>
      <c r="L149" s="12"/>
      <c r="M149" s="12"/>
      <c r="N149" s="24"/>
      <c r="O149" s="24" t="s">
        <v>1031</v>
      </c>
      <c r="P149" s="24" t="s">
        <v>1031</v>
      </c>
      <c r="Q149" s="24"/>
    </row>
    <row r="150" spans="1:17">
      <c r="A150" s="3">
        <f>VLOOKUP(D150,'Concept heirarchy position'!A$1:I$566,3,0)</f>
        <v>129</v>
      </c>
      <c r="B150" s="3" t="str">
        <f>VLOOKUP(D150,'Concept heirarchy position'!A$1:I$566,2,0)</f>
        <v>Valvular heart disease</v>
      </c>
      <c r="C150" s="3">
        <v>146</v>
      </c>
      <c r="D150" s="3" t="s">
        <v>293</v>
      </c>
      <c r="E150" s="12" t="s">
        <v>294</v>
      </c>
      <c r="F150" s="12" t="s">
        <v>1029</v>
      </c>
      <c r="G150" s="12" t="s">
        <v>1036</v>
      </c>
      <c r="H150" s="12" t="s">
        <v>1182</v>
      </c>
      <c r="O150" s="24"/>
      <c r="P150" s="24" t="s">
        <v>1031</v>
      </c>
      <c r="Q150" s="24"/>
    </row>
    <row r="151" spans="1:17">
      <c r="A151" s="3">
        <f>VLOOKUP(D151,'Concept heirarchy position'!A$1:I$566,3,0)</f>
        <v>129</v>
      </c>
      <c r="B151" s="3" t="str">
        <f>VLOOKUP(D151,'Concept heirarchy position'!A$1:I$566,2,0)</f>
        <v>Valvular heart disease</v>
      </c>
      <c r="C151" s="3">
        <v>147</v>
      </c>
      <c r="D151" s="3" t="s">
        <v>293</v>
      </c>
      <c r="E151" s="22" t="s">
        <v>1197</v>
      </c>
      <c r="F151" s="22" t="s">
        <v>1029</v>
      </c>
      <c r="G151" s="22" t="s">
        <v>1036</v>
      </c>
      <c r="H151" s="28" t="s">
        <v>1159</v>
      </c>
      <c r="N151" s="23" t="str">
        <f>IF((E151=""),"N","Y")</f>
        <v>Y</v>
      </c>
      <c r="O151" s="23" t="s">
        <v>1031</v>
      </c>
      <c r="P151" s="23"/>
      <c r="Q151" s="23"/>
    </row>
    <row r="152" spans="1:17">
      <c r="A152" s="3">
        <f>VLOOKUP(D152,'Concept heirarchy position'!A$1:I$566,3,0)</f>
        <v>130</v>
      </c>
      <c r="B152" s="3" t="str">
        <f>VLOOKUP(D152,'Concept heirarchy position'!A$1:I$566,2,0)</f>
        <v>Valve disease</v>
      </c>
      <c r="C152" s="3">
        <v>148</v>
      </c>
      <c r="D152" s="3" t="s">
        <v>296</v>
      </c>
      <c r="E152" s="12" t="s">
        <v>1198</v>
      </c>
      <c r="F152" s="12" t="s">
        <v>1029</v>
      </c>
      <c r="G152" s="12" t="s">
        <v>1216</v>
      </c>
      <c r="H152" s="12" t="s">
        <v>1199</v>
      </c>
      <c r="J152" s="3" t="s">
        <v>1031</v>
      </c>
      <c r="K152" s="3" t="s">
        <v>1200</v>
      </c>
      <c r="O152" s="24" t="s">
        <v>1031</v>
      </c>
      <c r="P152" s="24" t="s">
        <v>1031</v>
      </c>
      <c r="Q152" s="24"/>
    </row>
    <row r="153" spans="1:17">
      <c r="A153" s="3">
        <f>VLOOKUP(D153,'Concept heirarchy position'!A$1:I$566,3,0)</f>
        <v>132</v>
      </c>
      <c r="B153" s="3" t="str">
        <f>VLOOKUP(D153,'Concept heirarchy position'!A$1:I$566,2,0)</f>
        <v>Endocarditis previous</v>
      </c>
      <c r="C153" s="3">
        <v>149</v>
      </c>
      <c r="D153" s="3" t="s">
        <v>444</v>
      </c>
      <c r="E153" s="12" t="s">
        <v>1201</v>
      </c>
      <c r="F153" s="12" t="s">
        <v>1029</v>
      </c>
      <c r="G153" s="12" t="s">
        <v>1036</v>
      </c>
      <c r="H153" s="12" t="s">
        <v>1182</v>
      </c>
      <c r="O153" s="24"/>
      <c r="P153" s="24" t="s">
        <v>1031</v>
      </c>
      <c r="Q153" s="24"/>
    </row>
    <row r="154" spans="1:17">
      <c r="A154" s="3">
        <f>VLOOKUP(D154,'Concept heirarchy position'!A$1:I$566,3,0)</f>
        <v>132</v>
      </c>
      <c r="B154" s="3" t="str">
        <f>VLOOKUP(D154,'Concept heirarchy position'!A$1:I$566,2,0)</f>
        <v>Endocarditis previous</v>
      </c>
      <c r="C154" s="3">
        <v>150</v>
      </c>
      <c r="D154" s="3" t="s">
        <v>444</v>
      </c>
      <c r="E154" s="22" t="s">
        <v>1202</v>
      </c>
      <c r="F154" s="22" t="s">
        <v>1029</v>
      </c>
      <c r="G154" s="22" t="s">
        <v>1036</v>
      </c>
      <c r="H154" s="28" t="s">
        <v>1159</v>
      </c>
      <c r="N154" s="23" t="str">
        <f>IF((E154=""),"N","Y")</f>
        <v>Y</v>
      </c>
      <c r="O154" s="23" t="s">
        <v>1031</v>
      </c>
      <c r="P154" s="23"/>
      <c r="Q154" s="23"/>
    </row>
    <row r="155" spans="1:17">
      <c r="A155" s="3">
        <f>VLOOKUP(D155,'Concept heirarchy position'!A$1:I$566,3,0)</f>
        <v>133</v>
      </c>
      <c r="B155" s="3" t="str">
        <f>VLOOKUP(D155,'Concept heirarchy position'!A$1:I$566,2,0)</f>
        <v>Endocarditis current</v>
      </c>
      <c r="C155" s="3">
        <v>151</v>
      </c>
      <c r="D155" s="3" t="s">
        <v>446</v>
      </c>
      <c r="E155" s="12" t="s">
        <v>1203</v>
      </c>
      <c r="F155" s="12" t="s">
        <v>1029</v>
      </c>
      <c r="G155" s="12" t="s">
        <v>1036</v>
      </c>
      <c r="H155" s="12" t="s">
        <v>1182</v>
      </c>
      <c r="O155" s="24"/>
      <c r="P155" s="24" t="s">
        <v>1031</v>
      </c>
      <c r="Q155" s="24"/>
    </row>
    <row r="156" spans="1:17">
      <c r="A156" s="3">
        <f>VLOOKUP(D156,'Concept heirarchy position'!A$1:I$566,3,0)</f>
        <v>134</v>
      </c>
      <c r="B156" s="3" t="str">
        <f>VLOOKUP(D156,'Concept heirarchy position'!A$1:I$566,2,0)</f>
        <v>Pacemaker / ICD</v>
      </c>
      <c r="C156" s="3">
        <v>152</v>
      </c>
      <c r="D156" s="3" t="s">
        <v>449</v>
      </c>
      <c r="E156" s="12" t="s">
        <v>450</v>
      </c>
      <c r="F156" s="12" t="s">
        <v>1029</v>
      </c>
      <c r="G156" s="12" t="s">
        <v>1036</v>
      </c>
      <c r="H156" s="12" t="s">
        <v>1182</v>
      </c>
      <c r="J156" s="12" t="s">
        <v>1031</v>
      </c>
      <c r="K156" s="12" t="s">
        <v>1086</v>
      </c>
      <c r="L156" s="12"/>
      <c r="M156" s="12"/>
      <c r="O156" s="24" t="s">
        <v>1031</v>
      </c>
      <c r="P156" s="24" t="s">
        <v>1031</v>
      </c>
      <c r="Q156" s="24"/>
    </row>
    <row r="157" spans="1:17">
      <c r="A157" s="3">
        <f>VLOOKUP(D157,'Concept heirarchy position'!A$1:I$566,3,0)</f>
        <v>134</v>
      </c>
      <c r="B157" s="3" t="str">
        <f>VLOOKUP(D157,'Concept heirarchy position'!A$1:I$566,2,0)</f>
        <v>Pacemaker / ICD</v>
      </c>
      <c r="C157" s="3">
        <v>153</v>
      </c>
      <c r="D157" s="3" t="s">
        <v>449</v>
      </c>
      <c r="E157" s="22" t="s">
        <v>1204</v>
      </c>
      <c r="F157" s="22" t="s">
        <v>1029</v>
      </c>
      <c r="G157" s="22" t="s">
        <v>1036</v>
      </c>
      <c r="H157" s="28" t="s">
        <v>1159</v>
      </c>
      <c r="J157" s="22" t="s">
        <v>1031</v>
      </c>
      <c r="K157" s="22" t="s">
        <v>1086</v>
      </c>
      <c r="L157" s="22"/>
      <c r="M157" s="22"/>
      <c r="N157" s="23" t="str">
        <f>IF((E157=""),"N","Y")</f>
        <v>Y</v>
      </c>
      <c r="O157" s="23" t="s">
        <v>1031</v>
      </c>
      <c r="P157" s="23" t="s">
        <v>1031</v>
      </c>
      <c r="Q157" s="23"/>
    </row>
    <row r="158" spans="1:17" ht="15">
      <c r="A158" s="3">
        <f>VLOOKUP(D158,'Concept heirarchy position'!A$1:I$566,3,0)</f>
        <v>136</v>
      </c>
      <c r="B158" s="3" t="str">
        <f>VLOOKUP(D158,'Concept heirarchy position'!A$1:I$566,2,0)</f>
        <v>Pacemaker / ICD type</v>
      </c>
      <c r="C158" s="3">
        <v>154</v>
      </c>
      <c r="D158" s="3" t="s">
        <v>598</v>
      </c>
      <c r="E158" s="12" t="s">
        <v>1205</v>
      </c>
      <c r="F158" s="12" t="s">
        <v>1206</v>
      </c>
      <c r="G158" s="12" t="s">
        <v>1216</v>
      </c>
      <c r="H158" s="25" t="s">
        <v>1207</v>
      </c>
      <c r="J158" s="12"/>
      <c r="O158" s="24" t="s">
        <v>1031</v>
      </c>
      <c r="P158" s="24" t="s">
        <v>1031</v>
      </c>
      <c r="Q158" s="24"/>
    </row>
    <row r="159" spans="1:17" ht="15">
      <c r="A159" s="3">
        <f>VLOOKUP(D159,'Concept heirarchy position'!A$1:I$566,3,0)</f>
        <v>137</v>
      </c>
      <c r="B159" s="3" t="str">
        <f>VLOOKUP(D159,'Concept heirarchy position'!A$1:I$566,2,0)</f>
        <v>Pacemaker / ICD details</v>
      </c>
      <c r="C159" s="3">
        <v>155</v>
      </c>
      <c r="D159" s="3" t="s">
        <v>454</v>
      </c>
      <c r="E159" s="12" t="s">
        <v>1208</v>
      </c>
      <c r="F159" s="12" t="s">
        <v>1206</v>
      </c>
      <c r="G159" s="12" t="s">
        <v>1043</v>
      </c>
      <c r="H159" s="25"/>
      <c r="I159" s="29">
        <v>65535</v>
      </c>
      <c r="J159" s="12"/>
      <c r="O159" s="24" t="s">
        <v>1031</v>
      </c>
      <c r="P159" s="24" t="s">
        <v>1031</v>
      </c>
      <c r="Q159" s="24"/>
    </row>
    <row r="160" spans="1:17">
      <c r="A160" s="3">
        <f>VLOOKUP(D160,'Concept heirarchy position'!A$1:I$566,3,0)</f>
        <v>138</v>
      </c>
      <c r="B160" s="3" t="str">
        <f>VLOOKUP(D160,'Concept heirarchy position'!A$1:I$566,2,0)</f>
        <v>Peripheral vascular disease</v>
      </c>
      <c r="C160" s="3">
        <v>156</v>
      </c>
      <c r="D160" s="3" t="s">
        <v>456</v>
      </c>
      <c r="E160" s="12" t="s">
        <v>1209</v>
      </c>
      <c r="F160" s="12" t="s">
        <v>1029</v>
      </c>
      <c r="G160" s="12" t="s">
        <v>1036</v>
      </c>
      <c r="H160" s="12" t="s">
        <v>1182</v>
      </c>
      <c r="O160" s="24" t="s">
        <v>1031</v>
      </c>
      <c r="P160" s="24" t="s">
        <v>1031</v>
      </c>
      <c r="Q160" s="24"/>
    </row>
    <row r="161" spans="1:17">
      <c r="A161" s="3">
        <f>VLOOKUP(D161,'Concept heirarchy position'!A$1:I$566,3,0)</f>
        <v>138</v>
      </c>
      <c r="B161" s="3" t="str">
        <f>VLOOKUP(D161,'Concept heirarchy position'!A$1:I$566,2,0)</f>
        <v>Peripheral vascular disease</v>
      </c>
      <c r="C161" s="3">
        <v>157</v>
      </c>
      <c r="D161" s="3" t="s">
        <v>456</v>
      </c>
      <c r="E161" s="22" t="s">
        <v>1210</v>
      </c>
      <c r="F161" s="22" t="s">
        <v>1029</v>
      </c>
      <c r="G161" s="22" t="s">
        <v>1036</v>
      </c>
      <c r="H161" s="28" t="s">
        <v>1159</v>
      </c>
      <c r="N161" s="23" t="str">
        <f>IF((E161=""),"N","Y")</f>
        <v>Y</v>
      </c>
      <c r="O161" s="23"/>
      <c r="P161" s="23"/>
      <c r="Q161" s="23"/>
    </row>
    <row r="162" spans="1:17">
      <c r="A162" s="3">
        <f>VLOOKUP(D162,'Concept heirarchy position'!A$1:I$566,3,0)</f>
        <v>139</v>
      </c>
      <c r="B162" s="3" t="str">
        <f>VLOOKUP(D162,'Concept heirarchy position'!A$1:I$566,2,0)</f>
        <v>DVT</v>
      </c>
      <c r="C162" s="3">
        <v>158</v>
      </c>
      <c r="D162" s="3" t="s">
        <v>607</v>
      </c>
      <c r="E162" s="12" t="s">
        <v>608</v>
      </c>
      <c r="G162" s="12" t="s">
        <v>1036</v>
      </c>
      <c r="H162" s="12" t="s">
        <v>1182</v>
      </c>
      <c r="J162" s="3" t="s">
        <v>1031</v>
      </c>
      <c r="K162" s="3" t="s">
        <v>1086</v>
      </c>
      <c r="N162" s="24"/>
      <c r="O162" s="24"/>
      <c r="P162" s="24" t="s">
        <v>1031</v>
      </c>
      <c r="Q162" s="24"/>
    </row>
    <row r="163" spans="1:17">
      <c r="A163" s="3">
        <f>VLOOKUP(D163,'Concept heirarchy position'!A$1:I$566,3,0)</f>
        <v>139</v>
      </c>
      <c r="B163" s="3" t="str">
        <f>VLOOKUP(D163,'Concept heirarchy position'!A$1:I$566,2,0)</f>
        <v>DVT</v>
      </c>
      <c r="C163" s="3">
        <v>159</v>
      </c>
      <c r="D163" s="3" t="s">
        <v>607</v>
      </c>
      <c r="E163" s="22" t="s">
        <v>1327</v>
      </c>
      <c r="G163" s="22" t="s">
        <v>1036</v>
      </c>
      <c r="H163" s="28" t="s">
        <v>1159</v>
      </c>
      <c r="J163" s="3" t="s">
        <v>1031</v>
      </c>
      <c r="K163" s="3" t="s">
        <v>1086</v>
      </c>
      <c r="N163" s="23" t="str">
        <f>IF((E163=""),"N","Y")</f>
        <v>Y</v>
      </c>
      <c r="O163" s="23" t="s">
        <v>1031</v>
      </c>
      <c r="P163" s="23"/>
      <c r="Q163" s="23"/>
    </row>
    <row r="164" spans="1:17">
      <c r="A164" s="3">
        <f>VLOOKUP(D164,'Concept heirarchy position'!A$1:I$566,3,0)</f>
        <v>140</v>
      </c>
      <c r="B164" s="3" t="str">
        <f>VLOOKUP(D164,'Concept heirarchy position'!A$1:I$566,2,0)</f>
        <v>Congenital heart disease</v>
      </c>
      <c r="C164" s="3">
        <v>160</v>
      </c>
      <c r="D164" s="3" t="s">
        <v>610</v>
      </c>
      <c r="E164" s="12" t="s">
        <v>1328</v>
      </c>
      <c r="F164" s="12" t="s">
        <v>1029</v>
      </c>
      <c r="G164" s="12" t="s">
        <v>1036</v>
      </c>
      <c r="H164" s="12" t="s">
        <v>1182</v>
      </c>
      <c r="N164" s="24"/>
      <c r="O164" s="24"/>
      <c r="P164" s="24" t="s">
        <v>1031</v>
      </c>
      <c r="Q164" s="24"/>
    </row>
    <row r="165" spans="1:17">
      <c r="A165" s="3">
        <f>VLOOKUP(D165,'Concept heirarchy position'!A$1:I$566,3,0)</f>
        <v>140</v>
      </c>
      <c r="B165" s="3" t="str">
        <f>VLOOKUP(D165,'Concept heirarchy position'!A$1:I$566,2,0)</f>
        <v>Congenital heart disease</v>
      </c>
      <c r="C165" s="3">
        <v>161</v>
      </c>
      <c r="D165" s="3" t="s">
        <v>610</v>
      </c>
      <c r="E165" s="22" t="s">
        <v>1329</v>
      </c>
      <c r="F165" s="22" t="s">
        <v>1029</v>
      </c>
      <c r="G165" s="22" t="s">
        <v>1036</v>
      </c>
      <c r="H165" s="28" t="s">
        <v>1159</v>
      </c>
      <c r="J165" s="22" t="s">
        <v>1031</v>
      </c>
      <c r="K165" s="22" t="s">
        <v>1086</v>
      </c>
      <c r="L165" s="22"/>
      <c r="M165" s="22"/>
      <c r="N165" s="23" t="str">
        <f>IF((E165=""),"N","Y")</f>
        <v>Y</v>
      </c>
      <c r="O165" s="23" t="s">
        <v>1031</v>
      </c>
      <c r="P165" s="23"/>
      <c r="Q165" s="23"/>
    </row>
    <row r="166" spans="1:17">
      <c r="A166" s="3">
        <f>VLOOKUP(D166,'Concept heirarchy position'!A$1:I$566,3,0)</f>
        <v>141</v>
      </c>
      <c r="B166" s="3" t="str">
        <f>VLOOKUP(D166,'Concept heirarchy position'!A$1:I$566,2,0)</f>
        <v>Congenital heart disease type</v>
      </c>
      <c r="C166" s="3">
        <v>162</v>
      </c>
      <c r="D166" s="3" t="s">
        <v>467</v>
      </c>
      <c r="E166" s="12" t="s">
        <v>468</v>
      </c>
      <c r="F166" s="12" t="s">
        <v>1330</v>
      </c>
      <c r="G166" s="12" t="s">
        <v>1216</v>
      </c>
      <c r="H166" s="12" t="s">
        <v>467</v>
      </c>
      <c r="N166" s="24"/>
      <c r="O166" s="24" t="s">
        <v>1031</v>
      </c>
      <c r="P166" s="24" t="s">
        <v>1031</v>
      </c>
      <c r="Q166" s="24"/>
    </row>
    <row r="167" spans="1:17">
      <c r="A167" s="3">
        <f>VLOOKUP(D167,'Concept heirarchy position'!A$1:I$566,3,0)</f>
        <v>145</v>
      </c>
      <c r="B167" s="3" t="str">
        <f>VLOOKUP(D167,'Concept heirarchy position'!A$1:I$566,2,0)</f>
        <v>Aortic disease</v>
      </c>
      <c r="C167" s="3">
        <v>163</v>
      </c>
      <c r="D167" s="12" t="s">
        <v>478</v>
      </c>
      <c r="E167" s="12" t="s">
        <v>479</v>
      </c>
      <c r="F167" s="12" t="s">
        <v>1029</v>
      </c>
      <c r="G167" s="12" t="s">
        <v>1036</v>
      </c>
      <c r="H167" s="29" t="s">
        <v>1182</v>
      </c>
      <c r="J167" s="12" t="s">
        <v>1031</v>
      </c>
      <c r="K167" s="12" t="s">
        <v>1086</v>
      </c>
      <c r="L167" s="12"/>
      <c r="M167" s="12"/>
      <c r="N167" s="24"/>
      <c r="O167" s="24" t="s">
        <v>1031</v>
      </c>
      <c r="P167" s="24" t="s">
        <v>1031</v>
      </c>
      <c r="Q167" s="24"/>
    </row>
    <row r="168" spans="1:17">
      <c r="A168" s="3">
        <f>VLOOKUP(D168,'Concept heirarchy position'!A$1:I$566,3,0)</f>
        <v>146</v>
      </c>
      <c r="B168" s="3" t="str">
        <f>VLOOKUP(D168,'Concept heirarchy position'!A$1:I$566,2,0)</f>
        <v>Current inotropes</v>
      </c>
      <c r="C168" s="3">
        <v>164</v>
      </c>
      <c r="D168" s="3" t="s">
        <v>480</v>
      </c>
      <c r="E168" s="12" t="s">
        <v>1331</v>
      </c>
      <c r="F168" s="12" t="s">
        <v>1029</v>
      </c>
      <c r="G168" s="12" t="s">
        <v>1036</v>
      </c>
      <c r="H168" s="12" t="s">
        <v>1182</v>
      </c>
      <c r="J168" s="12" t="s">
        <v>1031</v>
      </c>
      <c r="K168" s="12" t="s">
        <v>1086</v>
      </c>
      <c r="L168" s="12"/>
      <c r="M168" s="12"/>
      <c r="N168" s="24"/>
      <c r="O168" s="24"/>
      <c r="P168" s="24" t="s">
        <v>1031</v>
      </c>
      <c r="Q168" s="24"/>
    </row>
    <row r="169" spans="1:17">
      <c r="A169" s="3">
        <f>VLOOKUP(D169,'Concept heirarchy position'!A$1:I$566,3,0)</f>
        <v>147</v>
      </c>
      <c r="B169" s="3" t="str">
        <f>VLOOKUP(D169,'Concept heirarchy position'!A$1:I$566,2,0)</f>
        <v>Cardiac surgery</v>
      </c>
      <c r="C169" s="3">
        <v>165</v>
      </c>
      <c r="D169" s="3" t="s">
        <v>341</v>
      </c>
      <c r="E169" s="12" t="s">
        <v>1332</v>
      </c>
      <c r="F169" s="12" t="s">
        <v>1029</v>
      </c>
      <c r="G169" s="12" t="s">
        <v>1036</v>
      </c>
      <c r="H169" s="12" t="s">
        <v>1182</v>
      </c>
      <c r="N169" s="24"/>
      <c r="O169" s="24" t="s">
        <v>1031</v>
      </c>
      <c r="P169" s="24" t="s">
        <v>1031</v>
      </c>
      <c r="Q169" s="24"/>
    </row>
    <row r="170" spans="1:17">
      <c r="A170" s="3">
        <f>VLOOKUP(D170,'Concept heirarchy position'!A$1:I$566,3,0)</f>
        <v>147</v>
      </c>
      <c r="B170" s="3" t="str">
        <f>VLOOKUP(D170,'Concept heirarchy position'!A$1:I$566,2,0)</f>
        <v>Cardiac surgery</v>
      </c>
      <c r="C170" s="3">
        <v>166</v>
      </c>
      <c r="D170" s="3" t="s">
        <v>341</v>
      </c>
      <c r="E170" s="22" t="s">
        <v>1454</v>
      </c>
      <c r="F170" s="22" t="s">
        <v>1029</v>
      </c>
      <c r="G170" s="22" t="s">
        <v>1036</v>
      </c>
      <c r="H170" s="28" t="s">
        <v>1159</v>
      </c>
      <c r="J170" s="22" t="s">
        <v>1031</v>
      </c>
      <c r="K170" s="22" t="s">
        <v>1086</v>
      </c>
      <c r="L170" s="22"/>
      <c r="M170" s="22"/>
      <c r="N170" s="23" t="str">
        <f>IF((E170=""),"N","Y")</f>
        <v>Y</v>
      </c>
      <c r="O170" s="23"/>
      <c r="P170" s="23"/>
      <c r="Q170" s="23"/>
    </row>
    <row r="171" spans="1:17">
      <c r="A171" s="3">
        <f>VLOOKUP(D171,'Concept heirarchy position'!A$1:I$566,3,0)</f>
        <v>148</v>
      </c>
      <c r="B171" s="3" t="str">
        <f>VLOOKUP(D171,'Concept heirarchy position'!A$1:I$566,2,0)</f>
        <v>Cardiac surgery type</v>
      </c>
      <c r="C171" s="3">
        <v>167</v>
      </c>
      <c r="D171" s="3" t="s">
        <v>343</v>
      </c>
      <c r="E171" s="12" t="s">
        <v>344</v>
      </c>
      <c r="F171" s="3" t="s">
        <v>1335</v>
      </c>
      <c r="G171" s="12" t="s">
        <v>1216</v>
      </c>
      <c r="H171" s="12" t="s">
        <v>1336</v>
      </c>
      <c r="J171" s="3" t="s">
        <v>1031</v>
      </c>
      <c r="K171" s="3" t="s">
        <v>1200</v>
      </c>
      <c r="N171" s="24"/>
      <c r="O171" s="24" t="s">
        <v>1031</v>
      </c>
      <c r="P171" s="24" t="s">
        <v>1031</v>
      </c>
      <c r="Q171" s="24"/>
    </row>
    <row r="172" spans="1:17">
      <c r="A172" s="3">
        <f>VLOOKUP(D172,'Concept heirarchy position'!A$1:I$566,3,0)</f>
        <v>149</v>
      </c>
      <c r="B172" s="3" t="str">
        <f>VLOOKUP(D172,'Concept heirarchy position'!A$1:I$566,2,0)</f>
        <v>Other cardiovascular disease</v>
      </c>
      <c r="C172" s="3">
        <v>168</v>
      </c>
      <c r="D172" s="3" t="s">
        <v>345</v>
      </c>
      <c r="E172" s="12" t="s">
        <v>346</v>
      </c>
      <c r="F172" s="12" t="s">
        <v>1029</v>
      </c>
      <c r="G172" s="12" t="s">
        <v>1036</v>
      </c>
      <c r="H172" s="12" t="s">
        <v>1182</v>
      </c>
      <c r="J172" s="12" t="s">
        <v>1031</v>
      </c>
      <c r="K172" s="12" t="s">
        <v>1086</v>
      </c>
      <c r="L172" s="12"/>
      <c r="M172" s="12"/>
      <c r="O172" s="24" t="s">
        <v>1031</v>
      </c>
      <c r="P172" s="24" t="s">
        <v>1031</v>
      </c>
      <c r="Q172" s="24"/>
    </row>
    <row r="173" spans="1:17">
      <c r="A173" s="3">
        <f>VLOOKUP(D173,'Concept heirarchy position'!A$1:I$566,3,0)</f>
        <v>151</v>
      </c>
      <c r="B173" s="3" t="str">
        <f>VLOOKUP(D173,'Concept heirarchy position'!A$1:I$566,2,0)</f>
        <v>Pulmonary disease</v>
      </c>
      <c r="C173" s="3">
        <v>169</v>
      </c>
      <c r="D173" s="3" t="s">
        <v>350</v>
      </c>
      <c r="E173" s="12" t="s">
        <v>351</v>
      </c>
      <c r="F173" s="12" t="s">
        <v>1029</v>
      </c>
      <c r="G173" s="12" t="s">
        <v>1036</v>
      </c>
      <c r="H173" s="12" t="s">
        <v>1182</v>
      </c>
      <c r="O173" s="24" t="s">
        <v>1031</v>
      </c>
      <c r="P173" s="24" t="s">
        <v>1031</v>
      </c>
      <c r="Q173" s="24"/>
    </row>
    <row r="174" spans="1:17">
      <c r="A174" s="3">
        <f>VLOOKUP(D174,'Concept heirarchy position'!A$1:I$566,3,0)</f>
        <v>152</v>
      </c>
      <c r="B174" s="3" t="str">
        <f>VLOOKUP(D174,'Concept heirarchy position'!A$1:I$566,2,0)</f>
        <v>COPD</v>
      </c>
      <c r="C174" s="3">
        <v>170</v>
      </c>
      <c r="D174" s="12" t="s">
        <v>353</v>
      </c>
      <c r="E174" s="12" t="s">
        <v>353</v>
      </c>
      <c r="F174" s="12" t="s">
        <v>1029</v>
      </c>
      <c r="G174" s="12" t="s">
        <v>1036</v>
      </c>
      <c r="H174" s="12" t="s">
        <v>1182</v>
      </c>
      <c r="N174" s="24"/>
      <c r="O174" s="24"/>
      <c r="P174" s="24" t="s">
        <v>1031</v>
      </c>
      <c r="Q174" s="24"/>
    </row>
    <row r="175" spans="1:17">
      <c r="A175" s="3">
        <f>VLOOKUP(D175,'Concept heirarchy position'!A$1:I$566,3,0)</f>
        <v>152</v>
      </c>
      <c r="B175" s="3" t="str">
        <f>VLOOKUP(D175,'Concept heirarchy position'!A$1:I$566,2,0)</f>
        <v>COPD</v>
      </c>
      <c r="C175" s="3">
        <v>171</v>
      </c>
      <c r="D175" s="22" t="s">
        <v>353</v>
      </c>
      <c r="E175" s="22" t="s">
        <v>1337</v>
      </c>
      <c r="F175" s="22" t="s">
        <v>1029</v>
      </c>
      <c r="G175" s="22" t="s">
        <v>1036</v>
      </c>
      <c r="H175" s="28" t="s">
        <v>1159</v>
      </c>
      <c r="N175" s="23" t="str">
        <f>IF((E175=""),"N","Y")</f>
        <v>Y</v>
      </c>
      <c r="O175" s="23" t="s">
        <v>1031</v>
      </c>
      <c r="P175" s="23"/>
      <c r="Q175" s="23"/>
    </row>
    <row r="176" spans="1:17">
      <c r="A176" s="3">
        <f>VLOOKUP(D176,'Concept heirarchy position'!A$1:I$566,3,0)</f>
        <v>153</v>
      </c>
      <c r="B176" s="3" t="str">
        <f>VLOOKUP(D176,'Concept heirarchy position'!A$1:I$566,2,0)</f>
        <v>COPD (severity)</v>
      </c>
      <c r="C176" s="3">
        <v>172</v>
      </c>
      <c r="D176" s="3" t="s">
        <v>355</v>
      </c>
      <c r="E176" s="12" t="s">
        <v>356</v>
      </c>
      <c r="F176" s="12" t="s">
        <v>1338</v>
      </c>
      <c r="G176" s="12" t="s">
        <v>1036</v>
      </c>
      <c r="H176" s="30" t="s">
        <v>1339</v>
      </c>
      <c r="N176" s="24"/>
      <c r="O176" s="24"/>
      <c r="P176" s="24" t="s">
        <v>1031</v>
      </c>
      <c r="Q176" s="24"/>
    </row>
    <row r="177" spans="1:17">
      <c r="A177" s="3">
        <f>VLOOKUP(D177,'Concept heirarchy position'!A$1:I$566,3,0)</f>
        <v>154</v>
      </c>
      <c r="B177" s="3" t="str">
        <f>VLOOKUP(D177,'Concept heirarchy position'!A$1:I$566,2,0)</f>
        <v>Asthma</v>
      </c>
      <c r="C177" s="3">
        <v>173</v>
      </c>
      <c r="D177" s="12" t="s">
        <v>357</v>
      </c>
      <c r="E177" s="12" t="s">
        <v>357</v>
      </c>
      <c r="F177" s="12" t="s">
        <v>1029</v>
      </c>
      <c r="G177" s="12" t="s">
        <v>1036</v>
      </c>
      <c r="H177" s="29" t="s">
        <v>1182</v>
      </c>
      <c r="J177" s="12" t="s">
        <v>1031</v>
      </c>
      <c r="K177" s="12" t="s">
        <v>1086</v>
      </c>
      <c r="L177" s="12"/>
      <c r="M177" s="12"/>
      <c r="N177" s="24"/>
      <c r="O177" s="24" t="s">
        <v>1031</v>
      </c>
      <c r="P177" s="24" t="s">
        <v>1031</v>
      </c>
      <c r="Q177" s="24"/>
    </row>
    <row r="178" spans="1:17">
      <c r="A178" s="3">
        <f>VLOOKUP(D178,'Concept heirarchy position'!A$1:I$566,3,0)</f>
        <v>154</v>
      </c>
      <c r="B178" s="3" t="str">
        <f>VLOOKUP(D178,'Concept heirarchy position'!A$1:I$566,2,0)</f>
        <v>Asthma</v>
      </c>
      <c r="C178" s="3">
        <v>174</v>
      </c>
      <c r="D178" s="22" t="s">
        <v>357</v>
      </c>
      <c r="E178" s="22" t="s">
        <v>1340</v>
      </c>
      <c r="F178" s="22" t="s">
        <v>1029</v>
      </c>
      <c r="G178" s="22" t="s">
        <v>1036</v>
      </c>
      <c r="H178" s="28" t="s">
        <v>1159</v>
      </c>
      <c r="J178" s="22" t="s">
        <v>1031</v>
      </c>
      <c r="K178" s="22" t="s">
        <v>1086</v>
      </c>
      <c r="L178" s="22"/>
      <c r="M178" s="22"/>
      <c r="N178" s="23" t="str">
        <f>IF((E178=""),"N","Y")</f>
        <v>Y</v>
      </c>
      <c r="O178" s="23"/>
      <c r="P178" s="23"/>
      <c r="Q178" s="23"/>
    </row>
    <row r="179" spans="1:17">
      <c r="A179" s="3">
        <f>VLOOKUP(D179,'Concept heirarchy position'!A$1:I$566,3,0)</f>
        <v>155</v>
      </c>
      <c r="B179" s="3" t="str">
        <f>VLOOKUP(D179,'Concept heirarchy position'!A$1:I$566,2,0)</f>
        <v>Asthma (severity)</v>
      </c>
      <c r="C179" s="3">
        <v>175</v>
      </c>
      <c r="D179" s="3" t="s">
        <v>359</v>
      </c>
      <c r="E179" s="12" t="s">
        <v>360</v>
      </c>
      <c r="F179" s="12" t="s">
        <v>1341</v>
      </c>
      <c r="G179" s="12" t="s">
        <v>1036</v>
      </c>
      <c r="H179" s="12" t="s">
        <v>359</v>
      </c>
      <c r="N179" s="24"/>
      <c r="O179" s="24" t="s">
        <v>1031</v>
      </c>
      <c r="P179" s="24" t="s">
        <v>1031</v>
      </c>
      <c r="Q179" s="24"/>
    </row>
    <row r="180" spans="1:17">
      <c r="A180" s="3">
        <f>VLOOKUP(D180,'Concept heirarchy position'!A$1:I$566,3,0)</f>
        <v>161</v>
      </c>
      <c r="B180" s="3" t="str">
        <f>VLOOKUP(D180,'Concept heirarchy position'!A$1:I$566,2,0)</f>
        <v>Obstructive sleep apnoea</v>
      </c>
      <c r="C180" s="3">
        <v>176</v>
      </c>
      <c r="D180" s="3" t="s">
        <v>520</v>
      </c>
      <c r="E180" s="12" t="s">
        <v>1342</v>
      </c>
      <c r="F180" s="12" t="s">
        <v>1029</v>
      </c>
      <c r="G180" s="12" t="s">
        <v>1036</v>
      </c>
      <c r="H180" s="12" t="s">
        <v>1182</v>
      </c>
      <c r="O180" s="24" t="s">
        <v>1031</v>
      </c>
      <c r="P180" s="24" t="s">
        <v>1031</v>
      </c>
      <c r="Q180" s="24"/>
    </row>
    <row r="181" spans="1:17">
      <c r="A181" s="3">
        <f>VLOOKUP(D181,'Concept heirarchy position'!A$1:I$566,3,0)</f>
        <v>161</v>
      </c>
      <c r="B181" s="3" t="str">
        <f>VLOOKUP(D181,'Concept heirarchy position'!A$1:I$566,2,0)</f>
        <v>Obstructive sleep apnoea</v>
      </c>
      <c r="C181" s="3">
        <v>177</v>
      </c>
      <c r="D181" s="3" t="s">
        <v>520</v>
      </c>
      <c r="E181" s="22" t="s">
        <v>1343</v>
      </c>
      <c r="F181" s="22" t="s">
        <v>1029</v>
      </c>
      <c r="G181" s="22" t="s">
        <v>1036</v>
      </c>
      <c r="H181" s="28" t="s">
        <v>1159</v>
      </c>
      <c r="N181" s="23" t="str">
        <f>IF((E181=""),"N","Y")</f>
        <v>Y</v>
      </c>
      <c r="O181" s="23"/>
      <c r="P181" s="23"/>
      <c r="Q181" s="23"/>
    </row>
    <row r="182" spans="1:17">
      <c r="A182" s="3">
        <f>VLOOKUP(D182,'Concept heirarchy position'!A$1:I$566,3,0)</f>
        <v>162</v>
      </c>
      <c r="B182" s="3" t="str">
        <f>VLOOKUP(D182,'Concept heirarchy position'!A$1:I$566,2,0)</f>
        <v>CPAP</v>
      </c>
      <c r="C182" s="3">
        <v>178</v>
      </c>
      <c r="D182" s="12" t="s">
        <v>523</v>
      </c>
      <c r="E182" s="12" t="s">
        <v>1344</v>
      </c>
      <c r="F182" s="12" t="s">
        <v>1029</v>
      </c>
      <c r="G182" s="12" t="s">
        <v>1036</v>
      </c>
      <c r="H182" s="12" t="s">
        <v>1182</v>
      </c>
      <c r="N182" s="24"/>
      <c r="O182" s="24"/>
      <c r="P182" s="24" t="s">
        <v>1031</v>
      </c>
      <c r="Q182" s="24"/>
    </row>
    <row r="183" spans="1:17">
      <c r="A183" s="3">
        <f>VLOOKUP(D183,'Concept heirarchy position'!A$1:I$566,3,0)</f>
        <v>162</v>
      </c>
      <c r="B183" s="3" t="str">
        <f>VLOOKUP(D183,'Concept heirarchy position'!A$1:I$566,2,0)</f>
        <v>CPAP</v>
      </c>
      <c r="C183" s="3">
        <v>179</v>
      </c>
      <c r="D183" s="22" t="s">
        <v>523</v>
      </c>
      <c r="E183" s="22" t="s">
        <v>1461</v>
      </c>
      <c r="F183" s="22" t="s">
        <v>1029</v>
      </c>
      <c r="G183" s="22" t="s">
        <v>1036</v>
      </c>
      <c r="H183" s="28" t="s">
        <v>1159</v>
      </c>
      <c r="N183" s="23" t="str">
        <f>IF((E183=""),"N","Y")</f>
        <v>Y</v>
      </c>
      <c r="O183" s="23" t="s">
        <v>1031</v>
      </c>
      <c r="P183" s="23"/>
      <c r="Q183" s="23"/>
    </row>
    <row r="184" spans="1:17">
      <c r="A184" s="3">
        <f>VLOOKUP(D184,'Concept heirarchy position'!A$1:I$566,3,0)</f>
        <v>171</v>
      </c>
      <c r="B184" s="3" t="str">
        <f>VLOOKUP(D184,'Concept heirarchy position'!A$1:I$566,2,0)</f>
        <v>Oxygen at present</v>
      </c>
      <c r="C184" s="3">
        <v>180</v>
      </c>
      <c r="D184" s="3" t="s">
        <v>546</v>
      </c>
      <c r="E184" s="12" t="s">
        <v>1462</v>
      </c>
      <c r="F184" s="12" t="s">
        <v>1029</v>
      </c>
      <c r="G184" s="12" t="s">
        <v>1036</v>
      </c>
      <c r="H184" s="12" t="s">
        <v>1182</v>
      </c>
      <c r="J184" s="12"/>
      <c r="O184" s="24" t="s">
        <v>1031</v>
      </c>
      <c r="P184" s="24" t="s">
        <v>1031</v>
      </c>
      <c r="Q184" s="24"/>
    </row>
    <row r="185" spans="1:17">
      <c r="A185" s="3">
        <f>VLOOKUP(D185,'Concept heirarchy position'!A$1:I$566,3,0)</f>
        <v>172</v>
      </c>
      <c r="B185" s="3" t="str">
        <f>VLOOKUP(D185,'Concept heirarchy position'!A$1:I$566,2,0)</f>
        <v>Home oxygen</v>
      </c>
      <c r="C185" s="3">
        <v>181</v>
      </c>
      <c r="D185" s="3" t="s">
        <v>549</v>
      </c>
      <c r="E185" s="12" t="s">
        <v>1463</v>
      </c>
      <c r="F185" s="12" t="s">
        <v>1029</v>
      </c>
      <c r="G185" s="12" t="s">
        <v>1036</v>
      </c>
      <c r="H185" s="12" t="s">
        <v>1182</v>
      </c>
      <c r="O185" s="24"/>
      <c r="P185" s="24" t="s">
        <v>1031</v>
      </c>
      <c r="Q185" s="24"/>
    </row>
    <row r="186" spans="1:17">
      <c r="A186" s="3">
        <f>VLOOKUP(D186,'Concept heirarchy position'!A$1:I$566,3,0)</f>
        <v>172</v>
      </c>
      <c r="B186" s="3" t="str">
        <f>VLOOKUP(D186,'Concept heirarchy position'!A$1:I$566,2,0)</f>
        <v>Home oxygen</v>
      </c>
      <c r="C186" s="3">
        <v>182</v>
      </c>
      <c r="D186" s="3" t="s">
        <v>549</v>
      </c>
      <c r="E186" s="22" t="s">
        <v>1464</v>
      </c>
      <c r="F186" s="22" t="s">
        <v>1029</v>
      </c>
      <c r="G186" s="22" t="s">
        <v>1036</v>
      </c>
      <c r="H186" s="28" t="s">
        <v>1159</v>
      </c>
      <c r="N186" s="23" t="str">
        <f>IF((E186=""),"N","Y")</f>
        <v>Y</v>
      </c>
      <c r="O186" s="23" t="s">
        <v>1031</v>
      </c>
      <c r="P186" s="23"/>
      <c r="Q186" s="23"/>
    </row>
    <row r="187" spans="1:17">
      <c r="A187" s="3">
        <f>VLOOKUP(D187,'Concept heirarchy position'!A$1:I$566,3,0)</f>
        <v>174</v>
      </c>
      <c r="B187" s="3" t="str">
        <f>VLOOKUP(D187,'Concept heirarchy position'!A$1:I$566,2,0)</f>
        <v>Other pulmonary disease</v>
      </c>
      <c r="C187" s="3">
        <v>183</v>
      </c>
      <c r="D187" s="3" t="s">
        <v>412</v>
      </c>
      <c r="E187" s="12" t="s">
        <v>413</v>
      </c>
      <c r="F187" s="12" t="s">
        <v>1029</v>
      </c>
      <c r="G187" s="12" t="s">
        <v>1036</v>
      </c>
      <c r="H187" s="12" t="s">
        <v>1182</v>
      </c>
      <c r="J187" s="12" t="s">
        <v>1031</v>
      </c>
      <c r="K187" s="12" t="s">
        <v>1086</v>
      </c>
      <c r="L187" s="12"/>
      <c r="M187" s="12"/>
      <c r="O187" s="24" t="s">
        <v>1031</v>
      </c>
      <c r="P187" s="24" t="s">
        <v>1031</v>
      </c>
      <c r="Q187" s="24"/>
    </row>
    <row r="188" spans="1:17">
      <c r="A188" s="3">
        <f>VLOOKUP(D188,'Concept heirarchy position'!A$1:I$566,3,0)</f>
        <v>175</v>
      </c>
      <c r="B188" s="3" t="str">
        <f>VLOOKUP(D188,'Concept heirarchy position'!A$1:I$566,2,0)</f>
        <v>Cerebrovascular disease</v>
      </c>
      <c r="C188" s="3">
        <v>184</v>
      </c>
      <c r="D188" s="3" t="s">
        <v>415</v>
      </c>
      <c r="E188" s="12" t="s">
        <v>416</v>
      </c>
      <c r="F188" s="12" t="s">
        <v>1029</v>
      </c>
      <c r="G188" s="12" t="s">
        <v>1036</v>
      </c>
      <c r="H188" s="12" t="s">
        <v>1182</v>
      </c>
      <c r="N188" s="24"/>
      <c r="O188" s="24"/>
      <c r="P188" s="24" t="s">
        <v>1031</v>
      </c>
      <c r="Q188" s="24"/>
    </row>
    <row r="189" spans="1:17">
      <c r="A189" s="3">
        <f>VLOOKUP(D189,'Concept heirarchy position'!A$1:I$566,3,0)</f>
        <v>175</v>
      </c>
      <c r="B189" s="3" t="str">
        <f>VLOOKUP(D189,'Concept heirarchy position'!A$1:I$566,2,0)</f>
        <v>Cerebrovascular disease</v>
      </c>
      <c r="C189" s="3">
        <v>185</v>
      </c>
      <c r="D189" s="3" t="s">
        <v>415</v>
      </c>
      <c r="E189" s="22" t="s">
        <v>1465</v>
      </c>
      <c r="F189" s="22" t="s">
        <v>1029</v>
      </c>
      <c r="G189" s="22" t="s">
        <v>1036</v>
      </c>
      <c r="H189" s="28" t="s">
        <v>1159</v>
      </c>
      <c r="N189" s="23" t="str">
        <f>IF((E189=""),"N","Y")</f>
        <v>Y</v>
      </c>
      <c r="O189" s="23" t="s">
        <v>1031</v>
      </c>
      <c r="P189" s="23"/>
      <c r="Q189" s="23"/>
    </row>
    <row r="190" spans="1:17">
      <c r="A190" s="3">
        <f>VLOOKUP(D190,'Concept heirarchy position'!A$1:I$566,3,0)</f>
        <v>177</v>
      </c>
      <c r="B190" s="3" t="str">
        <f>VLOOKUP(D190,'Concept heirarchy position'!A$1:I$566,2,0)</f>
        <v>Seizure disorder</v>
      </c>
      <c r="C190" s="3">
        <v>186</v>
      </c>
      <c r="D190" s="3" t="s">
        <v>422</v>
      </c>
      <c r="E190" s="12" t="s">
        <v>1466</v>
      </c>
      <c r="F190" s="12" t="s">
        <v>1029</v>
      </c>
      <c r="G190" s="12" t="s">
        <v>1036</v>
      </c>
      <c r="H190" s="12" t="s">
        <v>1182</v>
      </c>
      <c r="J190" s="3" t="s">
        <v>1031</v>
      </c>
      <c r="K190" s="3" t="s">
        <v>1086</v>
      </c>
      <c r="O190" s="24" t="s">
        <v>1031</v>
      </c>
      <c r="P190" s="24" t="s">
        <v>1031</v>
      </c>
      <c r="Q190" s="24"/>
    </row>
    <row r="191" spans="1:17">
      <c r="A191" s="3">
        <f>VLOOKUP(D191,'Concept heirarchy position'!A$1:I$566,3,0)</f>
        <v>177</v>
      </c>
      <c r="B191" s="3" t="str">
        <f>VLOOKUP(D191,'Concept heirarchy position'!A$1:I$566,2,0)</f>
        <v>Seizure disorder</v>
      </c>
      <c r="C191" s="3">
        <v>187</v>
      </c>
      <c r="D191" s="3" t="s">
        <v>422</v>
      </c>
      <c r="E191" s="22" t="s">
        <v>1349</v>
      </c>
      <c r="F191" s="22" t="s">
        <v>1029</v>
      </c>
      <c r="G191" s="22" t="s">
        <v>1036</v>
      </c>
      <c r="H191" s="28" t="s">
        <v>1159</v>
      </c>
      <c r="N191" s="23" t="str">
        <f>IF((E191=""),"N","Y")</f>
        <v>Y</v>
      </c>
      <c r="O191" s="23"/>
      <c r="P191" s="23"/>
      <c r="Q191" s="23"/>
    </row>
    <row r="192" spans="1:17">
      <c r="A192" s="3">
        <f>VLOOKUP(D192,'Concept heirarchy position'!A$1:I$566,3,0)</f>
        <v>178</v>
      </c>
      <c r="B192" s="3" t="str">
        <f>VLOOKUP(D192,'Concept heirarchy position'!A$1:I$566,2,0)</f>
        <v>Parkinson's Disease</v>
      </c>
      <c r="C192" s="3">
        <v>188</v>
      </c>
      <c r="D192" s="3" t="s">
        <v>425</v>
      </c>
      <c r="E192" s="12" t="s">
        <v>1350</v>
      </c>
      <c r="F192" s="12" t="s">
        <v>1029</v>
      </c>
      <c r="G192" s="12" t="s">
        <v>1036</v>
      </c>
      <c r="H192" s="12" t="s">
        <v>1182</v>
      </c>
      <c r="O192" s="24"/>
      <c r="P192" s="24" t="s">
        <v>1031</v>
      </c>
      <c r="Q192" s="24"/>
    </row>
    <row r="193" spans="1:17">
      <c r="A193" s="3">
        <f>VLOOKUP(D193,'Concept heirarchy position'!A$1:I$566,3,0)</f>
        <v>178</v>
      </c>
      <c r="B193" s="3" t="str">
        <f>VLOOKUP(D193,'Concept heirarchy position'!A$1:I$566,2,0)</f>
        <v>Parkinson's Disease</v>
      </c>
      <c r="C193" s="3">
        <v>189</v>
      </c>
      <c r="D193" s="3" t="s">
        <v>425</v>
      </c>
      <c r="E193" s="22" t="s">
        <v>1351</v>
      </c>
      <c r="F193" s="22" t="s">
        <v>1029</v>
      </c>
      <c r="G193" s="22" t="s">
        <v>1036</v>
      </c>
      <c r="H193" s="28" t="s">
        <v>1159</v>
      </c>
      <c r="N193" s="23" t="str">
        <f>IF((E193=""),"N","Y")</f>
        <v>Y</v>
      </c>
      <c r="O193" s="23" t="s">
        <v>1031</v>
      </c>
      <c r="P193" s="23"/>
      <c r="Q193" s="23"/>
    </row>
    <row r="194" spans="1:17">
      <c r="A194" s="3">
        <f>VLOOKUP(D194,'Concept heirarchy position'!A$1:I$566,3,0)</f>
        <v>180</v>
      </c>
      <c r="B194" s="3" t="str">
        <f>VLOOKUP(D194,'Concept heirarchy position'!A$1:I$566,2,0)</f>
        <v>Psychiatric disorders</v>
      </c>
      <c r="C194" s="3">
        <v>190</v>
      </c>
      <c r="D194" s="3" t="s">
        <v>429</v>
      </c>
      <c r="E194" s="12" t="s">
        <v>430</v>
      </c>
      <c r="F194" s="12" t="s">
        <v>1029</v>
      </c>
      <c r="G194" s="12" t="s">
        <v>1036</v>
      </c>
      <c r="H194" s="12" t="s">
        <v>1182</v>
      </c>
      <c r="O194" s="24"/>
      <c r="P194" s="24" t="s">
        <v>1031</v>
      </c>
      <c r="Q194" s="24"/>
    </row>
    <row r="195" spans="1:17">
      <c r="A195" s="3">
        <f>VLOOKUP(D195,'Concept heirarchy position'!A$1:I$566,3,0)</f>
        <v>180</v>
      </c>
      <c r="B195" s="3" t="str">
        <f>VLOOKUP(D195,'Concept heirarchy position'!A$1:I$566,2,0)</f>
        <v>Psychiatric disorders</v>
      </c>
      <c r="C195" s="3">
        <v>191</v>
      </c>
      <c r="D195" s="3" t="s">
        <v>429</v>
      </c>
      <c r="E195" s="22" t="s">
        <v>1352</v>
      </c>
      <c r="F195" s="22" t="s">
        <v>1029</v>
      </c>
      <c r="G195" s="22" t="s">
        <v>1036</v>
      </c>
      <c r="H195" s="28" t="s">
        <v>1159</v>
      </c>
      <c r="J195" s="3" t="s">
        <v>1031</v>
      </c>
      <c r="K195" s="3" t="s">
        <v>1086</v>
      </c>
      <c r="N195" s="23" t="str">
        <f>IF((E195=""),"N","Y")</f>
        <v>Y</v>
      </c>
      <c r="O195" s="23" t="s">
        <v>1031</v>
      </c>
      <c r="P195" s="23"/>
      <c r="Q195" s="23"/>
    </row>
    <row r="196" spans="1:17">
      <c r="A196" s="3">
        <f>VLOOKUP(D196,'Concept heirarchy position'!A$1:I$566,3,0)</f>
        <v>181</v>
      </c>
      <c r="B196" s="3" t="str">
        <f>VLOOKUP(D196,'Concept heirarchy position'!A$1:I$566,2,0)</f>
        <v>Spinal cord injury</v>
      </c>
      <c r="C196" s="3">
        <v>192</v>
      </c>
      <c r="D196" s="3" t="s">
        <v>432</v>
      </c>
      <c r="E196" s="12" t="s">
        <v>433</v>
      </c>
      <c r="F196" s="12" t="s">
        <v>1029</v>
      </c>
      <c r="G196" s="12" t="s">
        <v>1036</v>
      </c>
      <c r="H196" s="12" t="s">
        <v>1182</v>
      </c>
      <c r="O196" s="24" t="s">
        <v>1031</v>
      </c>
      <c r="P196" s="24" t="s">
        <v>1031</v>
      </c>
      <c r="Q196" s="24"/>
    </row>
    <row r="197" spans="1:17">
      <c r="A197" s="3">
        <f>VLOOKUP(D197,'Concept heirarchy position'!A$1:I$566,3,0)</f>
        <v>181</v>
      </c>
      <c r="B197" s="3" t="str">
        <f>VLOOKUP(D197,'Concept heirarchy position'!A$1:I$566,2,0)</f>
        <v>Spinal cord injury</v>
      </c>
      <c r="C197" s="3">
        <v>193</v>
      </c>
      <c r="D197" s="3" t="s">
        <v>432</v>
      </c>
      <c r="E197" s="22" t="s">
        <v>1353</v>
      </c>
      <c r="F197" s="22" t="s">
        <v>1029</v>
      </c>
      <c r="G197" s="22" t="s">
        <v>1036</v>
      </c>
      <c r="H197" s="28" t="s">
        <v>1159</v>
      </c>
      <c r="N197" s="23" t="str">
        <f>IF((E197=""),"N","Y")</f>
        <v>Y</v>
      </c>
      <c r="O197" s="23" t="s">
        <v>1031</v>
      </c>
      <c r="P197" s="23"/>
      <c r="Q197" s="23"/>
    </row>
    <row r="198" spans="1:17">
      <c r="A198" s="3">
        <f>VLOOKUP(D198,'Concept heirarchy position'!A$1:I$566,3,0)</f>
        <v>182</v>
      </c>
      <c r="B198" s="3" t="str">
        <f>VLOOKUP(D198,'Concept heirarchy position'!A$1:I$566,2,0)</f>
        <v>Spinal cord injury level</v>
      </c>
      <c r="C198" s="3">
        <v>194</v>
      </c>
      <c r="D198" s="3" t="s">
        <v>435</v>
      </c>
      <c r="E198" s="12" t="s">
        <v>436</v>
      </c>
      <c r="F198" s="12" t="s">
        <v>1354</v>
      </c>
      <c r="G198" s="12" t="s">
        <v>1036</v>
      </c>
      <c r="H198" s="30" t="s">
        <v>1355</v>
      </c>
      <c r="O198" s="24" t="s">
        <v>1031</v>
      </c>
      <c r="P198" s="24" t="s">
        <v>1031</v>
      </c>
      <c r="Q198" s="24"/>
    </row>
    <row r="199" spans="1:17">
      <c r="A199" s="3">
        <f>VLOOKUP(D199,'Concept heirarchy position'!A$1:I$566,3,0)</f>
        <v>183</v>
      </c>
      <c r="B199" s="3" t="str">
        <f>VLOOKUP(D199,'Concept heirarchy position'!A$1:I$566,2,0)</f>
        <v>Autonomic dysreflexia</v>
      </c>
      <c r="C199" s="3">
        <v>195</v>
      </c>
      <c r="D199" s="3" t="s">
        <v>437</v>
      </c>
      <c r="E199" s="12" t="s">
        <v>438</v>
      </c>
      <c r="F199" s="12" t="s">
        <v>1354</v>
      </c>
      <c r="G199" s="12" t="s">
        <v>1036</v>
      </c>
      <c r="H199" s="29" t="s">
        <v>1182</v>
      </c>
      <c r="J199" s="12" t="s">
        <v>1031</v>
      </c>
      <c r="K199" s="12" t="s">
        <v>1086</v>
      </c>
      <c r="L199" s="12"/>
      <c r="M199" s="12"/>
      <c r="N199" s="24"/>
      <c r="O199" s="24" t="s">
        <v>1031</v>
      </c>
      <c r="P199" s="24" t="s">
        <v>1031</v>
      </c>
      <c r="Q199" s="24"/>
    </row>
    <row r="200" spans="1:17">
      <c r="A200" s="3">
        <f>VLOOKUP(D200,'Concept heirarchy position'!A$1:I$566,3,0)</f>
        <v>185</v>
      </c>
      <c r="B200" s="3" t="str">
        <f>VLOOKUP(D200,'Concept heirarchy position'!A$1:I$566,2,0)</f>
        <v>Neuromuscular disease</v>
      </c>
      <c r="C200" s="3">
        <v>196</v>
      </c>
      <c r="D200" s="3" t="s">
        <v>442</v>
      </c>
      <c r="E200" s="12" t="s">
        <v>1356</v>
      </c>
      <c r="F200" s="12"/>
      <c r="G200" s="12" t="s">
        <v>1036</v>
      </c>
      <c r="H200" s="12" t="s">
        <v>1182</v>
      </c>
      <c r="O200" s="24" t="s">
        <v>1031</v>
      </c>
      <c r="P200" s="24" t="s">
        <v>1031</v>
      </c>
      <c r="Q200" s="24"/>
    </row>
    <row r="201" spans="1:17">
      <c r="A201" s="3">
        <f>VLOOKUP(D201,'Concept heirarchy position'!A$1:I$566,3,0)</f>
        <v>185</v>
      </c>
      <c r="B201" s="3" t="str">
        <f>VLOOKUP(D201,'Concept heirarchy position'!A$1:I$566,2,0)</f>
        <v>Neuromuscular disease</v>
      </c>
      <c r="C201" s="3">
        <v>197</v>
      </c>
      <c r="D201" s="3" t="s">
        <v>442</v>
      </c>
      <c r="E201" s="12" t="s">
        <v>1357</v>
      </c>
      <c r="F201" s="3" t="s">
        <v>1029</v>
      </c>
      <c r="G201" s="12" t="s">
        <v>1036</v>
      </c>
      <c r="H201" s="12" t="s">
        <v>1182</v>
      </c>
      <c r="J201" s="12" t="s">
        <v>1031</v>
      </c>
      <c r="K201" s="12" t="s">
        <v>1086</v>
      </c>
      <c r="L201" s="12"/>
      <c r="M201" s="12"/>
      <c r="O201" s="24"/>
      <c r="P201" s="24" t="s">
        <v>1031</v>
      </c>
      <c r="Q201" s="24"/>
    </row>
    <row r="202" spans="1:17">
      <c r="A202" s="3">
        <f>VLOOKUP(D202,'Concept heirarchy position'!A$1:I$566,3,0)</f>
        <v>185</v>
      </c>
      <c r="B202" s="3" t="str">
        <f>VLOOKUP(D202,'Concept heirarchy position'!A$1:I$566,2,0)</f>
        <v>Neuromuscular disease</v>
      </c>
      <c r="C202" s="3">
        <v>198</v>
      </c>
      <c r="D202" s="3" t="s">
        <v>442</v>
      </c>
      <c r="E202" s="22" t="s">
        <v>1358</v>
      </c>
      <c r="F202" s="3" t="s">
        <v>1234</v>
      </c>
      <c r="G202" s="22" t="s">
        <v>1036</v>
      </c>
      <c r="H202" s="28" t="s">
        <v>1159</v>
      </c>
      <c r="J202" s="3" t="s">
        <v>1031</v>
      </c>
      <c r="K202" s="3" t="s">
        <v>1086</v>
      </c>
      <c r="N202" s="23" t="str">
        <f>IF((E202=""),"N","Y")</f>
        <v>Y</v>
      </c>
      <c r="O202" s="23" t="s">
        <v>1031</v>
      </c>
      <c r="P202" s="23"/>
      <c r="Q202" s="23"/>
    </row>
    <row r="203" spans="1:17">
      <c r="A203" s="3">
        <f>VLOOKUP(D203,'Concept heirarchy position'!A$1:I$566,3,0)</f>
        <v>189</v>
      </c>
      <c r="B203" s="3" t="str">
        <f>VLOOKUP(D203,'Concept heirarchy position'!A$1:I$566,2,0)</f>
        <v>GCS E</v>
      </c>
      <c r="C203" s="3">
        <v>199</v>
      </c>
      <c r="D203" s="3" t="s">
        <v>593</v>
      </c>
      <c r="E203" s="12" t="s">
        <v>1240</v>
      </c>
      <c r="F203" s="3" t="s">
        <v>1241</v>
      </c>
      <c r="G203" s="12" t="s">
        <v>1036</v>
      </c>
      <c r="H203" s="12" t="s">
        <v>593</v>
      </c>
      <c r="N203" s="24"/>
      <c r="O203" s="24"/>
      <c r="P203" s="24" t="s">
        <v>1031</v>
      </c>
      <c r="Q203" s="24"/>
    </row>
    <row r="204" spans="1:17">
      <c r="A204" s="3">
        <f>VLOOKUP(D204,'Concept heirarchy position'!A$1:I$566,3,0)</f>
        <v>190</v>
      </c>
      <c r="B204" s="3" t="str">
        <f>VLOOKUP(D204,'Concept heirarchy position'!A$1:I$566,2,0)</f>
        <v>GCS V</v>
      </c>
      <c r="C204" s="3">
        <v>200</v>
      </c>
      <c r="D204" s="3" t="s">
        <v>595</v>
      </c>
      <c r="E204" s="12" t="s">
        <v>596</v>
      </c>
      <c r="F204" s="3" t="s">
        <v>1242</v>
      </c>
      <c r="G204" s="12" t="s">
        <v>1036</v>
      </c>
      <c r="O204" s="24" t="s">
        <v>1031</v>
      </c>
      <c r="P204" s="24" t="s">
        <v>1031</v>
      </c>
      <c r="Q204" s="24"/>
    </row>
    <row r="205" spans="1:17">
      <c r="A205" s="3">
        <f>VLOOKUP(D205,'Concept heirarchy position'!A$1:I$566,3,0)</f>
        <v>191</v>
      </c>
      <c r="B205" s="3" t="str">
        <f>VLOOKUP(D205,'Concept heirarchy position'!A$1:I$566,2,0)</f>
        <v>GCS M</v>
      </c>
      <c r="C205" s="3">
        <v>201</v>
      </c>
      <c r="D205" s="3" t="s">
        <v>743</v>
      </c>
      <c r="E205" s="12" t="s">
        <v>744</v>
      </c>
      <c r="F205" s="3" t="s">
        <v>1241</v>
      </c>
      <c r="G205" s="12" t="s">
        <v>1036</v>
      </c>
      <c r="H205" s="12" t="s">
        <v>743</v>
      </c>
      <c r="N205" s="24"/>
      <c r="O205" s="24"/>
      <c r="P205" s="24" t="s">
        <v>1031</v>
      </c>
      <c r="Q205" s="24"/>
    </row>
    <row r="206" spans="1:17">
      <c r="A206" s="3">
        <f>VLOOKUP(D206,'Concept heirarchy position'!A$1:I$566,3,0)</f>
        <v>193</v>
      </c>
      <c r="B206" s="3" t="str">
        <f>VLOOKUP(D206,'Concept heirarchy position'!A$1:I$566,2,0)</f>
        <v>Other neurological</v>
      </c>
      <c r="C206" s="3">
        <v>202</v>
      </c>
      <c r="D206" s="3" t="s">
        <v>600</v>
      </c>
      <c r="E206" s="12" t="s">
        <v>1243</v>
      </c>
      <c r="F206" s="12" t="s">
        <v>1029</v>
      </c>
      <c r="G206" s="12" t="s">
        <v>1036</v>
      </c>
      <c r="H206" s="12" t="s">
        <v>1182</v>
      </c>
      <c r="J206" s="12" t="s">
        <v>1031</v>
      </c>
      <c r="K206" s="12" t="s">
        <v>1086</v>
      </c>
      <c r="L206" s="12"/>
      <c r="M206" s="12"/>
      <c r="O206" s="24" t="s">
        <v>1031</v>
      </c>
      <c r="P206" s="24" t="s">
        <v>1031</v>
      </c>
      <c r="Q206" s="24"/>
    </row>
    <row r="207" spans="1:17">
      <c r="A207" s="3">
        <f>VLOOKUP(D207,'Concept heirarchy position'!A$1:I$566,3,0)</f>
        <v>194</v>
      </c>
      <c r="B207" s="3" t="str">
        <f>VLOOKUP(D207,'Concept heirarchy position'!A$1:I$566,2,0)</f>
        <v>Gastroesophageal reflux</v>
      </c>
      <c r="C207" s="3">
        <v>203</v>
      </c>
      <c r="D207" s="3" t="s">
        <v>603</v>
      </c>
      <c r="E207" s="12" t="s">
        <v>604</v>
      </c>
      <c r="F207" s="12" t="s">
        <v>1029</v>
      </c>
      <c r="G207" s="12" t="s">
        <v>1036</v>
      </c>
      <c r="H207" s="12" t="s">
        <v>1182</v>
      </c>
      <c r="J207" s="12" t="s">
        <v>1031</v>
      </c>
      <c r="K207" s="12" t="s">
        <v>1086</v>
      </c>
      <c r="L207" s="12"/>
      <c r="M207" s="12"/>
      <c r="O207" s="24"/>
      <c r="P207" s="24" t="s">
        <v>1031</v>
      </c>
      <c r="Q207" s="24"/>
    </row>
    <row r="208" spans="1:17">
      <c r="A208" s="3">
        <f>VLOOKUP(D208,'Concept heirarchy position'!A$1:I$566,3,0)</f>
        <v>194</v>
      </c>
      <c r="B208" s="3" t="str">
        <f>VLOOKUP(D208,'Concept heirarchy position'!A$1:I$566,2,0)</f>
        <v>Gastroesophageal reflux</v>
      </c>
      <c r="C208" s="3">
        <v>204</v>
      </c>
      <c r="D208" s="3" t="s">
        <v>603</v>
      </c>
      <c r="E208" s="22" t="s">
        <v>1244</v>
      </c>
      <c r="F208" s="22" t="s">
        <v>1029</v>
      </c>
      <c r="G208" s="22" t="s">
        <v>1036</v>
      </c>
      <c r="H208" s="28" t="s">
        <v>1159</v>
      </c>
      <c r="N208" s="23" t="str">
        <f>IF((E208=""),"N","Y")</f>
        <v>Y</v>
      </c>
      <c r="O208" s="23" t="s">
        <v>1031</v>
      </c>
      <c r="P208" s="23"/>
      <c r="Q208" s="23"/>
    </row>
    <row r="209" spans="1:17">
      <c r="A209" s="3">
        <f>VLOOKUP(D209,'Concept heirarchy position'!A$1:I$566,3,0)</f>
        <v>197</v>
      </c>
      <c r="B209" s="3" t="str">
        <f>VLOOKUP(D209,'Concept heirarchy position'!A$1:I$566,2,0)</f>
        <v>Liver disease</v>
      </c>
      <c r="C209" s="3">
        <v>205</v>
      </c>
      <c r="D209" s="3" t="s">
        <v>758</v>
      </c>
      <c r="E209" s="12" t="s">
        <v>759</v>
      </c>
      <c r="F209" s="12" t="s">
        <v>1029</v>
      </c>
      <c r="G209" s="12" t="s">
        <v>1036</v>
      </c>
      <c r="H209" s="12" t="s">
        <v>1182</v>
      </c>
      <c r="O209" s="24"/>
      <c r="P209" s="24" t="s">
        <v>1031</v>
      </c>
      <c r="Q209" s="24"/>
    </row>
    <row r="210" spans="1:17">
      <c r="A210" s="3">
        <f>VLOOKUP(D210,'Concept heirarchy position'!A$1:I$566,3,0)</f>
        <v>197</v>
      </c>
      <c r="B210" s="3" t="str">
        <f>VLOOKUP(D210,'Concept heirarchy position'!A$1:I$566,2,0)</f>
        <v>Liver disease</v>
      </c>
      <c r="C210" s="3">
        <v>206</v>
      </c>
      <c r="D210" s="3" t="s">
        <v>758</v>
      </c>
      <c r="E210" s="22" t="s">
        <v>1245</v>
      </c>
      <c r="F210" s="22" t="s">
        <v>1029</v>
      </c>
      <c r="G210" s="22" t="s">
        <v>1036</v>
      </c>
      <c r="H210" s="28" t="s">
        <v>1159</v>
      </c>
      <c r="N210" s="23" t="str">
        <f>IF((E210=""),"N","Y")</f>
        <v>Y</v>
      </c>
      <c r="O210" s="23" t="s">
        <v>1031</v>
      </c>
      <c r="P210" s="23"/>
      <c r="Q210" s="23"/>
    </row>
    <row r="211" spans="1:17">
      <c r="A211" s="3">
        <f>VLOOKUP(D211,'Concept heirarchy position'!A$1:I$566,3,0)</f>
        <v>198</v>
      </c>
      <c r="B211" s="3" t="str">
        <f>VLOOKUP(D211,'Concept heirarchy position'!A$1:I$566,2,0)</f>
        <v>Hepatitis</v>
      </c>
      <c r="C211" s="3">
        <v>207</v>
      </c>
      <c r="D211" s="3" t="s">
        <v>613</v>
      </c>
      <c r="E211" s="12" t="s">
        <v>1246</v>
      </c>
      <c r="F211" s="12" t="s">
        <v>1029</v>
      </c>
      <c r="G211" s="12" t="s">
        <v>1036</v>
      </c>
      <c r="H211" s="12" t="s">
        <v>1182</v>
      </c>
      <c r="J211" s="12" t="s">
        <v>1031</v>
      </c>
      <c r="K211" s="12" t="s">
        <v>1086</v>
      </c>
      <c r="L211" s="12"/>
      <c r="M211" s="12"/>
      <c r="O211" s="24"/>
      <c r="P211" s="24" t="s">
        <v>1031</v>
      </c>
      <c r="Q211" s="24"/>
    </row>
    <row r="212" spans="1:17">
      <c r="A212" s="3">
        <f>VLOOKUP(D212,'Concept heirarchy position'!A$1:I$566,3,0)</f>
        <v>198</v>
      </c>
      <c r="B212" s="3" t="str">
        <f>VLOOKUP(D212,'Concept heirarchy position'!A$1:I$566,2,0)</f>
        <v>Hepatitis</v>
      </c>
      <c r="C212" s="3">
        <v>208</v>
      </c>
      <c r="D212" s="3" t="s">
        <v>613</v>
      </c>
      <c r="E212" s="22" t="s">
        <v>1247</v>
      </c>
      <c r="F212" s="22" t="s">
        <v>1029</v>
      </c>
      <c r="G212" s="22" t="s">
        <v>1036</v>
      </c>
      <c r="H212" s="28" t="s">
        <v>1159</v>
      </c>
      <c r="J212" s="22" t="s">
        <v>1031</v>
      </c>
      <c r="K212" s="22" t="s">
        <v>1086</v>
      </c>
      <c r="L212" s="22"/>
      <c r="M212" s="22"/>
      <c r="N212" s="23" t="str">
        <f>IF((E212=""),"N","Y")</f>
        <v>Y</v>
      </c>
      <c r="O212" s="23" t="s">
        <v>1031</v>
      </c>
      <c r="P212" s="23"/>
      <c r="Q212" s="23"/>
    </row>
    <row r="213" spans="1:17">
      <c r="A213" s="3">
        <f>VLOOKUP(D213,'Concept heirarchy position'!A$1:I$566,3,0)</f>
        <v>199</v>
      </c>
      <c r="B213" s="3" t="str">
        <f>VLOOKUP(D213,'Concept heirarchy position'!A$1:I$566,2,0)</f>
        <v>Cirrhosis</v>
      </c>
      <c r="C213" s="3">
        <v>209</v>
      </c>
      <c r="D213" s="12" t="s">
        <v>615</v>
      </c>
      <c r="E213" s="12" t="s">
        <v>615</v>
      </c>
      <c r="F213" s="12" t="s">
        <v>1029</v>
      </c>
      <c r="G213" s="12" t="s">
        <v>1036</v>
      </c>
      <c r="H213" s="12" t="s">
        <v>1182</v>
      </c>
      <c r="J213" s="12" t="s">
        <v>1031</v>
      </c>
      <c r="K213" s="12" t="s">
        <v>1086</v>
      </c>
      <c r="L213" s="12"/>
      <c r="M213" s="12"/>
      <c r="N213" s="24"/>
      <c r="O213" s="24"/>
      <c r="P213" s="24" t="s">
        <v>1031</v>
      </c>
      <c r="Q213" s="24"/>
    </row>
    <row r="214" spans="1:17">
      <c r="A214" s="3">
        <f>VLOOKUP(D214,'Concept heirarchy position'!A$1:I$566,3,0)</f>
        <v>199</v>
      </c>
      <c r="B214" s="3" t="str">
        <f>VLOOKUP(D214,'Concept heirarchy position'!A$1:I$566,2,0)</f>
        <v>Cirrhosis</v>
      </c>
      <c r="C214" s="3">
        <v>210</v>
      </c>
      <c r="D214" s="22" t="s">
        <v>615</v>
      </c>
      <c r="E214" s="22" t="s">
        <v>1248</v>
      </c>
      <c r="F214" s="22" t="s">
        <v>1029</v>
      </c>
      <c r="G214" s="22" t="s">
        <v>1036</v>
      </c>
      <c r="H214" s="28" t="s">
        <v>1159</v>
      </c>
      <c r="N214" s="23" t="s">
        <v>1031</v>
      </c>
      <c r="O214" s="23" t="s">
        <v>1031</v>
      </c>
      <c r="P214" s="23"/>
      <c r="Q214" s="23"/>
    </row>
    <row r="215" spans="1:17">
      <c r="A215" s="3">
        <f>VLOOKUP(D215,'Concept heirarchy position'!A$1:I$566,3,0)</f>
        <v>200</v>
      </c>
      <c r="B215" s="3" t="str">
        <f>VLOOKUP(D215,'Concept heirarchy position'!A$1:I$566,2,0)</f>
        <v>Child Pugh grade</v>
      </c>
      <c r="C215" s="3">
        <v>211</v>
      </c>
      <c r="D215" s="3" t="s">
        <v>616</v>
      </c>
      <c r="E215" s="12" t="s">
        <v>617</v>
      </c>
      <c r="F215" s="12" t="s">
        <v>1249</v>
      </c>
      <c r="G215" s="12" t="s">
        <v>1036</v>
      </c>
      <c r="H215" s="12" t="s">
        <v>1250</v>
      </c>
      <c r="J215" s="12" t="s">
        <v>1251</v>
      </c>
      <c r="K215" s="12" t="s">
        <v>1086</v>
      </c>
      <c r="L215" s="12"/>
      <c r="M215" s="12"/>
      <c r="N215" s="24"/>
      <c r="O215" s="24"/>
      <c r="P215" s="24" t="s">
        <v>1031</v>
      </c>
      <c r="Q215" s="24"/>
    </row>
    <row r="216" spans="1:17">
      <c r="A216" s="3">
        <f>VLOOKUP(D216,'Concept heirarchy position'!A$1:I$566,3,0)</f>
        <v>202</v>
      </c>
      <c r="B216" s="3" t="str">
        <f>VLOOKUP(D216,'Concept heirarchy position'!A$1:I$566,2,0)</f>
        <v>Other liver</v>
      </c>
      <c r="C216" s="3">
        <v>212</v>
      </c>
      <c r="D216" s="3" t="s">
        <v>621</v>
      </c>
      <c r="E216" s="12" t="s">
        <v>1252</v>
      </c>
      <c r="F216" s="12" t="s">
        <v>1029</v>
      </c>
      <c r="G216" s="12" t="s">
        <v>1036</v>
      </c>
      <c r="H216" s="12" t="s">
        <v>1182</v>
      </c>
      <c r="J216" s="12" t="s">
        <v>1031</v>
      </c>
      <c r="K216" s="12" t="s">
        <v>1086</v>
      </c>
      <c r="L216" s="12"/>
      <c r="M216" s="12"/>
      <c r="O216" s="24" t="s">
        <v>1031</v>
      </c>
      <c r="P216" s="24" t="s">
        <v>1031</v>
      </c>
      <c r="Q216" s="24"/>
    </row>
    <row r="217" spans="1:17">
      <c r="A217" s="3">
        <f>VLOOKUP(D217,'Concept heirarchy position'!A$1:I$566,3,0)</f>
        <v>203</v>
      </c>
      <c r="B217" s="3" t="str">
        <f>VLOOKUP(D217,'Concept heirarchy position'!A$1:I$566,2,0)</f>
        <v>Diabetes</v>
      </c>
      <c r="C217" s="3">
        <v>213</v>
      </c>
      <c r="D217" s="12" t="s">
        <v>623</v>
      </c>
      <c r="E217" s="12" t="s">
        <v>623</v>
      </c>
      <c r="F217" s="12" t="s">
        <v>1029</v>
      </c>
      <c r="G217" s="12" t="s">
        <v>1036</v>
      </c>
      <c r="H217" s="12" t="s">
        <v>1182</v>
      </c>
      <c r="N217" s="24"/>
      <c r="O217" s="24"/>
      <c r="P217" s="24" t="s">
        <v>1031</v>
      </c>
      <c r="Q217" s="24"/>
    </row>
    <row r="218" spans="1:17">
      <c r="A218" s="3">
        <f>VLOOKUP(D218,'Concept heirarchy position'!A$1:I$566,3,0)</f>
        <v>203</v>
      </c>
      <c r="B218" s="3" t="str">
        <f>VLOOKUP(D218,'Concept heirarchy position'!A$1:I$566,2,0)</f>
        <v>Diabetes</v>
      </c>
      <c r="C218" s="3">
        <v>214</v>
      </c>
      <c r="D218" s="22" t="s">
        <v>623</v>
      </c>
      <c r="E218" s="22" t="s">
        <v>1253</v>
      </c>
      <c r="F218" s="22" t="s">
        <v>1029</v>
      </c>
      <c r="G218" s="22" t="s">
        <v>1036</v>
      </c>
      <c r="H218" s="28" t="s">
        <v>1159</v>
      </c>
      <c r="N218" s="23" t="str">
        <f>IF((E218=""),"N","Y")</f>
        <v>Y</v>
      </c>
      <c r="O218" s="23" t="s">
        <v>1031</v>
      </c>
      <c r="P218" s="23"/>
      <c r="Q218" s="23"/>
    </row>
    <row r="219" spans="1:17">
      <c r="A219" s="3">
        <f>VLOOKUP(D219,'Concept heirarchy position'!A$1:I$566,3,0)</f>
        <v>204</v>
      </c>
      <c r="B219" s="3" t="str">
        <f>VLOOKUP(D219,'Concept heirarchy position'!A$1:I$566,2,0)</f>
        <v>Diabetes type</v>
      </c>
      <c r="C219" s="3">
        <v>215</v>
      </c>
      <c r="D219" s="3" t="s">
        <v>626</v>
      </c>
      <c r="E219" s="12" t="s">
        <v>627</v>
      </c>
      <c r="F219" s="12" t="s">
        <v>1254</v>
      </c>
      <c r="G219" s="12" t="s">
        <v>1036</v>
      </c>
      <c r="H219" s="12" t="s">
        <v>627</v>
      </c>
      <c r="N219" s="24"/>
      <c r="O219" s="24" t="s">
        <v>1031</v>
      </c>
      <c r="P219" s="24" t="s">
        <v>1031</v>
      </c>
      <c r="Q219" s="24"/>
    </row>
    <row r="220" spans="1:17">
      <c r="A220" s="3">
        <f>VLOOKUP(D220,'Concept heirarchy position'!A$1:I$566,3,0)</f>
        <v>205</v>
      </c>
      <c r="B220" s="3" t="str">
        <f>VLOOKUP(D220,'Concept heirarchy position'!A$1:I$566,2,0)</f>
        <v>Diabetes treatment</v>
      </c>
      <c r="C220" s="3">
        <v>216</v>
      </c>
      <c r="D220" s="3" t="s">
        <v>628</v>
      </c>
      <c r="E220" s="12" t="s">
        <v>629</v>
      </c>
      <c r="F220" s="12" t="s">
        <v>1254</v>
      </c>
      <c r="G220" s="12" t="s">
        <v>1036</v>
      </c>
      <c r="H220" s="12" t="s">
        <v>629</v>
      </c>
      <c r="N220" s="24"/>
      <c r="O220" s="24" t="s">
        <v>1031</v>
      </c>
      <c r="P220" s="24" t="s">
        <v>1031</v>
      </c>
      <c r="Q220" s="24"/>
    </row>
    <row r="221" spans="1:17">
      <c r="A221" s="3">
        <f>VLOOKUP(D221,'Concept heirarchy position'!A$1:I$566,3,0)</f>
        <v>206</v>
      </c>
      <c r="B221" s="3" t="str">
        <f>VLOOKUP(D221,'Concept heirarchy position'!A$1:I$566,2,0)</f>
        <v>Diabetic nephropathy</v>
      </c>
      <c r="C221" s="3">
        <v>217</v>
      </c>
      <c r="D221" s="3" t="s">
        <v>630</v>
      </c>
      <c r="E221" s="12" t="s">
        <v>631</v>
      </c>
      <c r="F221" s="12" t="s">
        <v>1254</v>
      </c>
      <c r="G221" s="12" t="s">
        <v>1036</v>
      </c>
      <c r="H221" s="12" t="s">
        <v>1182</v>
      </c>
      <c r="N221" s="24"/>
      <c r="O221" s="24" t="s">
        <v>1031</v>
      </c>
      <c r="P221" s="24" t="s">
        <v>1031</v>
      </c>
      <c r="Q221" s="24"/>
    </row>
    <row r="222" spans="1:17">
      <c r="A222" s="3">
        <f>VLOOKUP(D222,'Concept heirarchy position'!A$1:I$566,3,0)</f>
        <v>207</v>
      </c>
      <c r="B222" s="3" t="str">
        <f>VLOOKUP(D222,'Concept heirarchy position'!A$1:I$566,2,0)</f>
        <v>Diabetic neuropathy</v>
      </c>
      <c r="C222" s="3">
        <v>218</v>
      </c>
      <c r="D222" s="3" t="s">
        <v>482</v>
      </c>
      <c r="E222" s="12" t="s">
        <v>483</v>
      </c>
      <c r="F222" s="12" t="s">
        <v>1254</v>
      </c>
      <c r="G222" s="12" t="s">
        <v>1036</v>
      </c>
      <c r="H222" s="12" t="s">
        <v>1182</v>
      </c>
      <c r="N222" s="24"/>
      <c r="O222" s="24" t="s">
        <v>1031</v>
      </c>
      <c r="P222" s="24" t="s">
        <v>1031</v>
      </c>
      <c r="Q222" s="24"/>
    </row>
    <row r="223" spans="1:17">
      <c r="A223" s="3">
        <f>VLOOKUP(D223,'Concept heirarchy position'!A$1:I$566,3,0)</f>
        <v>208</v>
      </c>
      <c r="B223" s="3" t="str">
        <f>VLOOKUP(D223,'Concept heirarchy position'!A$1:I$566,2,0)</f>
        <v>Thyroid disease</v>
      </c>
      <c r="C223" s="3">
        <v>219</v>
      </c>
      <c r="D223" s="3" t="s">
        <v>484</v>
      </c>
      <c r="E223" s="22" t="s">
        <v>1255</v>
      </c>
      <c r="F223" s="22" t="s">
        <v>1029</v>
      </c>
      <c r="G223" s="22" t="s">
        <v>1036</v>
      </c>
      <c r="H223" s="28" t="s">
        <v>1159</v>
      </c>
      <c r="J223" s="22" t="s">
        <v>1031</v>
      </c>
      <c r="K223" s="22" t="s">
        <v>1086</v>
      </c>
      <c r="L223" s="22"/>
      <c r="M223" s="22"/>
      <c r="N223" s="21" t="s">
        <v>1031</v>
      </c>
      <c r="O223" s="23"/>
      <c r="P223" s="23"/>
      <c r="Q223" s="23"/>
    </row>
    <row r="224" spans="1:17">
      <c r="A224" s="3">
        <f>VLOOKUP(D224,'Concept heirarchy position'!A$1:I$566,3,0)</f>
        <v>209</v>
      </c>
      <c r="B224" s="3" t="str">
        <f>VLOOKUP(D224,'Concept heirarchy position'!A$1:I$566,2,0)</f>
        <v>Hyperthyroidism</v>
      </c>
      <c r="C224" s="3">
        <v>220</v>
      </c>
      <c r="D224" s="12" t="s">
        <v>486</v>
      </c>
      <c r="E224" s="12" t="s">
        <v>486</v>
      </c>
      <c r="F224" s="12" t="s">
        <v>1029</v>
      </c>
      <c r="G224" s="12" t="s">
        <v>1036</v>
      </c>
      <c r="H224" s="12" t="s">
        <v>1182</v>
      </c>
      <c r="O224" s="24" t="s">
        <v>1031</v>
      </c>
      <c r="P224" s="24" t="s">
        <v>1031</v>
      </c>
      <c r="Q224" s="24"/>
    </row>
    <row r="225" spans="1:17">
      <c r="A225" s="3">
        <f>VLOOKUP(D225,'Concept heirarchy position'!A$1:I$566,3,0)</f>
        <v>210</v>
      </c>
      <c r="B225" s="3" t="str">
        <f>VLOOKUP(D225,'Concept heirarchy position'!A$1:I$566,2,0)</f>
        <v>Hypothyroidism</v>
      </c>
      <c r="C225" s="3">
        <v>221</v>
      </c>
      <c r="D225" s="12" t="s">
        <v>487</v>
      </c>
      <c r="E225" s="12" t="s">
        <v>487</v>
      </c>
      <c r="F225" s="12" t="s">
        <v>1029</v>
      </c>
      <c r="G225" s="12" t="s">
        <v>1036</v>
      </c>
      <c r="H225" s="12" t="s">
        <v>1182</v>
      </c>
      <c r="O225" s="24" t="s">
        <v>1031</v>
      </c>
      <c r="P225" s="24" t="s">
        <v>1031</v>
      </c>
      <c r="Q225" s="24"/>
    </row>
    <row r="226" spans="1:17">
      <c r="A226" s="3">
        <f>VLOOKUP(D226,'Concept heirarchy position'!A$1:I$566,3,0)</f>
        <v>211</v>
      </c>
      <c r="B226" s="3" t="str">
        <f>VLOOKUP(D226,'Concept heirarchy position'!A$1:I$566,2,0)</f>
        <v>Other endocrine disease</v>
      </c>
      <c r="C226" s="3">
        <v>222</v>
      </c>
      <c r="D226" s="3" t="s">
        <v>488</v>
      </c>
      <c r="E226" s="12" t="s">
        <v>489</v>
      </c>
      <c r="F226" s="12" t="s">
        <v>1029</v>
      </c>
      <c r="G226" s="12" t="s">
        <v>1036</v>
      </c>
      <c r="H226" s="12" t="s">
        <v>1182</v>
      </c>
      <c r="J226" s="3" t="s">
        <v>1031</v>
      </c>
      <c r="K226" s="3" t="s">
        <v>1086</v>
      </c>
      <c r="O226" s="24" t="s">
        <v>1031</v>
      </c>
      <c r="P226" s="24" t="s">
        <v>1031</v>
      </c>
      <c r="Q226" s="24"/>
    </row>
    <row r="227" spans="1:17">
      <c r="A227" s="3">
        <f>VLOOKUP(D227,'Concept heirarchy position'!A$1:I$566,3,0)</f>
        <v>211</v>
      </c>
      <c r="B227" s="3" t="str">
        <f>VLOOKUP(D227,'Concept heirarchy position'!A$1:I$566,2,0)</f>
        <v>Other endocrine disease</v>
      </c>
      <c r="C227" s="3">
        <v>223</v>
      </c>
      <c r="D227" s="3" t="s">
        <v>488</v>
      </c>
      <c r="E227" s="12" t="s">
        <v>1256</v>
      </c>
      <c r="F227" s="12" t="s">
        <v>1029</v>
      </c>
      <c r="G227" s="12" t="s">
        <v>1036</v>
      </c>
      <c r="H227" s="12" t="s">
        <v>1182</v>
      </c>
      <c r="O227" s="24" t="s">
        <v>1031</v>
      </c>
      <c r="P227" s="24" t="s">
        <v>1031</v>
      </c>
      <c r="Q227" s="24"/>
    </row>
    <row r="228" spans="1:17">
      <c r="A228" s="3">
        <f>VLOOKUP(D228,'Concept heirarchy position'!A$1:I$566,3,0)</f>
        <v>212</v>
      </c>
      <c r="B228" s="3" t="str">
        <f>VLOOKUP(D228,'Concept heirarchy position'!A$1:I$566,2,0)</f>
        <v>Renal disease</v>
      </c>
      <c r="C228" s="3">
        <v>224</v>
      </c>
      <c r="D228" s="3" t="s">
        <v>490</v>
      </c>
      <c r="E228" s="12" t="s">
        <v>491</v>
      </c>
      <c r="F228" s="12" t="s">
        <v>1029</v>
      </c>
      <c r="G228" s="12" t="s">
        <v>1036</v>
      </c>
      <c r="H228" s="12" t="s">
        <v>1182</v>
      </c>
      <c r="O228" s="24" t="s">
        <v>1031</v>
      </c>
      <c r="P228" s="24" t="s">
        <v>1031</v>
      </c>
      <c r="Q228" s="24"/>
    </row>
    <row r="229" spans="1:17">
      <c r="A229" s="3">
        <f>VLOOKUP(D229,'Concept heirarchy position'!A$1:I$566,3,0)</f>
        <v>212</v>
      </c>
      <c r="B229" s="3" t="str">
        <f>VLOOKUP(D229,'Concept heirarchy position'!A$1:I$566,2,0)</f>
        <v>Renal disease</v>
      </c>
      <c r="C229" s="3">
        <v>225</v>
      </c>
      <c r="D229" s="3" t="s">
        <v>490</v>
      </c>
      <c r="E229" s="22" t="s">
        <v>1257</v>
      </c>
      <c r="F229" s="22" t="s">
        <v>1029</v>
      </c>
      <c r="G229" s="22" t="s">
        <v>1036</v>
      </c>
      <c r="H229" s="28" t="s">
        <v>1159</v>
      </c>
      <c r="N229" s="23" t="str">
        <f>IF((E229=""),"N","Y")</f>
        <v>Y</v>
      </c>
      <c r="O229" s="23" t="s">
        <v>1031</v>
      </c>
      <c r="P229" s="23" t="s">
        <v>1031</v>
      </c>
      <c r="Q229" s="23"/>
    </row>
    <row r="230" spans="1:17">
      <c r="A230" s="3">
        <f>VLOOKUP(D230,'Concept heirarchy position'!A$1:I$566,3,0)</f>
        <v>213</v>
      </c>
      <c r="B230" s="3" t="str">
        <f>VLOOKUP(D230,'Concept heirarchy position'!A$1:I$566,2,0)</f>
        <v>Renal failure</v>
      </c>
      <c r="C230" s="3">
        <v>226</v>
      </c>
      <c r="D230" s="3" t="s">
        <v>493</v>
      </c>
      <c r="E230" s="12" t="s">
        <v>494</v>
      </c>
      <c r="F230" s="12" t="s">
        <v>1029</v>
      </c>
      <c r="G230" s="12" t="s">
        <v>1036</v>
      </c>
      <c r="H230" s="12" t="s">
        <v>1182</v>
      </c>
      <c r="O230" s="24" t="s">
        <v>1031</v>
      </c>
      <c r="P230" s="24" t="s">
        <v>1031</v>
      </c>
      <c r="Q230" s="24"/>
    </row>
    <row r="231" spans="1:17">
      <c r="A231" s="3">
        <f>VLOOKUP(D231,'Concept heirarchy position'!A$1:I$566,3,0)</f>
        <v>214</v>
      </c>
      <c r="B231" s="3" t="str">
        <f>VLOOKUP(D231,'Concept heirarchy position'!A$1:I$566,2,0)</f>
        <v>Dialysis</v>
      </c>
      <c r="C231" s="3">
        <v>227</v>
      </c>
      <c r="D231" s="3" t="s">
        <v>496</v>
      </c>
      <c r="E231" s="12" t="s">
        <v>1258</v>
      </c>
      <c r="F231" s="3" t="s">
        <v>1259</v>
      </c>
      <c r="G231" s="12" t="s">
        <v>1036</v>
      </c>
      <c r="H231" s="12" t="s">
        <v>1182</v>
      </c>
      <c r="N231" s="24"/>
      <c r="O231" s="24" t="s">
        <v>1031</v>
      </c>
      <c r="P231" s="24" t="s">
        <v>1031</v>
      </c>
      <c r="Q231" s="24"/>
    </row>
    <row r="232" spans="1:17">
      <c r="A232" s="3">
        <f>VLOOKUP(D232,'Concept heirarchy position'!A$1:I$566,3,0)</f>
        <v>215</v>
      </c>
      <c r="B232" s="3" t="str">
        <f>VLOOKUP(D232,'Concept heirarchy position'!A$1:I$566,2,0)</f>
        <v>Dialysis type</v>
      </c>
      <c r="C232" s="3">
        <v>228</v>
      </c>
      <c r="D232" s="12" t="s">
        <v>497</v>
      </c>
      <c r="E232" s="12" t="s">
        <v>498</v>
      </c>
      <c r="F232" s="3" t="s">
        <v>1260</v>
      </c>
      <c r="G232" s="12" t="s">
        <v>1036</v>
      </c>
      <c r="H232" s="12" t="s">
        <v>497</v>
      </c>
      <c r="N232" s="24"/>
      <c r="O232" s="24" t="s">
        <v>1031</v>
      </c>
      <c r="P232" s="24" t="s">
        <v>1031</v>
      </c>
      <c r="Q232" s="24"/>
    </row>
    <row r="233" spans="1:17">
      <c r="A233" s="3">
        <f>VLOOKUP(D233,'Concept heirarchy position'!A$1:I$566,3,0)</f>
        <v>216</v>
      </c>
      <c r="B233" s="3" t="str">
        <f>VLOOKUP(D233,'Concept heirarchy position'!A$1:I$566,2,0)</f>
        <v>Fluid restriction</v>
      </c>
      <c r="C233" s="3">
        <v>229</v>
      </c>
      <c r="D233" s="3" t="s">
        <v>499</v>
      </c>
      <c r="E233" s="12" t="s">
        <v>500</v>
      </c>
      <c r="F233" s="3" t="s">
        <v>1259</v>
      </c>
      <c r="G233" s="12" t="s">
        <v>1036</v>
      </c>
      <c r="H233" s="12" t="s">
        <v>1182</v>
      </c>
      <c r="J233" s="3" t="s">
        <v>1031</v>
      </c>
      <c r="K233" s="3" t="s">
        <v>1086</v>
      </c>
      <c r="O233" s="24" t="s">
        <v>1031</v>
      </c>
      <c r="P233" s="24" t="s">
        <v>1031</v>
      </c>
      <c r="Q233" s="24"/>
    </row>
    <row r="234" spans="1:17">
      <c r="A234" s="3">
        <f>VLOOKUP(D234,'Concept heirarchy position'!A$1:I$566,3,0)</f>
        <v>216</v>
      </c>
      <c r="B234" s="3" t="str">
        <f>VLOOKUP(D234,'Concept heirarchy position'!A$1:I$566,2,0)</f>
        <v>Fluid restriction</v>
      </c>
      <c r="C234" s="3">
        <v>230</v>
      </c>
      <c r="D234" s="3" t="s">
        <v>499</v>
      </c>
      <c r="E234" s="12" t="s">
        <v>1261</v>
      </c>
      <c r="F234" s="3" t="s">
        <v>1262</v>
      </c>
      <c r="G234" s="12" t="s">
        <v>1184</v>
      </c>
      <c r="O234" s="24" t="s">
        <v>1031</v>
      </c>
      <c r="P234" s="24" t="s">
        <v>1031</v>
      </c>
      <c r="Q234" s="24"/>
    </row>
    <row r="235" spans="1:17">
      <c r="A235" s="3">
        <f>VLOOKUP(D235,'Concept heirarchy position'!A$1:I$566,3,0)</f>
        <v>217</v>
      </c>
      <c r="B235" s="3" t="str">
        <f>VLOOKUP(D235,'Concept heirarchy position'!A$1:I$566,2,0)</f>
        <v>Other renal</v>
      </c>
      <c r="C235" s="3">
        <v>231</v>
      </c>
      <c r="D235" s="3" t="s">
        <v>501</v>
      </c>
      <c r="E235" s="12" t="s">
        <v>1263</v>
      </c>
      <c r="F235" s="12" t="s">
        <v>1029</v>
      </c>
      <c r="G235" s="12" t="s">
        <v>1036</v>
      </c>
      <c r="H235" s="12" t="s">
        <v>1182</v>
      </c>
      <c r="J235" s="12" t="s">
        <v>1031</v>
      </c>
      <c r="K235" s="12" t="s">
        <v>1086</v>
      </c>
      <c r="L235" s="12"/>
      <c r="M235" s="12"/>
      <c r="O235" s="24" t="s">
        <v>1031</v>
      </c>
      <c r="P235" s="24" t="s">
        <v>1031</v>
      </c>
      <c r="Q235" s="24"/>
    </row>
    <row r="236" spans="1:17">
      <c r="A236" s="3">
        <f>VLOOKUP(D236,'Concept heirarchy position'!A$1:I$566,3,0)</f>
        <v>218</v>
      </c>
      <c r="B236" s="3" t="str">
        <f>VLOOKUP(D236,'Concept heirarchy position'!A$1:I$566,2,0)</f>
        <v>Breastfeeding</v>
      </c>
      <c r="C236" s="3">
        <v>232</v>
      </c>
      <c r="D236" s="3" t="s">
        <v>504</v>
      </c>
      <c r="E236" s="12" t="s">
        <v>1264</v>
      </c>
      <c r="F236" s="12" t="s">
        <v>1379</v>
      </c>
      <c r="G236" s="12" t="s">
        <v>1036</v>
      </c>
      <c r="H236" s="29" t="s">
        <v>1182</v>
      </c>
      <c r="N236" s="24"/>
      <c r="O236" s="24" t="s">
        <v>1031</v>
      </c>
      <c r="P236" s="24" t="s">
        <v>1031</v>
      </c>
      <c r="Q236" s="24"/>
    </row>
    <row r="237" spans="1:17">
      <c r="A237" s="3">
        <f>VLOOKUP(D237,'Concept heirarchy position'!A$1:I$566,3,0)</f>
        <v>218</v>
      </c>
      <c r="B237" s="3" t="str">
        <f>VLOOKUP(D237,'Concept heirarchy position'!A$1:I$566,2,0)</f>
        <v>Breastfeeding</v>
      </c>
      <c r="C237" s="3">
        <v>233</v>
      </c>
      <c r="D237" s="3" t="s">
        <v>504</v>
      </c>
      <c r="E237" s="22" t="s">
        <v>1380</v>
      </c>
      <c r="F237" s="12" t="s">
        <v>1379</v>
      </c>
      <c r="G237" s="22" t="s">
        <v>1036</v>
      </c>
      <c r="H237" s="28" t="s">
        <v>1159</v>
      </c>
      <c r="N237" s="23" t="str">
        <f>IF((E237=""),"N","Y")</f>
        <v>Y</v>
      </c>
      <c r="O237" s="23"/>
      <c r="P237" s="23"/>
      <c r="Q237" s="23"/>
    </row>
    <row r="238" spans="1:17">
      <c r="A238" s="3">
        <f>VLOOKUP(D238,'Concept heirarchy position'!A$1:I$566,3,0)</f>
        <v>219</v>
      </c>
      <c r="B238" s="3" t="str">
        <f>VLOOKUP(D238,'Concept heirarchy position'!A$1:I$566,2,0)</f>
        <v>Currently Pregnant</v>
      </c>
      <c r="C238" s="3">
        <v>234</v>
      </c>
      <c r="D238" s="3" t="s">
        <v>507</v>
      </c>
      <c r="E238" s="12" t="s">
        <v>1381</v>
      </c>
      <c r="F238" s="12" t="s">
        <v>1382</v>
      </c>
      <c r="G238" s="12" t="s">
        <v>1036</v>
      </c>
      <c r="H238" s="12" t="s">
        <v>1383</v>
      </c>
      <c r="N238" s="24"/>
      <c r="O238" s="24"/>
      <c r="P238" s="24" t="s">
        <v>1031</v>
      </c>
      <c r="Q238" s="24"/>
    </row>
    <row r="239" spans="1:17">
      <c r="A239" s="3">
        <f>VLOOKUP(D239,'Concept heirarchy position'!A$1:I$566,3,0)</f>
        <v>219</v>
      </c>
      <c r="B239" s="3" t="str">
        <f>VLOOKUP(D239,'Concept heirarchy position'!A$1:I$566,2,0)</f>
        <v>Currently Pregnant</v>
      </c>
      <c r="C239" s="3">
        <v>235</v>
      </c>
      <c r="D239" s="3" t="s">
        <v>507</v>
      </c>
      <c r="E239" s="22" t="s">
        <v>1384</v>
      </c>
      <c r="F239" s="22" t="s">
        <v>1382</v>
      </c>
      <c r="G239" s="22" t="s">
        <v>1036</v>
      </c>
      <c r="H239" s="22" t="s">
        <v>1383</v>
      </c>
      <c r="N239" s="23" t="str">
        <f>IF((E239=""),"N","Y")</f>
        <v>Y</v>
      </c>
      <c r="O239" s="23" t="s">
        <v>1031</v>
      </c>
      <c r="P239" s="23"/>
      <c r="Q239" s="23"/>
    </row>
    <row r="240" spans="1:17">
      <c r="A240" s="3">
        <f>VLOOKUP(D240,'Concept heirarchy position'!A$1:I$566,3,0)</f>
        <v>220</v>
      </c>
      <c r="B240" s="3" t="str">
        <f>VLOOKUP(D240,'Concept heirarchy position'!A$1:I$566,2,0)</f>
        <v>LMP</v>
      </c>
      <c r="C240" s="3">
        <v>236</v>
      </c>
      <c r="D240" s="3" t="s">
        <v>510</v>
      </c>
      <c r="E240" s="12" t="s">
        <v>1385</v>
      </c>
      <c r="F240" s="12" t="s">
        <v>1387</v>
      </c>
      <c r="G240" s="12" t="s">
        <v>1034</v>
      </c>
      <c r="M240" s="3" t="s">
        <v>1035</v>
      </c>
      <c r="O240" s="24"/>
      <c r="P240" s="24" t="s">
        <v>1031</v>
      </c>
      <c r="Q240" s="24"/>
    </row>
    <row r="241" spans="1:17">
      <c r="A241" s="3">
        <f>VLOOKUP(D241,'Concept heirarchy position'!A$1:I$566,3,0)</f>
        <v>220</v>
      </c>
      <c r="B241" s="3" t="str">
        <f>VLOOKUP(D241,'Concept heirarchy position'!A$1:I$566,2,0)</f>
        <v>LMP</v>
      </c>
      <c r="C241" s="3">
        <v>237</v>
      </c>
      <c r="D241" s="3" t="s">
        <v>510</v>
      </c>
      <c r="E241" s="22" t="s">
        <v>1388</v>
      </c>
      <c r="F241" s="12" t="s">
        <v>1387</v>
      </c>
      <c r="G241" s="22" t="s">
        <v>1034</v>
      </c>
      <c r="M241" s="3" t="s">
        <v>1035</v>
      </c>
      <c r="N241" s="23" t="str">
        <f>IF((E241=""),"N","Y")</f>
        <v>Y</v>
      </c>
      <c r="O241" s="23" t="s">
        <v>1031</v>
      </c>
      <c r="P241" s="23"/>
      <c r="Q241" s="23"/>
    </row>
    <row r="242" spans="1:17">
      <c r="A242" s="3">
        <f>VLOOKUP(D242,'Concept heirarchy position'!A$1:I$566,3,0)</f>
        <v>221</v>
      </c>
      <c r="B242" s="3" t="str">
        <f>VLOOKUP(D242,'Concept heirarchy position'!A$1:I$566,2,0)</f>
        <v>Gestation (weeks)</v>
      </c>
      <c r="C242" s="3">
        <v>238</v>
      </c>
      <c r="D242" s="3" t="s">
        <v>513</v>
      </c>
      <c r="E242" s="12" t="s">
        <v>514</v>
      </c>
      <c r="F242" s="3" t="s">
        <v>1389</v>
      </c>
      <c r="G242" s="12" t="s">
        <v>1050</v>
      </c>
      <c r="O242" s="24"/>
      <c r="P242" s="24" t="s">
        <v>1031</v>
      </c>
      <c r="Q242" s="24"/>
    </row>
    <row r="243" spans="1:17">
      <c r="A243" s="3">
        <f>VLOOKUP(D243,'Concept heirarchy position'!A$1:I$566,3,0)</f>
        <v>221</v>
      </c>
      <c r="B243" s="3" t="str">
        <f>VLOOKUP(D243,'Concept heirarchy position'!A$1:I$566,2,0)</f>
        <v>Gestation (weeks)</v>
      </c>
      <c r="C243" s="3">
        <v>239</v>
      </c>
      <c r="D243" s="3" t="s">
        <v>513</v>
      </c>
      <c r="E243" s="22" t="s">
        <v>1390</v>
      </c>
      <c r="F243" s="3" t="s">
        <v>1389</v>
      </c>
      <c r="G243" s="22" t="s">
        <v>1050</v>
      </c>
      <c r="N243" s="23" t="str">
        <f>IF((E243=""),"N","Y")</f>
        <v>Y</v>
      </c>
      <c r="O243" s="23" t="s">
        <v>1031</v>
      </c>
      <c r="P243" s="23"/>
      <c r="Q243" s="23"/>
    </row>
    <row r="244" spans="1:17">
      <c r="A244" s="3">
        <f>VLOOKUP(D244,'Concept heirarchy position'!A$1:I$566,3,0)</f>
        <v>222</v>
      </c>
      <c r="B244" s="3" t="str">
        <f>VLOOKUP(D244,'Concept heirarchy position'!A$1:I$566,2,0)</f>
        <v>Expected delivery date</v>
      </c>
      <c r="C244" s="3">
        <v>240</v>
      </c>
      <c r="D244" s="3" t="s">
        <v>515</v>
      </c>
      <c r="E244" s="12" t="s">
        <v>1391</v>
      </c>
      <c r="F244" s="12" t="s">
        <v>1392</v>
      </c>
      <c r="G244" s="12" t="s">
        <v>1034</v>
      </c>
      <c r="M244" s="3" t="s">
        <v>1287</v>
      </c>
      <c r="N244" s="24"/>
      <c r="O244" s="24" t="s">
        <v>1031</v>
      </c>
      <c r="P244" s="24" t="s">
        <v>1031</v>
      </c>
      <c r="Q244" s="24"/>
    </row>
    <row r="245" spans="1:17">
      <c r="A245" s="3">
        <f>VLOOKUP(D245,'Concept heirarchy position'!A$1:I$566,3,0)</f>
        <v>222</v>
      </c>
      <c r="B245" s="3" t="str">
        <f>VLOOKUP(D245,'Concept heirarchy position'!A$1:I$566,2,0)</f>
        <v>Expected delivery date</v>
      </c>
      <c r="C245" s="3">
        <v>241</v>
      </c>
      <c r="D245" s="3" t="s">
        <v>515</v>
      </c>
      <c r="E245" s="22" t="s">
        <v>1393</v>
      </c>
      <c r="F245" s="22" t="s">
        <v>1392</v>
      </c>
      <c r="G245" s="22" t="s">
        <v>1034</v>
      </c>
      <c r="M245" s="3" t="s">
        <v>1287</v>
      </c>
      <c r="N245" s="23" t="str">
        <f>IF((E245=""),"N","Y")</f>
        <v>Y</v>
      </c>
      <c r="O245" s="23" t="s">
        <v>1031</v>
      </c>
      <c r="P245" s="23"/>
      <c r="Q245" s="23"/>
    </row>
    <row r="246" spans="1:17">
      <c r="A246" s="3">
        <f>VLOOKUP(D246,'Concept heirarchy position'!A$1:I$566,3,0)</f>
        <v>233</v>
      </c>
      <c r="B246" s="3" t="str">
        <f>VLOOKUP(D246,'Concept heirarchy position'!A$1:I$566,2,0)</f>
        <v xml:space="preserve">Other Musculoskeletal </v>
      </c>
      <c r="C246" s="3">
        <v>242</v>
      </c>
      <c r="D246" s="3" t="s">
        <v>699</v>
      </c>
      <c r="E246" s="12" t="s">
        <v>1532</v>
      </c>
      <c r="F246" s="12" t="s">
        <v>1029</v>
      </c>
      <c r="G246" s="12" t="s">
        <v>1036</v>
      </c>
      <c r="H246" s="12" t="s">
        <v>1182</v>
      </c>
      <c r="O246" s="24" t="s">
        <v>1031</v>
      </c>
      <c r="P246" s="24" t="s">
        <v>1031</v>
      </c>
      <c r="Q246" s="24"/>
    </row>
    <row r="247" spans="1:17">
      <c r="A247" s="3">
        <f>VLOOKUP(D247,'Concept heirarchy position'!A$1:I$566,3,0)</f>
        <v>233</v>
      </c>
      <c r="B247" s="3" t="str">
        <f>VLOOKUP(D247,'Concept heirarchy position'!A$1:I$566,2,0)</f>
        <v xml:space="preserve">Other Musculoskeletal </v>
      </c>
      <c r="C247" s="3">
        <v>243</v>
      </c>
      <c r="D247" s="3" t="s">
        <v>699</v>
      </c>
      <c r="E247" s="12" t="s">
        <v>1533</v>
      </c>
      <c r="F247" s="12" t="s">
        <v>1029</v>
      </c>
      <c r="G247" s="12" t="s">
        <v>1036</v>
      </c>
      <c r="H247" s="3" t="s">
        <v>1182</v>
      </c>
      <c r="J247" s="12" t="s">
        <v>1031</v>
      </c>
      <c r="K247" s="12" t="s">
        <v>1086</v>
      </c>
      <c r="L247" s="12"/>
      <c r="M247" s="12"/>
      <c r="O247" s="24" t="s">
        <v>1031</v>
      </c>
      <c r="P247" s="24" t="s">
        <v>1031</v>
      </c>
      <c r="Q247" s="24"/>
    </row>
    <row r="248" spans="1:17">
      <c r="A248" s="3">
        <f>VLOOKUP(D248,'Concept heirarchy position'!A$1:I$566,3,0)</f>
        <v>233</v>
      </c>
      <c r="B248" s="3" t="str">
        <f>VLOOKUP(D248,'Concept heirarchy position'!A$1:I$566,2,0)</f>
        <v xml:space="preserve">Other Musculoskeletal </v>
      </c>
      <c r="C248" s="3">
        <v>244</v>
      </c>
      <c r="D248" s="3" t="s">
        <v>699</v>
      </c>
      <c r="E248" s="12" t="s">
        <v>1534</v>
      </c>
      <c r="F248" s="12" t="s">
        <v>1029</v>
      </c>
      <c r="G248" s="12" t="s">
        <v>1030</v>
      </c>
      <c r="I248" s="3">
        <v>100</v>
      </c>
      <c r="N248" s="24"/>
      <c r="O248" s="24" t="s">
        <v>1031</v>
      </c>
      <c r="P248" s="24" t="s">
        <v>1031</v>
      </c>
      <c r="Q248" s="24"/>
    </row>
    <row r="249" spans="1:17">
      <c r="A249" s="3">
        <f>VLOOKUP(D249,'Concept heirarchy position'!A$1:I$566,3,0)</f>
        <v>234</v>
      </c>
      <c r="B249" s="3" t="str">
        <f>VLOOKUP(D249,'Concept heirarchy position'!A$1:I$566,2,0)</f>
        <v>Rheumatoid arthritis</v>
      </c>
      <c r="C249" s="3">
        <v>245</v>
      </c>
      <c r="D249" s="3" t="s">
        <v>702</v>
      </c>
      <c r="E249" s="12" t="s">
        <v>703</v>
      </c>
      <c r="F249" s="12" t="s">
        <v>1029</v>
      </c>
      <c r="G249" s="12" t="s">
        <v>1036</v>
      </c>
      <c r="H249" s="12" t="s">
        <v>1182</v>
      </c>
      <c r="J249" s="12" t="s">
        <v>1031</v>
      </c>
      <c r="K249" s="12" t="s">
        <v>1086</v>
      </c>
      <c r="L249" s="12"/>
      <c r="M249" s="12"/>
      <c r="O249" s="24" t="s">
        <v>1031</v>
      </c>
      <c r="P249" s="24" t="s">
        <v>1031</v>
      </c>
      <c r="Q249" s="24"/>
    </row>
    <row r="250" spans="1:17">
      <c r="A250" s="3">
        <f>VLOOKUP(D250,'Concept heirarchy position'!A$1:I$566,3,0)</f>
        <v>234</v>
      </c>
      <c r="B250" s="3" t="str">
        <f>VLOOKUP(D250,'Concept heirarchy position'!A$1:I$566,2,0)</f>
        <v>Rheumatoid arthritis</v>
      </c>
      <c r="C250" s="3">
        <v>246</v>
      </c>
      <c r="D250" s="3" t="s">
        <v>702</v>
      </c>
      <c r="E250" s="22" t="s">
        <v>1535</v>
      </c>
      <c r="F250" s="22" t="s">
        <v>1029</v>
      </c>
      <c r="G250" s="22" t="s">
        <v>1036</v>
      </c>
      <c r="H250" s="28" t="s">
        <v>1159</v>
      </c>
      <c r="N250" s="23" t="str">
        <f>IF((E250=""),"N","Y")</f>
        <v>Y</v>
      </c>
      <c r="O250" s="23"/>
      <c r="P250" s="23"/>
      <c r="Q250" s="23"/>
    </row>
    <row r="251" spans="1:17">
      <c r="A251" s="3">
        <f>VLOOKUP(D251,'Concept heirarchy position'!A$1:I$566,3,0)</f>
        <v>235</v>
      </c>
      <c r="B251" s="3" t="str">
        <f>VLOOKUP(D251,'Concept heirarchy position'!A$1:I$566,2,0)</f>
        <v>Other rheumatological</v>
      </c>
      <c r="C251" s="3">
        <v>247</v>
      </c>
      <c r="D251" s="3" t="s">
        <v>706</v>
      </c>
      <c r="E251" s="12" t="s">
        <v>1536</v>
      </c>
      <c r="F251" s="12" t="s">
        <v>1029</v>
      </c>
      <c r="G251" s="12" t="s">
        <v>1036</v>
      </c>
      <c r="H251" s="12" t="s">
        <v>1182</v>
      </c>
      <c r="J251" s="3" t="s">
        <v>1031</v>
      </c>
      <c r="K251" s="3" t="s">
        <v>1086</v>
      </c>
      <c r="O251" s="24" t="s">
        <v>1031</v>
      </c>
      <c r="P251" s="24" t="s">
        <v>1031</v>
      </c>
      <c r="Q251" s="24"/>
    </row>
    <row r="252" spans="1:17">
      <c r="A252" s="3">
        <f>VLOOKUP(D252,'Concept heirarchy position'!A$1:I$566,3,0)</f>
        <v>236</v>
      </c>
      <c r="B252" s="3" t="str">
        <f>VLOOKUP(D252,'Concept heirarchy position'!A$1:I$566,2,0)</f>
        <v>Bleeding diathesis</v>
      </c>
      <c r="C252" s="3">
        <v>248</v>
      </c>
      <c r="D252" s="3" t="s">
        <v>554</v>
      </c>
      <c r="E252" s="12" t="s">
        <v>555</v>
      </c>
      <c r="F252" s="12" t="s">
        <v>1029</v>
      </c>
      <c r="G252" s="12" t="s">
        <v>1036</v>
      </c>
      <c r="H252" s="12" t="s">
        <v>1182</v>
      </c>
      <c r="O252" s="24" t="s">
        <v>1031</v>
      </c>
      <c r="P252" s="24" t="s">
        <v>1031</v>
      </c>
      <c r="Q252" s="24"/>
    </row>
    <row r="253" spans="1:17">
      <c r="A253" s="3">
        <f>VLOOKUP(D253,'Concept heirarchy position'!A$1:I$566,3,0)</f>
        <v>236</v>
      </c>
      <c r="B253" s="3" t="str">
        <f>VLOOKUP(D253,'Concept heirarchy position'!A$1:I$566,2,0)</f>
        <v>Bleeding diathesis</v>
      </c>
      <c r="C253" s="3">
        <v>249</v>
      </c>
      <c r="D253" s="3" t="s">
        <v>554</v>
      </c>
      <c r="E253" s="22" t="s">
        <v>1400</v>
      </c>
      <c r="F253" s="22" t="s">
        <v>1029</v>
      </c>
      <c r="G253" s="22" t="s">
        <v>1036</v>
      </c>
      <c r="H253" s="28" t="s">
        <v>1159</v>
      </c>
      <c r="J253" s="3" t="s">
        <v>1031</v>
      </c>
      <c r="K253" s="3" t="s">
        <v>1086</v>
      </c>
      <c r="N253" s="23" t="str">
        <f>IF((E253=""),"N","Y")</f>
        <v>Y</v>
      </c>
      <c r="O253" s="23" t="s">
        <v>1031</v>
      </c>
      <c r="P253" s="23"/>
      <c r="Q253" s="23"/>
    </row>
    <row r="254" spans="1:17">
      <c r="A254" s="3">
        <f>VLOOKUP(D254,'Concept heirarchy position'!A$1:I$566,3,0)</f>
        <v>241</v>
      </c>
      <c r="B254" s="3" t="str">
        <f>VLOOKUP(D254,'Concept heirarchy position'!A$1:I$566,2,0)</f>
        <v>Other hematological disorder</v>
      </c>
      <c r="C254" s="3">
        <v>250</v>
      </c>
      <c r="D254" s="3" t="s">
        <v>570</v>
      </c>
      <c r="E254" s="12" t="s">
        <v>1401</v>
      </c>
      <c r="F254" s="12" t="s">
        <v>1029</v>
      </c>
      <c r="G254" s="12" t="s">
        <v>1036</v>
      </c>
      <c r="H254" s="12" t="s">
        <v>1182</v>
      </c>
      <c r="J254" s="12" t="s">
        <v>1031</v>
      </c>
      <c r="K254" s="12" t="s">
        <v>1086</v>
      </c>
      <c r="L254" s="12"/>
      <c r="M254" s="12"/>
      <c r="O254" s="24"/>
      <c r="P254" s="24" t="s">
        <v>1031</v>
      </c>
      <c r="Q254" s="24"/>
    </row>
    <row r="255" spans="1:17">
      <c r="A255" s="3">
        <f>VLOOKUP(D255,'Concept heirarchy position'!A$1:I$566,3,0)</f>
        <v>255</v>
      </c>
      <c r="B255" s="3" t="str">
        <f>VLOOKUP(D255,'Concept heirarchy position'!A$1:I$566,2,0)</f>
        <v>Organ transplant</v>
      </c>
      <c r="C255" s="3">
        <v>251</v>
      </c>
      <c r="D255" s="3" t="s">
        <v>769</v>
      </c>
      <c r="E255" s="12" t="s">
        <v>770</v>
      </c>
      <c r="F255" s="12" t="s">
        <v>1029</v>
      </c>
      <c r="G255" s="12" t="s">
        <v>1036</v>
      </c>
      <c r="H255" s="12" t="s">
        <v>1182</v>
      </c>
      <c r="J255" s="12" t="s">
        <v>1031</v>
      </c>
      <c r="K255" s="12" t="s">
        <v>1086</v>
      </c>
      <c r="L255" s="12"/>
      <c r="M255" s="12"/>
      <c r="O255" s="24" t="s">
        <v>1031</v>
      </c>
      <c r="P255" s="24" t="s">
        <v>1031</v>
      </c>
      <c r="Q255" s="24"/>
    </row>
    <row r="256" spans="1:17">
      <c r="A256" s="3">
        <f>VLOOKUP(D256,'Concept heirarchy position'!A$1:I$566,3,0)</f>
        <v>255</v>
      </c>
      <c r="B256" s="3" t="str">
        <f>VLOOKUP(D256,'Concept heirarchy position'!A$1:I$566,2,0)</f>
        <v>Organ transplant</v>
      </c>
      <c r="C256" s="3">
        <v>252</v>
      </c>
      <c r="D256" s="3" t="s">
        <v>769</v>
      </c>
      <c r="E256" s="22" t="s">
        <v>1402</v>
      </c>
      <c r="F256" s="22" t="s">
        <v>1029</v>
      </c>
      <c r="G256" s="22" t="s">
        <v>1036</v>
      </c>
      <c r="H256" s="28" t="s">
        <v>1159</v>
      </c>
      <c r="J256" s="3" t="s">
        <v>1031</v>
      </c>
      <c r="K256" s="3" t="s">
        <v>1086</v>
      </c>
      <c r="N256" s="23" t="str">
        <f>IF((E256=""),"N","Y")</f>
        <v>Y</v>
      </c>
      <c r="O256" s="23"/>
      <c r="P256" s="23"/>
      <c r="Q256" s="23"/>
    </row>
    <row r="257" spans="1:17">
      <c r="A257" s="3">
        <f>VLOOKUP(D257,'Concept heirarchy position'!A$1:I$566,3,0)</f>
        <v>256</v>
      </c>
      <c r="B257" s="3" t="str">
        <f>VLOOKUP(D257,'Concept heirarchy position'!A$1:I$566,2,0)</f>
        <v>Other internal disease</v>
      </c>
      <c r="C257" s="3">
        <v>253</v>
      </c>
      <c r="D257" s="3" t="s">
        <v>772</v>
      </c>
      <c r="E257" s="12" t="s">
        <v>1403</v>
      </c>
      <c r="F257" s="12" t="s">
        <v>1029</v>
      </c>
      <c r="G257" s="12" t="s">
        <v>1036</v>
      </c>
      <c r="H257" s="12" t="s">
        <v>1182</v>
      </c>
      <c r="J257" s="12" t="s">
        <v>1031</v>
      </c>
      <c r="K257" s="12" t="s">
        <v>1086</v>
      </c>
      <c r="L257" s="12"/>
      <c r="M257" s="12"/>
      <c r="O257" s="24" t="s">
        <v>1031</v>
      </c>
      <c r="P257" s="24" t="s">
        <v>1031</v>
      </c>
      <c r="Q257" s="24"/>
    </row>
    <row r="258" spans="1:17">
      <c r="A258" s="3">
        <f>VLOOKUP(D258,'Concept heirarchy position'!A$1:I$566,3,0)</f>
        <v>256</v>
      </c>
      <c r="B258" s="3" t="str">
        <f>VLOOKUP(D258,'Concept heirarchy position'!A$1:I$566,2,0)</f>
        <v>Other internal disease</v>
      </c>
      <c r="C258" s="3">
        <v>254</v>
      </c>
      <c r="D258" s="3" t="s">
        <v>772</v>
      </c>
      <c r="E258" s="22" t="s">
        <v>1404</v>
      </c>
      <c r="F258" s="22" t="s">
        <v>1029</v>
      </c>
      <c r="G258" s="22" t="s">
        <v>1036</v>
      </c>
      <c r="H258" s="28" t="s">
        <v>1159</v>
      </c>
      <c r="J258" s="3" t="s">
        <v>1031</v>
      </c>
      <c r="K258" s="3" t="s">
        <v>1086</v>
      </c>
      <c r="N258" s="23" t="str">
        <f>IF((E258=""),"N","Y")</f>
        <v>Y</v>
      </c>
      <c r="O258" s="23"/>
      <c r="P258" s="23"/>
      <c r="Q258" s="23"/>
    </row>
    <row r="259" spans="1:17">
      <c r="A259" s="3">
        <f>VLOOKUP(D259,'Concept heirarchy position'!A$1:I$566,3,0)</f>
        <v>257</v>
      </c>
      <c r="B259" s="3" t="str">
        <f>VLOOKUP(D259,'Concept heirarchy position'!A$1:I$566,2,0)</f>
        <v>Height(cm)</v>
      </c>
      <c r="C259" s="3">
        <v>255</v>
      </c>
      <c r="D259" s="3" t="s">
        <v>774</v>
      </c>
      <c r="E259" s="12" t="s">
        <v>1405</v>
      </c>
      <c r="F259" s="12" t="s">
        <v>1029</v>
      </c>
      <c r="G259" s="12" t="s">
        <v>1184</v>
      </c>
      <c r="N259" s="24"/>
      <c r="O259" s="24"/>
      <c r="P259" s="24" t="s">
        <v>1031</v>
      </c>
      <c r="Q259" s="24"/>
    </row>
    <row r="260" spans="1:17">
      <c r="A260" s="3">
        <f>VLOOKUP(D260,'Concept heirarchy position'!A$1:I$566,3,0)</f>
        <v>258</v>
      </c>
      <c r="B260" s="3" t="str">
        <f>VLOOKUP(D260,'Concept heirarchy position'!A$1:I$566,2,0)</f>
        <v>Weight(kg)</v>
      </c>
      <c r="C260" s="3">
        <v>256</v>
      </c>
      <c r="D260" s="3" t="s">
        <v>633</v>
      </c>
      <c r="E260" s="12" t="s">
        <v>634</v>
      </c>
      <c r="F260" s="12" t="s">
        <v>1029</v>
      </c>
      <c r="G260" s="12" t="s">
        <v>1184</v>
      </c>
      <c r="N260" s="24"/>
      <c r="O260" s="24"/>
      <c r="P260" s="24" t="s">
        <v>1031</v>
      </c>
      <c r="Q260" s="24"/>
    </row>
    <row r="261" spans="1:17">
      <c r="A261" s="3">
        <f>VLOOKUP(D261,'Concept heirarchy position'!A$1:I$566,3,0)</f>
        <v>259</v>
      </c>
      <c r="B261" s="3" t="str">
        <f>VLOOKUP(D261,'Concept heirarchy position'!A$1:I$566,2,0)</f>
        <v>BMI</v>
      </c>
      <c r="C261" s="3">
        <v>257</v>
      </c>
      <c r="D261" s="12" t="s">
        <v>636</v>
      </c>
      <c r="E261" s="12" t="s">
        <v>1406</v>
      </c>
      <c r="G261" s="31" t="s">
        <v>1407</v>
      </c>
      <c r="N261" s="24"/>
      <c r="O261" s="24" t="s">
        <v>1031</v>
      </c>
      <c r="P261" s="24" t="s">
        <v>1031</v>
      </c>
      <c r="Q261" s="24" t="s">
        <v>1408</v>
      </c>
    </row>
    <row r="262" spans="1:17">
      <c r="A262" s="3">
        <f>VLOOKUP(D262,'Concept heirarchy position'!A$1:I$566,3,0)</f>
        <v>260</v>
      </c>
      <c r="B262" s="3" t="str">
        <f>VLOOKUP(D262,'Concept heirarchy position'!A$1:I$566,2,0)</f>
        <v>BSA</v>
      </c>
      <c r="C262" s="3">
        <v>258</v>
      </c>
      <c r="D262" s="12" t="s">
        <v>638</v>
      </c>
      <c r="E262" s="12" t="s">
        <v>1409</v>
      </c>
      <c r="G262" s="31" t="s">
        <v>1407</v>
      </c>
      <c r="N262" s="24"/>
      <c r="O262" s="24" t="s">
        <v>1031</v>
      </c>
      <c r="P262" s="24" t="s">
        <v>1031</v>
      </c>
      <c r="Q262" s="24" t="s">
        <v>1410</v>
      </c>
    </row>
    <row r="263" spans="1:17">
      <c r="A263" s="3">
        <f>VLOOKUP(D263,'Concept heirarchy position'!A$1:I$566,3,0)</f>
        <v>261</v>
      </c>
      <c r="B263" s="3" t="str">
        <f>VLOOKUP(D263,'Concept heirarchy position'!A$1:I$566,2,0)</f>
        <v>HR</v>
      </c>
      <c r="C263" s="3">
        <v>259</v>
      </c>
      <c r="D263" s="3" t="s">
        <v>640</v>
      </c>
      <c r="E263" s="12" t="s">
        <v>1411</v>
      </c>
      <c r="F263" s="12" t="s">
        <v>1029</v>
      </c>
      <c r="G263" s="12" t="s">
        <v>1412</v>
      </c>
      <c r="O263" s="24"/>
      <c r="P263" s="24" t="s">
        <v>1031</v>
      </c>
      <c r="Q263" s="24"/>
    </row>
    <row r="264" spans="1:17">
      <c r="A264" s="3">
        <f>VLOOKUP(D264,'Concept heirarchy position'!A$1:I$566,3,0)</f>
        <v>262</v>
      </c>
      <c r="B264" s="3" t="str">
        <f>VLOOKUP(D264,'Concept heirarchy position'!A$1:I$566,2,0)</f>
        <v>BP systolic</v>
      </c>
      <c r="C264" s="3">
        <v>260</v>
      </c>
      <c r="D264" s="3" t="s">
        <v>643</v>
      </c>
      <c r="E264" s="12" t="s">
        <v>1413</v>
      </c>
      <c r="F264" s="12" t="s">
        <v>1029</v>
      </c>
      <c r="G264" s="12" t="s">
        <v>1050</v>
      </c>
      <c r="O264" s="24"/>
      <c r="P264" s="24" t="s">
        <v>1031</v>
      </c>
      <c r="Q264" s="24"/>
    </row>
    <row r="265" spans="1:17">
      <c r="A265" s="3">
        <f>VLOOKUP(D265,'Concept heirarchy position'!A$1:I$566,3,0)</f>
        <v>263</v>
      </c>
      <c r="B265" s="3" t="str">
        <f>VLOOKUP(D265,'Concept heirarchy position'!A$1:I$566,2,0)</f>
        <v>BP diastolic</v>
      </c>
      <c r="C265" s="3">
        <v>261</v>
      </c>
      <c r="D265" s="3" t="s">
        <v>646</v>
      </c>
      <c r="E265" s="12" t="s">
        <v>1414</v>
      </c>
      <c r="F265" s="12" t="s">
        <v>1029</v>
      </c>
      <c r="G265" s="12" t="s">
        <v>1412</v>
      </c>
      <c r="N265" s="24"/>
      <c r="O265" s="24"/>
      <c r="P265" s="24" t="s">
        <v>1031</v>
      </c>
      <c r="Q265" s="24"/>
    </row>
    <row r="266" spans="1:17">
      <c r="A266" s="3">
        <f>VLOOKUP(D266,'Concept heirarchy position'!A$1:I$566,3,0)</f>
        <v>264</v>
      </c>
      <c r="B266" s="3" t="str">
        <f>VLOOKUP(D266,'Concept heirarchy position'!A$1:I$566,2,0)</f>
        <v>Mean BP</v>
      </c>
      <c r="C266" s="3">
        <v>262</v>
      </c>
      <c r="D266" s="3" t="s">
        <v>649</v>
      </c>
      <c r="E266" s="12" t="s">
        <v>650</v>
      </c>
      <c r="F266" s="12" t="s">
        <v>1029</v>
      </c>
      <c r="G266" s="12" t="s">
        <v>1050</v>
      </c>
      <c r="O266" s="24"/>
      <c r="P266" s="24" t="s">
        <v>1031</v>
      </c>
      <c r="Q266" s="24"/>
    </row>
    <row r="267" spans="1:17">
      <c r="A267" s="3">
        <f>VLOOKUP(D267,'Concept heirarchy position'!A$1:I$566,3,0)</f>
        <v>266</v>
      </c>
      <c r="B267" s="3" t="str">
        <f>VLOOKUP(D267,'Concept heirarchy position'!A$1:I$566,2,0)</f>
        <v>FiO2</v>
      </c>
      <c r="C267" s="3">
        <v>263</v>
      </c>
      <c r="D267" s="3" t="s">
        <v>654</v>
      </c>
      <c r="E267" s="12" t="s">
        <v>1304</v>
      </c>
      <c r="F267" s="12" t="s">
        <v>1029</v>
      </c>
      <c r="G267" s="12" t="s">
        <v>1184</v>
      </c>
      <c r="O267" s="24"/>
      <c r="P267" s="24" t="s">
        <v>1031</v>
      </c>
      <c r="Q267" s="24"/>
    </row>
    <row r="268" spans="1:17">
      <c r="A268" s="3">
        <f>VLOOKUP(D268,'Concept heirarchy position'!A$1:I$566,3,0)</f>
        <v>267</v>
      </c>
      <c r="B268" s="3" t="str">
        <f>VLOOKUP(D268,'Concept heirarchy position'!A$1:I$566,2,0)</f>
        <v>SpO2</v>
      </c>
      <c r="C268" s="3">
        <v>264</v>
      </c>
      <c r="D268" s="3" t="s">
        <v>656</v>
      </c>
      <c r="E268" s="12" t="s">
        <v>1305</v>
      </c>
      <c r="F268" s="12" t="s">
        <v>1029</v>
      </c>
      <c r="G268" s="12" t="s">
        <v>1184</v>
      </c>
      <c r="O268" s="24"/>
      <c r="P268" s="24" t="s">
        <v>1031</v>
      </c>
      <c r="Q268" s="24"/>
    </row>
    <row r="269" spans="1:17">
      <c r="A269" s="3">
        <f>VLOOKUP(D269,'Concept heirarchy position'!A$1:I$566,3,0)</f>
        <v>270</v>
      </c>
      <c r="B269" s="3" t="str">
        <f>VLOOKUP(D269,'Concept heirarchy position'!A$1:I$566,2,0)</f>
        <v>Poor nutrition</v>
      </c>
      <c r="C269" s="3">
        <v>265</v>
      </c>
      <c r="D269" s="3" t="s">
        <v>664</v>
      </c>
      <c r="E269" s="12" t="s">
        <v>1306</v>
      </c>
      <c r="F269" s="3" t="s">
        <v>1234</v>
      </c>
      <c r="G269" s="12" t="s">
        <v>1036</v>
      </c>
      <c r="H269" s="12" t="s">
        <v>1182</v>
      </c>
      <c r="O269" s="24"/>
      <c r="P269" s="24" t="s">
        <v>1031</v>
      </c>
      <c r="Q269" s="24"/>
    </row>
    <row r="270" spans="1:17">
      <c r="A270" s="3">
        <f>VLOOKUP(D270,'Concept heirarchy position'!A$1:I$566,3,0)</f>
        <v>276</v>
      </c>
      <c r="B270" s="3" t="str">
        <f>VLOOKUP(D270,'Concept heirarchy position'!A$1:I$566,2,0)</f>
        <v>Heart auscultation</v>
      </c>
      <c r="C270" s="3">
        <v>266</v>
      </c>
      <c r="D270" s="3" t="s">
        <v>943</v>
      </c>
      <c r="E270" s="12" t="s">
        <v>819</v>
      </c>
      <c r="F270" s="12" t="s">
        <v>1029</v>
      </c>
      <c r="G270" s="12" t="s">
        <v>1036</v>
      </c>
      <c r="H270" s="12" t="s">
        <v>1307</v>
      </c>
      <c r="J270" s="12" t="s">
        <v>1031</v>
      </c>
      <c r="K270" s="12" t="s">
        <v>1308</v>
      </c>
      <c r="L270" s="12"/>
      <c r="M270" s="12"/>
      <c r="O270" s="24"/>
      <c r="P270" s="24" t="s">
        <v>1031</v>
      </c>
      <c r="Q270" s="24"/>
    </row>
    <row r="271" spans="1:17">
      <c r="A271" s="3">
        <f>VLOOKUP(D271,'Concept heirarchy position'!A$1:I$566,3,0)</f>
        <v>277</v>
      </c>
      <c r="B271" s="3" t="str">
        <f>VLOOKUP(D271,'Concept heirarchy position'!A$1:I$566,2,0)</f>
        <v>Lung auscultation</v>
      </c>
      <c r="C271" s="3">
        <v>267</v>
      </c>
      <c r="D271" s="3" t="s">
        <v>822</v>
      </c>
      <c r="E271" s="12" t="s">
        <v>1309</v>
      </c>
      <c r="F271" s="12" t="s">
        <v>1029</v>
      </c>
      <c r="G271" s="12" t="s">
        <v>1036</v>
      </c>
      <c r="H271" s="29" t="s">
        <v>1307</v>
      </c>
      <c r="J271" s="12" t="s">
        <v>1031</v>
      </c>
      <c r="K271" s="29" t="s">
        <v>1308</v>
      </c>
      <c r="L271" s="29"/>
      <c r="M271" s="29"/>
      <c r="O271" s="24"/>
      <c r="P271" s="24" t="s">
        <v>1031</v>
      </c>
      <c r="Q271" s="24"/>
    </row>
    <row r="272" spans="1:17">
      <c r="A272" s="3">
        <f>VLOOKUP(D272,'Concept heirarchy position'!A$1:I$566,3,0)</f>
        <v>278</v>
      </c>
      <c r="B272" s="3" t="str">
        <f>VLOOKUP(D272,'Concept heirarchy position'!A$1:I$566,2,0)</f>
        <v>RASS</v>
      </c>
      <c r="C272" s="3">
        <v>268</v>
      </c>
      <c r="D272" s="3" t="s">
        <v>954</v>
      </c>
      <c r="E272" s="12" t="s">
        <v>1310</v>
      </c>
      <c r="F272" s="12" t="s">
        <v>1029</v>
      </c>
      <c r="G272" s="12" t="s">
        <v>1036</v>
      </c>
      <c r="H272" s="12" t="s">
        <v>955</v>
      </c>
      <c r="O272" s="24" t="s">
        <v>1031</v>
      </c>
      <c r="P272" s="24" t="s">
        <v>1031</v>
      </c>
      <c r="Q272" s="24"/>
    </row>
    <row r="273" spans="1:17">
      <c r="A273" s="3">
        <f>VLOOKUP(D273,'Concept heirarchy position'!A$1:I$566,3,0)</f>
        <v>279</v>
      </c>
      <c r="B273" s="3" t="str">
        <f>VLOOKUP(D273,'Concept heirarchy position'!A$1:I$566,2,0)</f>
        <v>GCS 15</v>
      </c>
      <c r="C273" s="3">
        <v>269</v>
      </c>
      <c r="D273" s="3" t="s">
        <v>830</v>
      </c>
      <c r="E273" s="12" t="s">
        <v>1311</v>
      </c>
      <c r="F273" s="12" t="s">
        <v>1029</v>
      </c>
      <c r="G273" s="12" t="s">
        <v>1036</v>
      </c>
      <c r="H273" s="12" t="s">
        <v>1182</v>
      </c>
      <c r="O273" s="24"/>
      <c r="P273" s="24" t="s">
        <v>1031</v>
      </c>
      <c r="Q273" s="24"/>
    </row>
    <row r="274" spans="1:17">
      <c r="A274" s="3">
        <f>VLOOKUP(D274,'Concept heirarchy position'!A$1:I$566,3,0)</f>
        <v>280</v>
      </c>
      <c r="B274" s="3" t="str">
        <f>VLOOKUP(D274,'Concept heirarchy position'!A$1:I$566,2,0)</f>
        <v>GCS</v>
      </c>
      <c r="C274" s="3">
        <v>270</v>
      </c>
      <c r="D274" s="3" t="s">
        <v>832</v>
      </c>
      <c r="E274" s="12" t="s">
        <v>1312</v>
      </c>
      <c r="G274" s="31" t="s">
        <v>1407</v>
      </c>
      <c r="O274" s="24" t="s">
        <v>1031</v>
      </c>
      <c r="P274" s="24" t="s">
        <v>1031</v>
      </c>
      <c r="Q274" s="24" t="s">
        <v>1313</v>
      </c>
    </row>
    <row r="275" spans="1:17">
      <c r="A275" s="3">
        <f>VLOOKUP(D275,'Concept heirarchy position'!A$1:I$566,3,0)</f>
        <v>281</v>
      </c>
      <c r="B275" s="3" t="str">
        <f>VLOOKUP(D275,'Concept heirarchy position'!A$1:I$566,2,0)</f>
        <v>History of difficult intubation</v>
      </c>
      <c r="C275" s="3">
        <v>271</v>
      </c>
      <c r="D275" s="7" t="s">
        <v>834</v>
      </c>
      <c r="E275" s="12" t="s">
        <v>835</v>
      </c>
      <c r="F275" s="12" t="s">
        <v>1029</v>
      </c>
      <c r="G275" s="12" t="s">
        <v>1036</v>
      </c>
      <c r="H275" s="12" t="s">
        <v>1182</v>
      </c>
      <c r="J275" s="3" t="s">
        <v>1031</v>
      </c>
      <c r="K275" s="3" t="s">
        <v>1086</v>
      </c>
      <c r="O275" s="24"/>
      <c r="P275" s="24" t="s">
        <v>1031</v>
      </c>
      <c r="Q275" s="24"/>
    </row>
    <row r="276" spans="1:17">
      <c r="A276" s="3">
        <f>VLOOKUP(D276,'Concept heirarchy position'!A$1:I$566,3,0)</f>
        <v>281</v>
      </c>
      <c r="B276" s="3" t="str">
        <f>VLOOKUP(D276,'Concept heirarchy position'!A$1:I$566,2,0)</f>
        <v>History of difficult intubation</v>
      </c>
      <c r="C276" s="3">
        <v>272</v>
      </c>
      <c r="D276" s="7" t="s">
        <v>834</v>
      </c>
      <c r="E276" s="22" t="s">
        <v>1314</v>
      </c>
      <c r="F276" s="22" t="s">
        <v>1029</v>
      </c>
      <c r="G276" s="22" t="s">
        <v>1036</v>
      </c>
      <c r="H276" s="28" t="s">
        <v>1159</v>
      </c>
      <c r="J276" s="3" t="s">
        <v>1031</v>
      </c>
      <c r="K276" s="3" t="s">
        <v>1086</v>
      </c>
      <c r="N276" s="23" t="str">
        <f>IF((E276=""),"N","Y")</f>
        <v>Y</v>
      </c>
      <c r="O276" s="23" t="s">
        <v>1031</v>
      </c>
      <c r="P276" s="23"/>
      <c r="Q276" s="23"/>
    </row>
    <row r="277" spans="1:17">
      <c r="A277" s="3">
        <f>VLOOKUP(D277,'Concept heirarchy position'!A$1:I$566,3,0)</f>
        <v>284</v>
      </c>
      <c r="B277" s="3" t="str">
        <f>VLOOKUP(D277,'Concept heirarchy position'!A$1:I$566,2,0)</f>
        <v>Mallampati</v>
      </c>
      <c r="C277" s="3">
        <v>273</v>
      </c>
      <c r="D277" s="3" t="s">
        <v>842</v>
      </c>
      <c r="E277" s="12" t="s">
        <v>843</v>
      </c>
      <c r="F277" s="12" t="s">
        <v>1029</v>
      </c>
      <c r="G277" s="12" t="s">
        <v>1036</v>
      </c>
      <c r="H277" s="12" t="s">
        <v>843</v>
      </c>
      <c r="O277" s="24"/>
      <c r="P277" s="24" t="s">
        <v>1031</v>
      </c>
      <c r="Q277" s="24"/>
    </row>
    <row r="278" spans="1:17" ht="15">
      <c r="A278" s="3">
        <f>VLOOKUP(D278,'Concept heirarchy position'!A$1:I$566,3,0)</f>
        <v>287</v>
      </c>
      <c r="B278" s="3" t="str">
        <f>VLOOKUP(D278,'Concept heirarchy position'!A$1:I$566,2,0)</f>
        <v>Neck extension</v>
      </c>
      <c r="C278" s="3">
        <v>274</v>
      </c>
      <c r="D278" s="7" t="s">
        <v>713</v>
      </c>
      <c r="E278" s="12" t="s">
        <v>1315</v>
      </c>
      <c r="F278" s="12" t="s">
        <v>1029</v>
      </c>
      <c r="G278" s="12" t="s">
        <v>1036</v>
      </c>
      <c r="H278" s="25" t="s">
        <v>713</v>
      </c>
      <c r="O278" s="24"/>
      <c r="P278" s="24" t="s">
        <v>1031</v>
      </c>
      <c r="Q278" s="24"/>
    </row>
    <row r="279" spans="1:17">
      <c r="A279" s="3">
        <f>VLOOKUP(D279,'Concept heirarchy position'!A$1:I$566,3,0)</f>
        <v>288</v>
      </c>
      <c r="B279" s="3" t="str">
        <f>VLOOKUP(D279,'Concept heirarchy position'!A$1:I$566,2,0)</f>
        <v>Mouth opening / Jaw protrusion (for Wilson Score)</v>
      </c>
      <c r="C279" s="3">
        <v>275</v>
      </c>
      <c r="D279" s="7" t="s">
        <v>715</v>
      </c>
      <c r="E279" s="12" t="s">
        <v>1316</v>
      </c>
      <c r="F279" s="12" t="s">
        <v>1029</v>
      </c>
      <c r="G279" s="12" t="s">
        <v>1036</v>
      </c>
      <c r="H279" s="12" t="s">
        <v>1317</v>
      </c>
      <c r="O279" s="24"/>
      <c r="P279" s="24" t="s">
        <v>1031</v>
      </c>
      <c r="Q279" s="24"/>
    </row>
    <row r="280" spans="1:17">
      <c r="A280" s="3">
        <f>VLOOKUP(D280,'Concept heirarchy position'!A$1:I$566,3,0)</f>
        <v>289</v>
      </c>
      <c r="B280" s="3" t="str">
        <f>VLOOKUP(D280,'Concept heirarchy position'!A$1:I$566,2,0)</f>
        <v>Mouth opening</v>
      </c>
      <c r="C280" s="3">
        <v>276</v>
      </c>
      <c r="D280" s="7" t="s">
        <v>1318</v>
      </c>
      <c r="E280" s="12" t="s">
        <v>1319</v>
      </c>
      <c r="F280" s="12" t="s">
        <v>1029</v>
      </c>
      <c r="G280" s="12" t="s">
        <v>1036</v>
      </c>
      <c r="H280" s="12" t="s">
        <v>1182</v>
      </c>
      <c r="J280" s="3" t="s">
        <v>1031</v>
      </c>
      <c r="K280" s="3" t="s">
        <v>1086</v>
      </c>
      <c r="O280" s="24"/>
      <c r="P280" s="24" t="s">
        <v>1031</v>
      </c>
      <c r="Q280" s="24"/>
    </row>
    <row r="281" spans="1:17">
      <c r="A281" s="3">
        <f>VLOOKUP(D281,'Concept heirarchy position'!A$1:I$566,3,0)</f>
        <v>290</v>
      </c>
      <c r="B281" s="3" t="str">
        <f>VLOOKUP(D281,'Concept heirarchy position'!A$1:I$566,2,0)</f>
        <v>Short thyromental distance</v>
      </c>
      <c r="C281" s="3">
        <v>277</v>
      </c>
      <c r="D281" s="3" t="s">
        <v>720</v>
      </c>
      <c r="E281" s="12" t="s">
        <v>1320</v>
      </c>
      <c r="F281" s="12" t="s">
        <v>1029</v>
      </c>
      <c r="G281" s="12" t="s">
        <v>1036</v>
      </c>
      <c r="H281" s="12" t="s">
        <v>1182</v>
      </c>
      <c r="O281" s="24"/>
      <c r="P281" s="24" t="s">
        <v>1031</v>
      </c>
      <c r="Q281" s="24"/>
    </row>
    <row r="282" spans="1:17">
      <c r="A282" s="3">
        <f>VLOOKUP(D282,'Concept heirarchy position'!A$1:I$566,3,0)</f>
        <v>293</v>
      </c>
      <c r="B282" s="3" t="str">
        <f>VLOOKUP(D282,'Concept heirarchy position'!A$1:I$566,2,0)</f>
        <v>Dentition</v>
      </c>
      <c r="C282" s="3">
        <v>278</v>
      </c>
      <c r="D282" s="7" t="s">
        <v>727</v>
      </c>
      <c r="E282" s="12" t="s">
        <v>1321</v>
      </c>
      <c r="F282" s="12" t="s">
        <v>1029</v>
      </c>
      <c r="G282" s="12" t="s">
        <v>1216</v>
      </c>
      <c r="H282" s="12" t="s">
        <v>1322</v>
      </c>
      <c r="J282" s="3" t="s">
        <v>1031</v>
      </c>
      <c r="K282" s="3" t="s">
        <v>1323</v>
      </c>
      <c r="N282" s="24"/>
      <c r="O282" s="24"/>
      <c r="P282" s="24" t="s">
        <v>1031</v>
      </c>
      <c r="Q282" s="24"/>
    </row>
    <row r="283" spans="1:17" ht="15">
      <c r="A283" s="3">
        <f>VLOOKUP(D283,'Concept heirarchy position'!A$1:I$566,3,0)</f>
        <v>294</v>
      </c>
      <c r="B283" s="3" t="str">
        <f>VLOOKUP(D283,'Concept heirarchy position'!A$1:I$566,2,0)</f>
        <v>Receding mandible</v>
      </c>
      <c r="C283" s="3">
        <v>279</v>
      </c>
      <c r="D283" s="7" t="s">
        <v>729</v>
      </c>
      <c r="E283" s="12" t="s">
        <v>1324</v>
      </c>
      <c r="F283" s="12" t="s">
        <v>1029</v>
      </c>
      <c r="G283" s="12" t="s">
        <v>1036</v>
      </c>
      <c r="H283" s="25" t="s">
        <v>1325</v>
      </c>
      <c r="O283" s="24"/>
      <c r="P283" s="24" t="s">
        <v>1031</v>
      </c>
      <c r="Q283" s="24"/>
    </row>
    <row r="284" spans="1:17">
      <c r="A284" s="3">
        <f>VLOOKUP(D284,'Concept heirarchy position'!A$1:I$566,3,0)</f>
        <v>297</v>
      </c>
      <c r="B284" s="3" t="str">
        <f>VLOOKUP(D284,'Concept heirarchy position'!A$1:I$566,2,0)</f>
        <v>Upper airway obstuction</v>
      </c>
      <c r="C284" s="3">
        <v>280</v>
      </c>
      <c r="D284" s="7" t="s">
        <v>876</v>
      </c>
      <c r="E284" s="12" t="s">
        <v>1326</v>
      </c>
      <c r="F284" s="12" t="s">
        <v>1029</v>
      </c>
      <c r="G284" s="12" t="s">
        <v>1036</v>
      </c>
      <c r="H284" s="12" t="s">
        <v>1182</v>
      </c>
      <c r="J284" s="3" t="s">
        <v>1031</v>
      </c>
      <c r="K284" s="3" t="s">
        <v>1086</v>
      </c>
      <c r="O284" s="24"/>
      <c r="P284" s="24" t="s">
        <v>1031</v>
      </c>
      <c r="Q284" s="24"/>
    </row>
    <row r="285" spans="1:17">
      <c r="A285" s="3">
        <f>VLOOKUP(D285,'Concept heirarchy position'!A$1:I$566,3,0)</f>
        <v>298</v>
      </c>
      <c r="B285" s="3" t="str">
        <f>VLOOKUP(D285,'Concept heirarchy position'!A$1:I$566,2,0)</f>
        <v>Upper airway infection</v>
      </c>
      <c r="C285" s="3">
        <v>281</v>
      </c>
      <c r="D285" s="7" t="s">
        <v>878</v>
      </c>
      <c r="E285" s="12" t="s">
        <v>1446</v>
      </c>
      <c r="F285" s="12" t="s">
        <v>1029</v>
      </c>
      <c r="G285" s="12" t="s">
        <v>1036</v>
      </c>
      <c r="H285" s="12" t="s">
        <v>1182</v>
      </c>
      <c r="J285" s="3" t="s">
        <v>1031</v>
      </c>
      <c r="K285" s="3" t="s">
        <v>1086</v>
      </c>
      <c r="O285" s="24"/>
      <c r="P285" s="24" t="s">
        <v>1031</v>
      </c>
      <c r="Q285" s="24"/>
    </row>
    <row r="286" spans="1:17">
      <c r="A286" s="3">
        <f>VLOOKUP(D286,'Concept heirarchy position'!A$1:I$566,3,0)</f>
        <v>302</v>
      </c>
      <c r="B286" s="3" t="str">
        <f>VLOOKUP(D286,'Concept heirarchy position'!A$1:I$566,2,0)</f>
        <v>High arched palate</v>
      </c>
      <c r="C286" s="3">
        <v>282</v>
      </c>
      <c r="D286" s="7" t="s">
        <v>885</v>
      </c>
      <c r="E286" s="12" t="s">
        <v>886</v>
      </c>
      <c r="F286" s="12" t="s">
        <v>1029</v>
      </c>
      <c r="G286" s="12" t="s">
        <v>1036</v>
      </c>
      <c r="H286" s="12" t="s">
        <v>1182</v>
      </c>
      <c r="O286" s="24"/>
      <c r="P286" s="24" t="s">
        <v>1031</v>
      </c>
      <c r="Q286" s="24"/>
    </row>
    <row r="287" spans="1:17" ht="15">
      <c r="A287" s="3">
        <f>VLOOKUP(D287,'Concept heirarchy position'!A$1:I$566,3,0)</f>
        <v>303</v>
      </c>
      <c r="B287" s="3" t="str">
        <f>VLOOKUP(D287,'Concept heirarchy position'!A$1:I$566,2,0)</f>
        <v>Protruding incisors</v>
      </c>
      <c r="C287" s="3">
        <v>283</v>
      </c>
      <c r="D287" s="7" t="s">
        <v>887</v>
      </c>
      <c r="E287" s="12" t="s">
        <v>1447</v>
      </c>
      <c r="F287" s="12" t="s">
        <v>1029</v>
      </c>
      <c r="G287" s="12" t="s">
        <v>1036</v>
      </c>
      <c r="H287" s="25" t="s">
        <v>1448</v>
      </c>
      <c r="O287" s="24"/>
      <c r="P287" s="24" t="s">
        <v>1031</v>
      </c>
      <c r="Q287" s="24"/>
    </row>
    <row r="288" spans="1:17">
      <c r="A288" s="3">
        <f>VLOOKUP(D288,'Concept heirarchy position'!A$1:I$566,3,0)</f>
        <v>304</v>
      </c>
      <c r="B288" s="3" t="str">
        <f>VLOOKUP(D288,'Concept heirarchy position'!A$1:I$566,2,0)</f>
        <v>Craniofacial abnormality</v>
      </c>
      <c r="C288" s="3">
        <v>284</v>
      </c>
      <c r="D288" s="7" t="s">
        <v>889</v>
      </c>
      <c r="E288" s="12" t="s">
        <v>1449</v>
      </c>
      <c r="F288" s="12" t="s">
        <v>1029</v>
      </c>
      <c r="G288" s="12" t="s">
        <v>1036</v>
      </c>
      <c r="H288" s="12" t="s">
        <v>1182</v>
      </c>
      <c r="J288" s="3" t="s">
        <v>1031</v>
      </c>
      <c r="K288" s="3" t="s">
        <v>1086</v>
      </c>
      <c r="N288" s="24"/>
      <c r="O288" s="24"/>
      <c r="P288" s="24" t="s">
        <v>1031</v>
      </c>
      <c r="Q288" s="24"/>
    </row>
    <row r="289" spans="1:17">
      <c r="A289" s="3">
        <f>VLOOKUP(D289,'Concept heirarchy position'!A$1:I$566,3,0)</f>
        <v>305</v>
      </c>
      <c r="B289" s="3" t="str">
        <f>VLOOKUP(D289,'Concept heirarchy position'!A$1:I$566,2,0)</f>
        <v>Other airway comments</v>
      </c>
      <c r="C289" s="3">
        <v>285</v>
      </c>
      <c r="D289" s="7" t="s">
        <v>891</v>
      </c>
      <c r="E289" s="12" t="s">
        <v>892</v>
      </c>
      <c r="F289" s="12" t="s">
        <v>1029</v>
      </c>
      <c r="G289" s="12" t="s">
        <v>1043</v>
      </c>
      <c r="I289" s="12">
        <v>65535</v>
      </c>
      <c r="O289" s="24"/>
      <c r="P289" s="24" t="s">
        <v>1031</v>
      </c>
      <c r="Q289" s="24"/>
    </row>
    <row r="290" spans="1:17">
      <c r="A290" s="3">
        <f>VLOOKUP(D290,'Concept heirarchy position'!A$1:I$566,3,0)</f>
        <v>307</v>
      </c>
      <c r="B290" s="3" t="str">
        <f>VLOOKUP(D290,'Concept heirarchy position'!A$1:I$566,2,0)</f>
        <v>Other investigations required</v>
      </c>
      <c r="C290" s="3">
        <v>286</v>
      </c>
      <c r="D290" s="3" t="s">
        <v>1012</v>
      </c>
      <c r="E290" s="12" t="s">
        <v>1450</v>
      </c>
      <c r="F290" s="12" t="s">
        <v>1029</v>
      </c>
      <c r="G290" s="12" t="s">
        <v>1036</v>
      </c>
      <c r="H290" s="12" t="s">
        <v>1182</v>
      </c>
      <c r="J290" s="12" t="s">
        <v>1031</v>
      </c>
      <c r="K290" s="12" t="s">
        <v>1086</v>
      </c>
      <c r="L290" s="12"/>
      <c r="M290" s="12"/>
      <c r="O290" s="24" t="s">
        <v>1031</v>
      </c>
      <c r="P290" s="24" t="s">
        <v>1031</v>
      </c>
      <c r="Q290" s="24"/>
    </row>
    <row r="291" spans="1:17">
      <c r="A291" s="3">
        <f>VLOOKUP(D291,'Concept heirarchy position'!A$1:I$566,3,0)</f>
        <v>308</v>
      </c>
      <c r="B291" s="3" t="str">
        <f>VLOOKUP(D291,'Concept heirarchy position'!A$1:I$566,2,0)</f>
        <v>Blood results available</v>
      </c>
      <c r="C291" s="3">
        <v>287</v>
      </c>
      <c r="D291" s="3" t="s">
        <v>901</v>
      </c>
      <c r="E291" s="12" t="s">
        <v>1451</v>
      </c>
      <c r="F291" s="12" t="s">
        <v>1029</v>
      </c>
      <c r="G291" s="12" t="s">
        <v>1036</v>
      </c>
      <c r="H291" s="29" t="s">
        <v>1182</v>
      </c>
      <c r="N291" s="24"/>
      <c r="O291" s="24" t="s">
        <v>1031</v>
      </c>
      <c r="P291" s="24" t="s">
        <v>1031</v>
      </c>
      <c r="Q291" s="24"/>
    </row>
    <row r="292" spans="1:17">
      <c r="A292" s="3">
        <f>VLOOKUP(D292,'Concept heirarchy position'!A$1:I$566,3,0)</f>
        <v>309</v>
      </c>
      <c r="B292" s="3" t="str">
        <f>VLOOKUP(D292,'Concept heirarchy position'!A$1:I$566,2,0)</f>
        <v>Blood test in last year</v>
      </c>
      <c r="C292" s="3">
        <v>288</v>
      </c>
      <c r="D292" s="3" t="s">
        <v>904</v>
      </c>
      <c r="E292" s="22" t="s">
        <v>1452</v>
      </c>
      <c r="F292" s="22" t="s">
        <v>1029</v>
      </c>
      <c r="G292" s="22" t="s">
        <v>1036</v>
      </c>
      <c r="H292" s="28" t="s">
        <v>1159</v>
      </c>
      <c r="N292" s="23" t="str">
        <f>IF((E292=""),"N","Y")</f>
        <v>Y</v>
      </c>
      <c r="O292" s="23" t="s">
        <v>1031</v>
      </c>
      <c r="P292" s="23"/>
      <c r="Q292" s="23"/>
    </row>
    <row r="293" spans="1:17">
      <c r="A293" s="3">
        <f>VLOOKUP(D293,'Concept heirarchy position'!A$1:I$566,3,0)</f>
        <v>310</v>
      </c>
      <c r="B293" s="3" t="str">
        <f>VLOOKUP(D293,'Concept heirarchy position'!A$1:I$566,2,0)</f>
        <v>Lab results date</v>
      </c>
      <c r="C293" s="3">
        <v>289</v>
      </c>
      <c r="D293" s="3" t="s">
        <v>906</v>
      </c>
      <c r="E293" s="12" t="s">
        <v>1453</v>
      </c>
      <c r="F293" s="12" t="s">
        <v>1569</v>
      </c>
      <c r="G293" s="12" t="s">
        <v>1034</v>
      </c>
      <c r="M293" s="3" t="s">
        <v>1035</v>
      </c>
      <c r="O293" s="24"/>
      <c r="P293" s="24" t="s">
        <v>1031</v>
      </c>
      <c r="Q293" s="24"/>
    </row>
    <row r="294" spans="1:17">
      <c r="A294" s="3">
        <f>VLOOKUP(D294,'Concept heirarchy position'!A$1:I$566,3,0)</f>
        <v>311</v>
      </c>
      <c r="B294" s="3" t="str">
        <f>VLOOKUP(D294,'Concept heirarchy position'!A$1:I$566,2,0)</f>
        <v>Hb</v>
      </c>
      <c r="C294" s="3">
        <v>290</v>
      </c>
      <c r="D294" s="3" t="s">
        <v>908</v>
      </c>
      <c r="E294" s="12" t="s">
        <v>909</v>
      </c>
      <c r="F294" s="12" t="s">
        <v>1569</v>
      </c>
      <c r="G294" s="12" t="s">
        <v>1050</v>
      </c>
      <c r="O294" s="24" t="s">
        <v>1031</v>
      </c>
      <c r="P294" s="24" t="s">
        <v>1031</v>
      </c>
      <c r="Q294" s="24"/>
    </row>
    <row r="295" spans="1:17">
      <c r="A295" s="3">
        <f>VLOOKUP(D295,'Concept heirarchy position'!A$1:I$566,3,0)</f>
        <v>312</v>
      </c>
      <c r="B295" s="3" t="str">
        <f>VLOOKUP(D295,'Concept heirarchy position'!A$1:I$566,2,0)</f>
        <v>Platelets</v>
      </c>
      <c r="C295" s="3">
        <v>291</v>
      </c>
      <c r="D295" s="3" t="s">
        <v>910</v>
      </c>
      <c r="E295" s="12" t="s">
        <v>911</v>
      </c>
      <c r="F295" s="12" t="s">
        <v>1569</v>
      </c>
      <c r="G295" s="12" t="s">
        <v>1184</v>
      </c>
      <c r="O295" s="24" t="s">
        <v>1031</v>
      </c>
      <c r="P295" s="24" t="s">
        <v>1031</v>
      </c>
      <c r="Q295" s="24"/>
    </row>
    <row r="296" spans="1:17">
      <c r="A296" s="3">
        <f>VLOOKUP(D296,'Concept heirarchy position'!A$1:I$566,3,0)</f>
        <v>313</v>
      </c>
      <c r="B296" s="3" t="str">
        <f>VLOOKUP(D296,'Concept heirarchy position'!A$1:I$566,2,0)</f>
        <v>INR</v>
      </c>
      <c r="C296" s="3">
        <v>292</v>
      </c>
      <c r="D296" s="3" t="s">
        <v>912</v>
      </c>
      <c r="E296" s="12" t="s">
        <v>777</v>
      </c>
      <c r="F296" s="12" t="s">
        <v>1569</v>
      </c>
      <c r="G296" s="12" t="s">
        <v>1050</v>
      </c>
      <c r="O296" s="24" t="s">
        <v>1031</v>
      </c>
      <c r="P296" s="24" t="s">
        <v>1031</v>
      </c>
      <c r="Q296" s="24"/>
    </row>
    <row r="297" spans="1:17">
      <c r="A297" s="3">
        <f>VLOOKUP(D297,'Concept heirarchy position'!A$1:I$566,3,0)</f>
        <v>314</v>
      </c>
      <c r="B297" s="3" t="str">
        <f>VLOOKUP(D297,'Concept heirarchy position'!A$1:I$566,2,0)</f>
        <v>PT</v>
      </c>
      <c r="C297" s="3">
        <v>293</v>
      </c>
      <c r="D297" s="3" t="s">
        <v>778</v>
      </c>
      <c r="E297" s="12" t="s">
        <v>1570</v>
      </c>
      <c r="F297" s="12" t="s">
        <v>1569</v>
      </c>
      <c r="G297" s="12" t="s">
        <v>1184</v>
      </c>
      <c r="O297" s="24" t="s">
        <v>1031</v>
      </c>
      <c r="P297" s="24" t="s">
        <v>1031</v>
      </c>
      <c r="Q297" s="24"/>
    </row>
    <row r="298" spans="1:17">
      <c r="A298" s="3">
        <f>VLOOKUP(D298,'Concept heirarchy position'!A$1:I$566,3,0)</f>
        <v>315</v>
      </c>
      <c r="B298" s="3" t="str">
        <f>VLOOKUP(D298,'Concept heirarchy position'!A$1:I$566,2,0)</f>
        <v>aPTT</v>
      </c>
      <c r="C298" s="3">
        <v>294</v>
      </c>
      <c r="D298" s="3" t="s">
        <v>780</v>
      </c>
      <c r="E298" s="12" t="s">
        <v>781</v>
      </c>
      <c r="F298" s="12" t="s">
        <v>1569</v>
      </c>
      <c r="G298" s="12" t="s">
        <v>1050</v>
      </c>
      <c r="N298" s="24"/>
      <c r="O298" s="24"/>
      <c r="P298" s="24" t="s">
        <v>1031</v>
      </c>
      <c r="Q298" s="24"/>
    </row>
    <row r="299" spans="1:17">
      <c r="A299" s="3">
        <f>VLOOKUP(D299,'Concept heirarchy position'!A$1:I$566,3,0)</f>
        <v>316</v>
      </c>
      <c r="B299" s="3" t="str">
        <f>VLOOKUP(D299,'Concept heirarchy position'!A$1:I$566,2,0)</f>
        <v>Na</v>
      </c>
      <c r="C299" s="3">
        <v>295</v>
      </c>
      <c r="D299" s="3" t="s">
        <v>782</v>
      </c>
      <c r="E299" s="12" t="s">
        <v>1571</v>
      </c>
      <c r="F299" s="12" t="s">
        <v>1569</v>
      </c>
      <c r="G299" s="12" t="s">
        <v>1184</v>
      </c>
      <c r="O299" s="24" t="s">
        <v>1031</v>
      </c>
      <c r="P299" s="24" t="s">
        <v>1031</v>
      </c>
      <c r="Q299" s="24"/>
    </row>
    <row r="300" spans="1:17">
      <c r="A300" s="3">
        <f>VLOOKUP(D300,'Concept heirarchy position'!A$1:I$566,3,0)</f>
        <v>317</v>
      </c>
      <c r="B300" s="3" t="str">
        <f>VLOOKUP(D300,'Concept heirarchy position'!A$1:I$566,2,0)</f>
        <v>K</v>
      </c>
      <c r="C300" s="3">
        <v>296</v>
      </c>
      <c r="D300" s="3" t="s">
        <v>784</v>
      </c>
      <c r="E300" s="12" t="s">
        <v>1572</v>
      </c>
      <c r="F300" s="12" t="s">
        <v>1569</v>
      </c>
      <c r="G300" s="12" t="s">
        <v>1184</v>
      </c>
      <c r="O300" s="24"/>
      <c r="P300" s="24" t="s">
        <v>1031</v>
      </c>
      <c r="Q300" s="24"/>
    </row>
    <row r="301" spans="1:17">
      <c r="A301" s="3">
        <f>VLOOKUP(D301,'Concept heirarchy position'!A$1:I$566,3,0)</f>
        <v>318</v>
      </c>
      <c r="B301" s="3" t="str">
        <f>VLOOKUP(D301,'Concept heirarchy position'!A$1:I$566,2,0)</f>
        <v>HCO3</v>
      </c>
      <c r="C301" s="3">
        <v>297</v>
      </c>
      <c r="D301" s="3" t="s">
        <v>786</v>
      </c>
      <c r="E301" s="12" t="s">
        <v>787</v>
      </c>
      <c r="F301" s="12" t="s">
        <v>1569</v>
      </c>
      <c r="G301" s="12" t="s">
        <v>1050</v>
      </c>
      <c r="O301" s="24" t="s">
        <v>1031</v>
      </c>
      <c r="P301" s="24" t="s">
        <v>1031</v>
      </c>
      <c r="Q301" s="24"/>
    </row>
    <row r="302" spans="1:17">
      <c r="A302" s="3">
        <f>VLOOKUP(D302,'Concept heirarchy position'!A$1:I$566,3,0)</f>
        <v>319</v>
      </c>
      <c r="B302" s="3" t="str">
        <f>VLOOKUP(D302,'Concept heirarchy position'!A$1:I$566,2,0)</f>
        <v>Urea</v>
      </c>
      <c r="C302" s="3">
        <v>298</v>
      </c>
      <c r="D302" s="3" t="s">
        <v>788</v>
      </c>
      <c r="E302" s="12" t="s">
        <v>789</v>
      </c>
      <c r="F302" s="12" t="s">
        <v>1569</v>
      </c>
      <c r="G302" s="12" t="s">
        <v>1184</v>
      </c>
      <c r="O302" s="24" t="s">
        <v>1031</v>
      </c>
      <c r="P302" s="24" t="s">
        <v>1031</v>
      </c>
      <c r="Q302" s="24"/>
    </row>
    <row r="303" spans="1:17">
      <c r="A303" s="3">
        <f>VLOOKUP(D303,'Concept heirarchy position'!A$1:I$566,3,0)</f>
        <v>320</v>
      </c>
      <c r="B303" s="3" t="str">
        <f>VLOOKUP(D303,'Concept heirarchy position'!A$1:I$566,2,0)</f>
        <v>Creatinine</v>
      </c>
      <c r="C303" s="3">
        <v>299</v>
      </c>
      <c r="D303" s="3" t="s">
        <v>790</v>
      </c>
      <c r="E303" s="12" t="s">
        <v>791</v>
      </c>
      <c r="F303" s="12" t="s">
        <v>1569</v>
      </c>
      <c r="G303" s="12" t="s">
        <v>1184</v>
      </c>
      <c r="N303" s="24"/>
      <c r="O303" s="24"/>
      <c r="P303" s="24" t="s">
        <v>1031</v>
      </c>
      <c r="Q303" s="24"/>
    </row>
    <row r="304" spans="1:17">
      <c r="A304" s="3">
        <f>VLOOKUP(D304,'Concept heirarchy position'!A$1:I$566,3,0)</f>
        <v>321</v>
      </c>
      <c r="B304" s="3">
        <f>VLOOKUP(D304,'Concept heirarchy position'!A$1:I$566,2,0)</f>
        <v>0</v>
      </c>
      <c r="C304" s="3">
        <v>300</v>
      </c>
      <c r="D304" s="3" t="s">
        <v>792</v>
      </c>
      <c r="E304" s="12" t="s">
        <v>1573</v>
      </c>
      <c r="F304" s="12" t="s">
        <v>1569</v>
      </c>
      <c r="G304" s="12" t="s">
        <v>1036</v>
      </c>
      <c r="H304" s="12" t="s">
        <v>1573</v>
      </c>
      <c r="O304" s="24" t="s">
        <v>1031</v>
      </c>
      <c r="P304" s="24" t="s">
        <v>1031</v>
      </c>
      <c r="Q304" s="24"/>
    </row>
    <row r="305" spans="1:17">
      <c r="A305" s="3">
        <f>VLOOKUP(D305,'Concept heirarchy position'!A$1:I$566,3,0)</f>
        <v>322</v>
      </c>
      <c r="B305" s="3" t="str">
        <f>VLOOKUP(D305,'Concept heirarchy position'!A$1:I$566,2,0)</f>
        <v>Albumin</v>
      </c>
      <c r="C305" s="3">
        <v>301</v>
      </c>
      <c r="D305" s="12" t="s">
        <v>793</v>
      </c>
      <c r="E305" s="12" t="s">
        <v>794</v>
      </c>
      <c r="F305" s="12" t="s">
        <v>1569</v>
      </c>
      <c r="G305" s="12" t="s">
        <v>1050</v>
      </c>
      <c r="N305" s="24"/>
      <c r="O305" s="24"/>
      <c r="P305" s="24" t="s">
        <v>1031</v>
      </c>
      <c r="Q305" s="24"/>
    </row>
    <row r="306" spans="1:17">
      <c r="A306" s="3">
        <f>VLOOKUP(D306,'Concept heirarchy position'!A$1:I$566,3,0)</f>
        <v>323</v>
      </c>
      <c r="B306" s="3" t="str">
        <f>VLOOKUP(D306,'Concept heirarchy position'!A$1:I$566,2,0)</f>
        <v>HbA1C</v>
      </c>
      <c r="C306" s="3">
        <v>302</v>
      </c>
      <c r="D306" s="3" t="s">
        <v>795</v>
      </c>
      <c r="E306" s="12" t="s">
        <v>796</v>
      </c>
      <c r="F306" s="12" t="s">
        <v>1254</v>
      </c>
      <c r="G306" s="12" t="s">
        <v>1184</v>
      </c>
      <c r="H306" s="12"/>
      <c r="N306" s="24"/>
      <c r="O306" s="24"/>
      <c r="P306" s="24"/>
      <c r="Q306" s="24"/>
    </row>
    <row r="307" spans="1:17">
      <c r="A307" s="3">
        <f>VLOOKUP(D307,'Concept heirarchy position'!A$1:I$566,3,0)</f>
        <v>324</v>
      </c>
      <c r="B307" s="3" t="str">
        <f>VLOOKUP(D307,'Concept heirarchy position'!A$1:I$566,2,0)</f>
        <v>ECG</v>
      </c>
      <c r="C307" s="3">
        <v>303</v>
      </c>
      <c r="D307" s="3" t="s">
        <v>797</v>
      </c>
      <c r="E307" s="12" t="s">
        <v>1574</v>
      </c>
      <c r="F307" s="12" t="s">
        <v>1029</v>
      </c>
      <c r="G307" s="12" t="s">
        <v>1036</v>
      </c>
      <c r="H307" s="12" t="s">
        <v>1182</v>
      </c>
      <c r="N307" s="24"/>
      <c r="O307" s="24"/>
      <c r="P307" s="24" t="s">
        <v>1031</v>
      </c>
      <c r="Q307" s="24"/>
    </row>
    <row r="308" spans="1:17">
      <c r="A308" s="3">
        <f>VLOOKUP(D308,'Concept heirarchy position'!A$1:I$566,3,0)</f>
        <v>325</v>
      </c>
      <c r="B308" s="3" t="str">
        <f>VLOOKUP(D308,'Concept heirarchy position'!A$1:I$566,2,0)</f>
        <v>ECG Date</v>
      </c>
      <c r="C308" s="3">
        <v>304</v>
      </c>
      <c r="D308" s="3" t="s">
        <v>799</v>
      </c>
      <c r="E308" s="12" t="s">
        <v>1575</v>
      </c>
      <c r="F308" s="3" t="s">
        <v>1576</v>
      </c>
      <c r="G308" s="12" t="s">
        <v>1034</v>
      </c>
      <c r="M308" s="3" t="s">
        <v>1035</v>
      </c>
      <c r="N308" s="24"/>
      <c r="O308" s="24" t="s">
        <v>1031</v>
      </c>
      <c r="P308" s="24" t="s">
        <v>1031</v>
      </c>
      <c r="Q308" s="24"/>
    </row>
    <row r="309" spans="1:17">
      <c r="A309" s="3">
        <f>VLOOKUP(D309,'Concept heirarchy position'!A$1:I$566,3,0)</f>
        <v>326</v>
      </c>
      <c r="B309" s="3" t="str">
        <f>VLOOKUP(D309,'Concept heirarchy position'!A$1:I$566,2,0)</f>
        <v>ECG Results</v>
      </c>
      <c r="C309" s="3">
        <v>305</v>
      </c>
      <c r="D309" s="3" t="s">
        <v>802</v>
      </c>
      <c r="E309" s="12" t="s">
        <v>1455</v>
      </c>
      <c r="F309" s="3" t="s">
        <v>1456</v>
      </c>
      <c r="G309" s="12" t="s">
        <v>1043</v>
      </c>
      <c r="I309" s="29">
        <v>65535</v>
      </c>
      <c r="N309" s="24"/>
      <c r="O309" s="24" t="s">
        <v>1031</v>
      </c>
      <c r="P309" s="24" t="s">
        <v>1031</v>
      </c>
      <c r="Q309" s="24"/>
    </row>
    <row r="310" spans="1:17">
      <c r="A310" s="3">
        <f>VLOOKUP(D310,'Concept heirarchy position'!A$1:I$566,3,0)</f>
        <v>327</v>
      </c>
      <c r="B310" s="3" t="str">
        <f>VLOOKUP(D310,'Concept heirarchy position'!A$1:I$566,2,0)</f>
        <v>Pulmonary function tests performed</v>
      </c>
      <c r="C310" s="3">
        <v>306</v>
      </c>
      <c r="D310" s="3" t="s">
        <v>805</v>
      </c>
      <c r="E310" s="12" t="s">
        <v>806</v>
      </c>
      <c r="F310" s="12" t="s">
        <v>1029</v>
      </c>
      <c r="G310" s="12" t="s">
        <v>1036</v>
      </c>
      <c r="H310" s="12" t="s">
        <v>1182</v>
      </c>
      <c r="O310" s="24"/>
      <c r="P310" s="24" t="s">
        <v>1031</v>
      </c>
      <c r="Q310" s="24"/>
    </row>
    <row r="311" spans="1:17">
      <c r="A311" s="3">
        <f>VLOOKUP(D311,'Concept heirarchy position'!A$1:I$566,3,0)</f>
        <v>327</v>
      </c>
      <c r="B311" s="3" t="str">
        <f>VLOOKUP(D311,'Concept heirarchy position'!A$1:I$566,2,0)</f>
        <v>Pulmonary function tests performed</v>
      </c>
      <c r="C311" s="3">
        <v>307</v>
      </c>
      <c r="D311" s="3" t="s">
        <v>805</v>
      </c>
      <c r="E311" s="22" t="s">
        <v>1457</v>
      </c>
      <c r="F311" s="22" t="s">
        <v>1029</v>
      </c>
      <c r="G311" s="22" t="s">
        <v>1036</v>
      </c>
      <c r="H311" s="28" t="s">
        <v>1159</v>
      </c>
      <c r="N311" s="23" t="str">
        <f>IF((E311=""),"N","Y")</f>
        <v>Y</v>
      </c>
      <c r="O311" s="23" t="s">
        <v>1031</v>
      </c>
      <c r="P311" s="23"/>
      <c r="Q311" s="23"/>
    </row>
    <row r="312" spans="1:17">
      <c r="A312" s="3">
        <f>VLOOKUP(D312,'Concept heirarchy position'!A$1:I$566,3,0)</f>
        <v>328</v>
      </c>
      <c r="B312" s="3" t="str">
        <f>VLOOKUP(D312,'Concept heirarchy position'!A$1:I$566,2,0)</f>
        <v>Pulmonary function test results</v>
      </c>
      <c r="C312" s="3">
        <v>308</v>
      </c>
      <c r="D312" s="3" t="s">
        <v>807</v>
      </c>
      <c r="E312" s="12" t="s">
        <v>808</v>
      </c>
      <c r="F312" s="3" t="s">
        <v>1458</v>
      </c>
      <c r="G312" s="12" t="s">
        <v>1043</v>
      </c>
      <c r="I312" s="29">
        <v>65535</v>
      </c>
      <c r="O312" s="24" t="s">
        <v>1031</v>
      </c>
      <c r="P312" s="24" t="s">
        <v>1031</v>
      </c>
      <c r="Q312" s="24"/>
    </row>
    <row r="313" spans="1:17">
      <c r="A313" s="3">
        <f>VLOOKUP(D313,'Concept heirarchy position'!A$1:I$566,3,0)</f>
        <v>329</v>
      </c>
      <c r="B313" s="3" t="str">
        <f>VLOOKUP(D313,'Concept heirarchy position'!A$1:I$566,2,0)</f>
        <v>PFT date</v>
      </c>
      <c r="C313" s="3">
        <v>309</v>
      </c>
      <c r="D313" s="3" t="s">
        <v>932</v>
      </c>
      <c r="E313" s="12" t="s">
        <v>1459</v>
      </c>
      <c r="F313" s="3" t="s">
        <v>1458</v>
      </c>
      <c r="G313" s="12" t="s">
        <v>1034</v>
      </c>
      <c r="M313" s="3" t="s">
        <v>1035</v>
      </c>
      <c r="O313" s="24" t="s">
        <v>1031</v>
      </c>
      <c r="P313" s="24" t="s">
        <v>1031</v>
      </c>
      <c r="Q313" s="24"/>
    </row>
    <row r="314" spans="1:17">
      <c r="A314" s="3">
        <f>VLOOKUP(D314,'Concept heirarchy position'!A$1:I$566,3,0)</f>
        <v>330</v>
      </c>
      <c r="B314" s="3" t="str">
        <f>VLOOKUP(D314,'Concept heirarchy position'!A$1:I$566,2,0)</f>
        <v>CXR performed</v>
      </c>
      <c r="C314" s="3">
        <v>310</v>
      </c>
      <c r="D314" s="3" t="s">
        <v>935</v>
      </c>
      <c r="E314" s="12" t="s">
        <v>936</v>
      </c>
      <c r="F314" s="12" t="s">
        <v>1029</v>
      </c>
      <c r="G314" s="12" t="s">
        <v>1036</v>
      </c>
      <c r="H314" s="12" t="s">
        <v>1182</v>
      </c>
      <c r="N314" s="24"/>
      <c r="O314" s="24"/>
      <c r="P314" s="24" t="s">
        <v>1031</v>
      </c>
      <c r="Q314" s="24"/>
    </row>
    <row r="315" spans="1:17">
      <c r="A315" s="3">
        <f>VLOOKUP(D315,'Concept heirarchy position'!A$1:I$566,3,0)</f>
        <v>330</v>
      </c>
      <c r="B315" s="3" t="str">
        <f>VLOOKUP(D315,'Concept heirarchy position'!A$1:I$566,2,0)</f>
        <v>CXR performed</v>
      </c>
      <c r="C315" s="3">
        <v>311</v>
      </c>
      <c r="D315" s="3" t="s">
        <v>935</v>
      </c>
      <c r="E315" s="22" t="s">
        <v>1460</v>
      </c>
      <c r="F315" s="22" t="s">
        <v>1029</v>
      </c>
      <c r="G315" s="22" t="s">
        <v>1036</v>
      </c>
      <c r="H315" s="28" t="s">
        <v>1159</v>
      </c>
      <c r="N315" s="23" t="str">
        <f>IF((E315=""),"N","Y")</f>
        <v>Y</v>
      </c>
      <c r="O315" s="23" t="s">
        <v>1031</v>
      </c>
      <c r="P315" s="23"/>
      <c r="Q315" s="23"/>
    </row>
    <row r="316" spans="1:17">
      <c r="A316" s="3">
        <f>VLOOKUP(D316,'Concept heirarchy position'!A$1:I$566,3,0)</f>
        <v>331</v>
      </c>
      <c r="B316" s="3" t="str">
        <f>VLOOKUP(D316,'Concept heirarchy position'!A$1:I$566,2,0)</f>
        <v>CXR date</v>
      </c>
      <c r="C316" s="3">
        <v>312</v>
      </c>
      <c r="D316" s="3" t="s">
        <v>937</v>
      </c>
      <c r="E316" s="12" t="s">
        <v>938</v>
      </c>
      <c r="F316" s="3" t="s">
        <v>1589</v>
      </c>
      <c r="G316" s="12" t="s">
        <v>1034</v>
      </c>
      <c r="M316" s="3" t="s">
        <v>1035</v>
      </c>
      <c r="N316" s="24"/>
      <c r="O316" s="24"/>
      <c r="P316" s="24" t="s">
        <v>1031</v>
      </c>
      <c r="Q316" s="24"/>
    </row>
    <row r="317" spans="1:17">
      <c r="A317" s="3">
        <f>VLOOKUP(D317,'Concept heirarchy position'!A$1:I$566,3,0)</f>
        <v>332</v>
      </c>
      <c r="B317" s="3" t="str">
        <f>VLOOKUP(D317,'Concept heirarchy position'!A$1:I$566,2,0)</f>
        <v>CXR results</v>
      </c>
      <c r="C317" s="3">
        <v>313</v>
      </c>
      <c r="D317" s="3" t="s">
        <v>1062</v>
      </c>
      <c r="E317" s="12" t="s">
        <v>1063</v>
      </c>
      <c r="F317" s="3" t="s">
        <v>1589</v>
      </c>
      <c r="G317" s="12" t="s">
        <v>1043</v>
      </c>
      <c r="I317" s="29">
        <v>65535</v>
      </c>
      <c r="N317" s="24"/>
      <c r="O317" s="24"/>
      <c r="P317" s="24" t="s">
        <v>1031</v>
      </c>
      <c r="Q317" s="24"/>
    </row>
    <row r="318" spans="1:17">
      <c r="A318" s="3">
        <f>VLOOKUP(D318,'Concept heirarchy position'!A$1:I$566,3,0)</f>
        <v>333</v>
      </c>
      <c r="B318" s="3" t="str">
        <f>VLOOKUP(D318,'Concept heirarchy position'!A$1:I$566,2,0)</f>
        <v>Echo performed</v>
      </c>
      <c r="C318" s="3">
        <v>314</v>
      </c>
      <c r="D318" s="3" t="s">
        <v>944</v>
      </c>
      <c r="E318" s="12" t="s">
        <v>1590</v>
      </c>
      <c r="F318" s="12" t="s">
        <v>1029</v>
      </c>
      <c r="G318" s="12" t="s">
        <v>1036</v>
      </c>
      <c r="H318" s="12" t="s">
        <v>1182</v>
      </c>
      <c r="N318" s="24"/>
      <c r="O318" s="24"/>
      <c r="P318" s="24" t="s">
        <v>1031</v>
      </c>
      <c r="Q318" s="24"/>
    </row>
    <row r="319" spans="1:17">
      <c r="A319" s="3">
        <f>VLOOKUP(D319,'Concept heirarchy position'!A$1:I$566,3,0)</f>
        <v>333</v>
      </c>
      <c r="B319" s="3" t="str">
        <f>VLOOKUP(D319,'Concept heirarchy position'!A$1:I$566,2,0)</f>
        <v>Echo performed</v>
      </c>
      <c r="C319" s="3">
        <v>315</v>
      </c>
      <c r="D319" s="3" t="s">
        <v>944</v>
      </c>
      <c r="E319" s="22" t="s">
        <v>1591</v>
      </c>
      <c r="F319" s="22" t="s">
        <v>1029</v>
      </c>
      <c r="G319" s="22" t="s">
        <v>1036</v>
      </c>
      <c r="H319" s="28" t="s">
        <v>1159</v>
      </c>
      <c r="N319" s="23" t="str">
        <f>IF((E319=""),"N","Y")</f>
        <v>Y</v>
      </c>
      <c r="O319" s="23" t="s">
        <v>1031</v>
      </c>
      <c r="P319" s="23"/>
      <c r="Q319" s="23"/>
    </row>
    <row r="320" spans="1:17">
      <c r="A320" s="3">
        <f>VLOOKUP(D320,'Concept heirarchy position'!A$1:I$566,3,0)</f>
        <v>334</v>
      </c>
      <c r="B320" s="3" t="str">
        <f>VLOOKUP(D320,'Concept heirarchy position'!A$1:I$566,2,0)</f>
        <v>Echo date</v>
      </c>
      <c r="C320" s="3">
        <v>316</v>
      </c>
      <c r="D320" s="3" t="s">
        <v>946</v>
      </c>
      <c r="E320" s="12" t="s">
        <v>947</v>
      </c>
      <c r="F320" s="3" t="s">
        <v>1592</v>
      </c>
      <c r="G320" s="12" t="s">
        <v>1034</v>
      </c>
      <c r="M320" s="3" t="s">
        <v>1035</v>
      </c>
      <c r="N320" s="24"/>
      <c r="O320" s="24" t="s">
        <v>1031</v>
      </c>
      <c r="P320" s="24" t="s">
        <v>1031</v>
      </c>
      <c r="Q320" s="24"/>
    </row>
    <row r="321" spans="1:17">
      <c r="A321" s="3">
        <f>VLOOKUP(D321,'Concept heirarchy position'!A$1:I$566,3,0)</f>
        <v>335</v>
      </c>
      <c r="B321" s="3" t="str">
        <f>VLOOKUP(D321,'Concept heirarchy position'!A$1:I$566,2,0)</f>
        <v>Echo results</v>
      </c>
      <c r="C321" s="3">
        <v>317</v>
      </c>
      <c r="D321" s="3" t="s">
        <v>949</v>
      </c>
      <c r="E321" s="12" t="s">
        <v>950</v>
      </c>
      <c r="F321" s="3" t="s">
        <v>1592</v>
      </c>
      <c r="G321" s="12" t="s">
        <v>1043</v>
      </c>
      <c r="I321" s="29">
        <v>65535</v>
      </c>
      <c r="N321" s="24"/>
      <c r="O321" s="24"/>
      <c r="P321" s="24" t="s">
        <v>1031</v>
      </c>
      <c r="Q321" s="24"/>
    </row>
    <row r="322" spans="1:17">
      <c r="A322" s="3">
        <f>VLOOKUP(D322,'Concept heirarchy position'!A$1:I$566,3,0)</f>
        <v>342</v>
      </c>
      <c r="B322" s="3" t="str">
        <f>VLOOKUP(D322,'Concept heirarchy position'!A$1:I$566,2,0)</f>
        <v>Other imaging performed</v>
      </c>
      <c r="C322" s="3">
        <v>318</v>
      </c>
      <c r="D322" s="3" t="s">
        <v>967</v>
      </c>
      <c r="E322" s="12" t="s">
        <v>968</v>
      </c>
      <c r="F322" s="12" t="s">
        <v>1029</v>
      </c>
      <c r="G322" s="12" t="s">
        <v>1036</v>
      </c>
      <c r="H322" s="12" t="s">
        <v>1182</v>
      </c>
      <c r="J322" s="12" t="s">
        <v>1031</v>
      </c>
      <c r="K322" s="12" t="s">
        <v>1086</v>
      </c>
      <c r="L322" s="12"/>
      <c r="M322" s="12"/>
      <c r="O322" s="24" t="s">
        <v>1031</v>
      </c>
      <c r="P322" s="24" t="s">
        <v>1031</v>
      </c>
      <c r="Q322" s="24"/>
    </row>
    <row r="323" spans="1:17">
      <c r="A323" s="3">
        <f>VLOOKUP(D323,'Concept heirarchy position'!A$1:I$566,3,0)</f>
        <v>343</v>
      </c>
      <c r="B323" s="3" t="str">
        <f>VLOOKUP(D323,'Concept heirarchy position'!A$1:I$566,2,0)</f>
        <v>Other Lab Results</v>
      </c>
      <c r="C323" s="3">
        <v>319</v>
      </c>
      <c r="D323" s="3" t="s">
        <v>847</v>
      </c>
      <c r="E323" s="12" t="s">
        <v>1593</v>
      </c>
      <c r="F323" s="12" t="s">
        <v>1569</v>
      </c>
      <c r="G323" s="12" t="s">
        <v>1043</v>
      </c>
      <c r="I323" s="29">
        <v>65535</v>
      </c>
      <c r="O323" s="24" t="s">
        <v>1031</v>
      </c>
      <c r="P323" s="24" t="s">
        <v>1031</v>
      </c>
      <c r="Q323" s="24"/>
    </row>
    <row r="324" spans="1:17">
      <c r="A324" s="3">
        <f>VLOOKUP(D324,'Concept heirarchy position'!A$1:I$566,3,0)</f>
        <v>344</v>
      </c>
      <c r="B324" s="3" t="str">
        <f>VLOOKUP(D324,'Concept heirarchy position'!A$1:I$566,2,0)</f>
        <v>Consultation requested</v>
      </c>
      <c r="C324" s="3">
        <v>320</v>
      </c>
      <c r="D324" s="7" t="s">
        <v>849</v>
      </c>
      <c r="E324" s="12" t="s">
        <v>850</v>
      </c>
      <c r="F324" s="12" t="s">
        <v>1029</v>
      </c>
      <c r="G324" s="12" t="s">
        <v>1036</v>
      </c>
      <c r="H324" s="12" t="s">
        <v>1182</v>
      </c>
      <c r="J324" s="3" t="s">
        <v>1031</v>
      </c>
      <c r="N324" s="24"/>
      <c r="O324" s="24" t="s">
        <v>1031</v>
      </c>
      <c r="P324" s="24" t="s">
        <v>1031</v>
      </c>
      <c r="Q324" s="24"/>
    </row>
    <row r="325" spans="1:17">
      <c r="A325" s="3">
        <f>VLOOKUP(D325,'Concept heirarchy position'!A$1:I$566,3,0)</f>
        <v>345</v>
      </c>
      <c r="B325" s="3" t="str">
        <f>VLOOKUP(D325,'Concept heirarchy position'!A$1:I$566,2,0)</f>
        <v>Consultation completed</v>
      </c>
      <c r="C325" s="3">
        <v>321</v>
      </c>
      <c r="D325" s="7" t="s">
        <v>852</v>
      </c>
      <c r="E325" s="12" t="s">
        <v>853</v>
      </c>
      <c r="F325" s="12" t="s">
        <v>1029</v>
      </c>
      <c r="G325" s="12" t="s">
        <v>1036</v>
      </c>
      <c r="H325" s="12" t="s">
        <v>1182</v>
      </c>
      <c r="J325" s="3" t="s">
        <v>1031</v>
      </c>
      <c r="K325" s="3" t="s">
        <v>1086</v>
      </c>
      <c r="N325" s="24"/>
      <c r="O325" s="24" t="s">
        <v>1031</v>
      </c>
      <c r="P325" s="24" t="s">
        <v>1031</v>
      </c>
      <c r="Q325" s="24"/>
    </row>
    <row r="326" spans="1:17">
      <c r="A326" s="3">
        <f>VLOOKUP(D326,'Concept heirarchy position'!A$1:I$566,3,0)</f>
        <v>346</v>
      </c>
      <c r="B326" s="3" t="str">
        <f>VLOOKUP(D326,'Concept heirarchy position'!A$1:I$566,2,0)</f>
        <v>ASA</v>
      </c>
      <c r="C326" s="3">
        <v>322</v>
      </c>
      <c r="D326" s="12" t="s">
        <v>855</v>
      </c>
      <c r="E326" s="12" t="s">
        <v>1594</v>
      </c>
      <c r="F326" s="12" t="s">
        <v>1029</v>
      </c>
      <c r="G326" s="12" t="s">
        <v>1036</v>
      </c>
      <c r="H326" s="12" t="s">
        <v>855</v>
      </c>
      <c r="N326" s="24"/>
      <c r="O326" s="24" t="s">
        <v>1031</v>
      </c>
      <c r="P326" s="24" t="s">
        <v>1031</v>
      </c>
      <c r="Q326" s="24"/>
    </row>
    <row r="327" spans="1:17">
      <c r="A327" s="3">
        <f>VLOOKUP(D327,'Concept heirarchy position'!A$1:I$566,3,0)</f>
        <v>347</v>
      </c>
      <c r="B327" s="3" t="str">
        <f>VLOOKUP(D327,'Concept heirarchy position'!A$1:I$566,2,0)</f>
        <v>Emergency</v>
      </c>
      <c r="C327" s="3">
        <v>323</v>
      </c>
      <c r="D327" s="12" t="s">
        <v>858</v>
      </c>
      <c r="E327" s="12" t="s">
        <v>858</v>
      </c>
      <c r="F327" s="12" t="s">
        <v>1029</v>
      </c>
      <c r="G327" s="12" t="s">
        <v>1036</v>
      </c>
      <c r="H327" s="12" t="s">
        <v>1182</v>
      </c>
      <c r="O327" s="24"/>
      <c r="P327" s="24" t="s">
        <v>1031</v>
      </c>
      <c r="Q327" s="24"/>
    </row>
    <row r="328" spans="1:17">
      <c r="A328" s="3">
        <f>VLOOKUP(D328,'Concept heirarchy position'!A$1:I$566,3,0)</f>
        <v>348</v>
      </c>
      <c r="B328" s="3" t="str">
        <f>VLOOKUP(D328,'Concept heirarchy position'!A$1:I$566,2,0)</f>
        <v>Lee Revised CRI</v>
      </c>
      <c r="C328" s="3">
        <v>324</v>
      </c>
      <c r="D328" s="3" t="s">
        <v>860</v>
      </c>
      <c r="E328" s="12" t="s">
        <v>1467</v>
      </c>
      <c r="F328" s="12" t="s">
        <v>1029</v>
      </c>
      <c r="G328" s="12" t="s">
        <v>1216</v>
      </c>
      <c r="H328" s="12" t="s">
        <v>1468</v>
      </c>
      <c r="O328" s="24" t="s">
        <v>1031</v>
      </c>
      <c r="P328" s="24" t="s">
        <v>1031</v>
      </c>
      <c r="Q328" s="24"/>
    </row>
    <row r="329" spans="1:17">
      <c r="A329" s="3">
        <f>VLOOKUP(D329,'Concept heirarchy position'!A$1:I$566,3,0)</f>
        <v>350</v>
      </c>
      <c r="B329" s="3" t="str">
        <f>VLOOKUP(D329,'Concept heirarchy position'!A$1:I$566,2,0)</f>
        <v>Anaesthesia technique planned</v>
      </c>
      <c r="C329" s="3">
        <v>325</v>
      </c>
      <c r="D329" s="12" t="s">
        <v>865</v>
      </c>
      <c r="E329" s="12" t="s">
        <v>1469</v>
      </c>
      <c r="F329" s="12" t="s">
        <v>1029</v>
      </c>
      <c r="G329" s="12" t="s">
        <v>1216</v>
      </c>
      <c r="H329" s="12" t="s">
        <v>1470</v>
      </c>
      <c r="N329" s="24"/>
      <c r="O329" s="24"/>
      <c r="P329" s="24" t="s">
        <v>1031</v>
      </c>
      <c r="Q329" s="24"/>
    </row>
    <row r="330" spans="1:17">
      <c r="A330" s="3">
        <f>VLOOKUP(D330,'Concept heirarchy position'!A$1:I$566,3,0)</f>
        <v>351</v>
      </c>
      <c r="B330" s="3" t="str">
        <f>VLOOKUP(D330,'Concept heirarchy position'!A$1:I$566,2,0)</f>
        <v>Induction planned</v>
      </c>
      <c r="C330" s="3">
        <v>326</v>
      </c>
      <c r="D330" s="3" t="s">
        <v>868</v>
      </c>
      <c r="E330" s="12" t="s">
        <v>1471</v>
      </c>
      <c r="F330" s="12" t="s">
        <v>1029</v>
      </c>
      <c r="G330" s="12" t="s">
        <v>1216</v>
      </c>
      <c r="H330" s="12" t="s">
        <v>1472</v>
      </c>
      <c r="O330" s="24" t="s">
        <v>1031</v>
      </c>
      <c r="P330" s="24" t="s">
        <v>1031</v>
      </c>
      <c r="Q330" s="24"/>
    </row>
    <row r="331" spans="1:17" ht="15">
      <c r="A331" s="3">
        <f>VLOOKUP(D331,'Concept heirarchy position'!A$1:I$566,3,0)</f>
        <v>352</v>
      </c>
      <c r="B331" s="3" t="str">
        <f>VLOOKUP(D331,'Concept heirarchy position'!A$1:I$566,2,0)</f>
        <v>Risks discussed</v>
      </c>
      <c r="C331" s="3">
        <v>327</v>
      </c>
      <c r="D331" s="3" t="s">
        <v>871</v>
      </c>
      <c r="E331" s="12" t="s">
        <v>1473</v>
      </c>
      <c r="F331" s="12" t="s">
        <v>1029</v>
      </c>
      <c r="G331" s="12" t="s">
        <v>1216</v>
      </c>
      <c r="H331" s="25" t="s">
        <v>871</v>
      </c>
      <c r="O331" s="24" t="s">
        <v>1031</v>
      </c>
      <c r="P331" s="24" t="s">
        <v>1031</v>
      </c>
      <c r="Q331" s="24"/>
    </row>
    <row r="332" spans="1:17">
      <c r="A332" s="3">
        <f>VLOOKUP(D332,'Concept heirarchy position'!A$1:I$566,3,0)</f>
        <v>353</v>
      </c>
      <c r="B332" s="3" t="str">
        <f>VLOOKUP(D332,'Concept heirarchy position'!A$1:I$566,2,0)</f>
        <v>Particular risks</v>
      </c>
      <c r="C332" s="3">
        <v>328</v>
      </c>
      <c r="D332" s="3" t="s">
        <v>873</v>
      </c>
      <c r="E332" s="12" t="s">
        <v>1474</v>
      </c>
      <c r="F332" s="12" t="s">
        <v>1029</v>
      </c>
      <c r="G332" s="12" t="s">
        <v>1043</v>
      </c>
      <c r="I332" s="29">
        <v>65535</v>
      </c>
      <c r="J332" s="12"/>
      <c r="K332" s="12"/>
      <c r="L332" s="12"/>
      <c r="M332" s="12"/>
      <c r="P332" s="21" t="s">
        <v>1031</v>
      </c>
    </row>
    <row r="333" spans="1:17">
      <c r="A333" s="3">
        <f>VLOOKUP(D333,'Concept heirarchy position'!A$1:I$566,3,0)</f>
        <v>354</v>
      </c>
      <c r="B333" s="3" t="str">
        <f>VLOOKUP(D333,'Concept heirarchy position'!A$1:I$566,2,0)</f>
        <v>Consent</v>
      </c>
      <c r="C333" s="3">
        <v>329</v>
      </c>
      <c r="D333" s="3" t="s">
        <v>989</v>
      </c>
      <c r="E333" s="12" t="s">
        <v>1475</v>
      </c>
      <c r="F333" s="12" t="s">
        <v>1029</v>
      </c>
      <c r="G333" s="12" t="s">
        <v>1036</v>
      </c>
      <c r="H333" s="12" t="s">
        <v>1182</v>
      </c>
      <c r="N333" s="24"/>
      <c r="O333" s="24"/>
      <c r="P333" s="24" t="s">
        <v>1031</v>
      </c>
      <c r="Q333" s="24"/>
    </row>
    <row r="334" spans="1:17">
      <c r="A334" s="3">
        <f>VLOOKUP(D334,'Concept heirarchy position'!A$1:I$566,3,0)</f>
        <v>355</v>
      </c>
      <c r="B334" s="3" t="str">
        <f>VLOOKUP(D334,'Concept heirarchy position'!A$1:I$566,2,0)</f>
        <v>Indication for endocarditis prophylaxis</v>
      </c>
      <c r="C334" s="3">
        <v>330</v>
      </c>
      <c r="D334" s="3" t="s">
        <v>992</v>
      </c>
      <c r="E334" s="12" t="s">
        <v>993</v>
      </c>
      <c r="F334" s="12" t="s">
        <v>1029</v>
      </c>
      <c r="G334" s="12" t="s">
        <v>1036</v>
      </c>
      <c r="H334" s="12" t="s">
        <v>1182</v>
      </c>
      <c r="O334" s="24" t="s">
        <v>1031</v>
      </c>
      <c r="P334" s="24" t="s">
        <v>1031</v>
      </c>
      <c r="Q334" s="24"/>
    </row>
    <row r="335" spans="1:17">
      <c r="A335" s="3">
        <f>VLOOKUP(D335,'Concept heirarchy position'!A$1:I$566,3,0)</f>
        <v>356</v>
      </c>
      <c r="B335" s="3" t="str">
        <f>VLOOKUP(D335,'Concept heirarchy position'!A$1:I$566,2,0)</f>
        <v>Final comments</v>
      </c>
      <c r="C335" s="3">
        <v>331</v>
      </c>
      <c r="D335" s="3" t="s">
        <v>994</v>
      </c>
      <c r="E335" s="12" t="s">
        <v>995</v>
      </c>
      <c r="F335" s="12" t="s">
        <v>1029</v>
      </c>
      <c r="G335" s="12" t="s">
        <v>1043</v>
      </c>
      <c r="I335" s="29">
        <v>65535</v>
      </c>
      <c r="O335" s="24" t="s">
        <v>1031</v>
      </c>
      <c r="P335" s="24" t="s">
        <v>1031</v>
      </c>
      <c r="Q335" s="24"/>
    </row>
    <row r="336" spans="1:17">
      <c r="A336" s="3">
        <f>VLOOKUP(D336,'Concept heirarchy position'!A$1:I$566,3,0)</f>
        <v>358</v>
      </c>
      <c r="B336" s="3" t="str">
        <f>VLOOKUP(D336,'Concept heirarchy position'!A$1:I$566,2,0)</f>
        <v>Consent_to_Pre-op.net_research</v>
      </c>
      <c r="C336" s="3">
        <v>332</v>
      </c>
      <c r="D336" s="7" t="s">
        <v>1002</v>
      </c>
      <c r="E336" s="3" t="s">
        <v>1359</v>
      </c>
      <c r="F336" s="3" t="s">
        <v>1029</v>
      </c>
      <c r="G336" s="3" t="s">
        <v>1036</v>
      </c>
      <c r="H336" s="3" t="s">
        <v>1159</v>
      </c>
    </row>
  </sheetData>
  <sheetCalcPr fullCalcOnLoad="1"/>
  <phoneticPr fontId="31" type="noConversion"/>
  <pageMargins left="0.75" right="0.75" top="1" bottom="1" header="0.51180555555555551" footer="0.51180555555555551"/>
  <drawing r:id="rId1"/>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B247"/>
  <sheetViews>
    <sheetView zoomScale="58" zoomScaleNormal="58" zoomScalePageLayoutView="58" workbookViewId="0"/>
  </sheetViews>
  <sheetFormatPr baseColWidth="10" defaultColWidth="13" defaultRowHeight="12.75" customHeight="1"/>
  <cols>
    <col min="1" max="1" width="13" style="35"/>
    <col min="2" max="2" width="69.83203125" style="35" customWidth="1"/>
    <col min="3" max="16384" width="13" style="35"/>
  </cols>
  <sheetData>
    <row r="1" spans="1:2" ht="12.75" customHeight="1">
      <c r="A1" s="36" t="s">
        <v>1613</v>
      </c>
      <c r="B1" s="36" t="s">
        <v>1614</v>
      </c>
    </row>
    <row r="2" spans="1:2" ht="12.75" customHeight="1">
      <c r="A2" s="36">
        <v>288574004</v>
      </c>
      <c r="B2" s="36" t="s">
        <v>1615</v>
      </c>
    </row>
    <row r="3" spans="1:2" ht="12.75" customHeight="1">
      <c r="A3" s="36">
        <v>263654008</v>
      </c>
      <c r="B3" s="36" t="s">
        <v>1616</v>
      </c>
    </row>
    <row r="4" spans="1:2" ht="12.75" customHeight="1">
      <c r="A4" s="36">
        <v>410537005</v>
      </c>
      <c r="B4" s="36" t="s">
        <v>1617</v>
      </c>
    </row>
    <row r="5" spans="1:2" ht="12.75" customHeight="1">
      <c r="A5" s="36">
        <v>413432001</v>
      </c>
      <c r="B5" s="36" t="s">
        <v>1618</v>
      </c>
    </row>
    <row r="6" spans="1:2" ht="12.75" customHeight="1">
      <c r="A6" s="36">
        <v>394659003</v>
      </c>
      <c r="B6" s="36" t="s">
        <v>1619</v>
      </c>
    </row>
    <row r="7" spans="1:2" ht="12.75" customHeight="1">
      <c r="A7" s="36">
        <v>56675007</v>
      </c>
      <c r="B7" s="36" t="s">
        <v>1620</v>
      </c>
    </row>
    <row r="8" spans="1:2" ht="12.75" customHeight="1">
      <c r="A8" s="36">
        <v>57054005</v>
      </c>
      <c r="B8" s="36" t="s">
        <v>1621</v>
      </c>
    </row>
    <row r="9" spans="1:2" ht="12.75" customHeight="1">
      <c r="A9" s="36">
        <v>401314000</v>
      </c>
      <c r="B9" s="36" t="s">
        <v>1622</v>
      </c>
    </row>
    <row r="10" spans="1:2" ht="12.75" customHeight="1">
      <c r="A10" s="36">
        <v>401303003</v>
      </c>
      <c r="B10" s="36" t="s">
        <v>1623</v>
      </c>
    </row>
    <row r="11" spans="1:2" ht="12.75" customHeight="1">
      <c r="A11" s="36">
        <v>397635003</v>
      </c>
      <c r="B11" s="36" t="s">
        <v>1624</v>
      </c>
    </row>
    <row r="12" spans="1:2" ht="12.75" customHeight="1">
      <c r="A12" s="36">
        <v>399097000</v>
      </c>
      <c r="B12" s="36" t="s">
        <v>1625</v>
      </c>
    </row>
    <row r="13" spans="1:2" ht="12.75" customHeight="1">
      <c r="A13" s="36">
        <v>410011004</v>
      </c>
      <c r="B13" s="36" t="s">
        <v>1626</v>
      </c>
    </row>
    <row r="14" spans="1:2" ht="12.75" customHeight="1">
      <c r="A14" s="36">
        <v>62014003</v>
      </c>
      <c r="B14" s="36" t="s">
        <v>1757</v>
      </c>
    </row>
    <row r="15" spans="1:2" ht="12.75" customHeight="1">
      <c r="A15" s="36">
        <v>255234002</v>
      </c>
      <c r="B15" s="36" t="s">
        <v>1860</v>
      </c>
    </row>
    <row r="16" spans="1:2" ht="12.75" customHeight="1">
      <c r="A16" s="36">
        <v>160573003</v>
      </c>
      <c r="B16" s="36" t="s">
        <v>1861</v>
      </c>
    </row>
    <row r="17" spans="1:2" ht="12.75" customHeight="1">
      <c r="A17" s="36">
        <v>228958009</v>
      </c>
      <c r="B17" s="36" t="s">
        <v>1862</v>
      </c>
    </row>
    <row r="18" spans="1:2" ht="12.75" customHeight="1">
      <c r="A18" s="36">
        <v>106190000</v>
      </c>
      <c r="B18" s="36" t="s">
        <v>1863</v>
      </c>
    </row>
    <row r="19" spans="1:2" ht="12.75" customHeight="1">
      <c r="A19" s="36">
        <v>413495001</v>
      </c>
      <c r="B19" s="36" t="s">
        <v>1767</v>
      </c>
    </row>
    <row r="20" spans="1:2" ht="12.75" customHeight="1">
      <c r="A20" s="36">
        <v>413497009</v>
      </c>
      <c r="B20" s="36" t="s">
        <v>1768</v>
      </c>
    </row>
    <row r="21" spans="1:2" ht="12.75" customHeight="1">
      <c r="A21" s="36">
        <v>413498004</v>
      </c>
      <c r="B21" s="36" t="s">
        <v>1769</v>
      </c>
    </row>
    <row r="22" spans="1:2" ht="12.75" customHeight="1">
      <c r="A22" s="36">
        <v>413499007</v>
      </c>
      <c r="B22" s="36" t="s">
        <v>1868</v>
      </c>
    </row>
    <row r="23" spans="1:2" ht="12.75" customHeight="1">
      <c r="A23" s="36">
        <v>413500003</v>
      </c>
      <c r="B23" s="36" t="s">
        <v>1869</v>
      </c>
    </row>
    <row r="24" spans="1:2" ht="12.75" customHeight="1">
      <c r="A24" s="36">
        <v>194828000</v>
      </c>
      <c r="B24" s="36" t="s">
        <v>1870</v>
      </c>
    </row>
    <row r="25" spans="1:2" ht="12.75" customHeight="1">
      <c r="A25" s="36">
        <v>61490001</v>
      </c>
      <c r="B25" s="36" t="s">
        <v>1871</v>
      </c>
    </row>
    <row r="26" spans="1:2" ht="12.75" customHeight="1">
      <c r="A26" s="36">
        <v>41334000</v>
      </c>
      <c r="B26" s="36" t="s">
        <v>1872</v>
      </c>
    </row>
    <row r="27" spans="1:2" ht="12.75" customHeight="1">
      <c r="A27" s="36">
        <v>85284003</v>
      </c>
      <c r="B27" s="36" t="s">
        <v>1786</v>
      </c>
    </row>
    <row r="28" spans="1:2" ht="12.75" customHeight="1">
      <c r="A28" s="36">
        <v>89323001</v>
      </c>
      <c r="B28" s="36" t="s">
        <v>1787</v>
      </c>
    </row>
    <row r="29" spans="1:2" ht="12.75" customHeight="1">
      <c r="A29" s="36">
        <v>195967001</v>
      </c>
      <c r="B29" s="36" t="s">
        <v>1788</v>
      </c>
    </row>
    <row r="30" spans="1:2" ht="12.75" customHeight="1">
      <c r="A30" s="36">
        <v>49436004</v>
      </c>
      <c r="B30" s="36" t="s">
        <v>1789</v>
      </c>
    </row>
    <row r="31" spans="1:2" ht="12.75" customHeight="1">
      <c r="A31" s="36">
        <v>64779008</v>
      </c>
      <c r="B31" s="36" t="s">
        <v>1790</v>
      </c>
    </row>
    <row r="32" spans="1:2" ht="12.75" customHeight="1">
      <c r="A32" s="36">
        <v>50373000</v>
      </c>
      <c r="B32" s="36" t="s">
        <v>1791</v>
      </c>
    </row>
    <row r="33" spans="1:2" ht="12.75" customHeight="1">
      <c r="A33" s="36">
        <v>60621009</v>
      </c>
      <c r="B33" s="36" t="s">
        <v>1792</v>
      </c>
    </row>
    <row r="34" spans="1:2" ht="12.75" customHeight="1">
      <c r="A34" s="36">
        <v>301898006</v>
      </c>
      <c r="B34" s="36" t="s">
        <v>1793</v>
      </c>
    </row>
    <row r="35" spans="1:2" ht="12.75" customHeight="1">
      <c r="A35" s="36">
        <v>27113001</v>
      </c>
      <c r="B35" s="36" t="s">
        <v>1794</v>
      </c>
    </row>
    <row r="36" spans="1:2" ht="12.75" customHeight="1">
      <c r="A36" s="36">
        <v>106070007</v>
      </c>
      <c r="B36" s="36" t="s">
        <v>1795</v>
      </c>
    </row>
    <row r="37" spans="1:2" ht="12.75" customHeight="1">
      <c r="A37" s="36">
        <v>85898001</v>
      </c>
      <c r="B37" s="36" t="s">
        <v>1796</v>
      </c>
    </row>
    <row r="38" spans="1:2" ht="12.75" customHeight="1">
      <c r="A38" s="36">
        <v>112802009</v>
      </c>
      <c r="B38" s="36" t="s">
        <v>1797</v>
      </c>
    </row>
    <row r="39" spans="1:2" ht="12.75" customHeight="1">
      <c r="A39" s="36">
        <v>64586002</v>
      </c>
      <c r="B39" s="36" t="s">
        <v>1683</v>
      </c>
    </row>
    <row r="40" spans="1:2" ht="12.75" customHeight="1">
      <c r="A40" s="36">
        <v>246075003</v>
      </c>
      <c r="B40" s="36" t="s">
        <v>1684</v>
      </c>
    </row>
    <row r="41" spans="1:2" ht="12.75" customHeight="1">
      <c r="A41" s="36">
        <v>230690007</v>
      </c>
      <c r="B41" s="36" t="s">
        <v>1685</v>
      </c>
    </row>
    <row r="42" spans="1:2" ht="12.75" customHeight="1">
      <c r="A42" s="36">
        <v>62914000</v>
      </c>
      <c r="B42" s="36" t="s">
        <v>1686</v>
      </c>
    </row>
    <row r="43" spans="1:2" ht="12.75" customHeight="1">
      <c r="A43" s="36">
        <v>301272007</v>
      </c>
      <c r="B43" s="36" t="s">
        <v>1687</v>
      </c>
    </row>
    <row r="44" spans="1:2" ht="12.75" customHeight="1">
      <c r="A44" s="36">
        <v>426749004</v>
      </c>
      <c r="B44" s="36" t="s">
        <v>1688</v>
      </c>
    </row>
    <row r="45" spans="1:2" ht="12.75" customHeight="1">
      <c r="A45" s="36">
        <v>48447003</v>
      </c>
      <c r="B45" s="36" t="s">
        <v>1689</v>
      </c>
    </row>
    <row r="46" spans="1:2" ht="12.75" customHeight="1">
      <c r="A46" s="36">
        <v>13645005</v>
      </c>
      <c r="B46" s="36" t="s">
        <v>1690</v>
      </c>
    </row>
    <row r="47" spans="1:2" ht="12.75" customHeight="1">
      <c r="A47" s="36">
        <v>230056004</v>
      </c>
      <c r="B47" s="36" t="s">
        <v>1691</v>
      </c>
    </row>
    <row r="48" spans="1:2" ht="12.75" customHeight="1">
      <c r="A48" s="36">
        <v>401201003</v>
      </c>
      <c r="B48" s="36" t="s">
        <v>1692</v>
      </c>
    </row>
    <row r="49" spans="1:2" ht="12.75" customHeight="1">
      <c r="A49" s="36">
        <v>19943007</v>
      </c>
      <c r="B49" s="36" t="s">
        <v>1693</v>
      </c>
    </row>
    <row r="50" spans="1:2" ht="12.75" customHeight="1">
      <c r="A50" s="36">
        <v>33211000</v>
      </c>
      <c r="B50" s="36" t="s">
        <v>1694</v>
      </c>
    </row>
    <row r="51" spans="1:2" ht="12.75" customHeight="1">
      <c r="A51" s="36">
        <v>44808001</v>
      </c>
      <c r="B51" s="36" t="s">
        <v>1695</v>
      </c>
    </row>
    <row r="52" spans="1:2" ht="12.75" customHeight="1">
      <c r="A52" s="36">
        <v>234141001</v>
      </c>
      <c r="B52" s="36" t="s">
        <v>1696</v>
      </c>
    </row>
    <row r="53" spans="1:2" ht="12.75" customHeight="1">
      <c r="A53" s="36">
        <v>13213009</v>
      </c>
      <c r="B53" s="36" t="s">
        <v>1697</v>
      </c>
    </row>
    <row r="54" spans="1:2" ht="12.75" customHeight="1">
      <c r="A54" s="36">
        <v>42343007</v>
      </c>
      <c r="B54" s="36" t="s">
        <v>1698</v>
      </c>
    </row>
    <row r="55" spans="1:2" ht="12.75" customHeight="1">
      <c r="A55" s="36">
        <v>398172005</v>
      </c>
      <c r="B55" s="36" t="s">
        <v>1699</v>
      </c>
    </row>
    <row r="56" spans="1:2" ht="12.75" customHeight="1">
      <c r="A56" s="36">
        <v>309370004</v>
      </c>
      <c r="B56" s="36" t="s">
        <v>1700</v>
      </c>
    </row>
    <row r="57" spans="1:2" ht="12.75" customHeight="1">
      <c r="A57" s="36">
        <v>11429006</v>
      </c>
      <c r="B57" s="36" t="s">
        <v>1701</v>
      </c>
    </row>
    <row r="58" spans="1:2" ht="12.75" customHeight="1">
      <c r="A58" s="36">
        <v>15240007</v>
      </c>
      <c r="B58" s="36" t="s">
        <v>1702</v>
      </c>
    </row>
    <row r="59" spans="1:2" ht="12.75" customHeight="1">
      <c r="A59" s="36">
        <v>405746006</v>
      </c>
      <c r="B59" s="36" t="s">
        <v>1818</v>
      </c>
    </row>
    <row r="60" spans="1:2" ht="12.75" customHeight="1">
      <c r="A60" s="36">
        <v>160618006</v>
      </c>
      <c r="B60" s="36" t="s">
        <v>1909</v>
      </c>
    </row>
    <row r="61" spans="1:2" ht="12.75" customHeight="1">
      <c r="A61" s="36">
        <v>410511007</v>
      </c>
      <c r="B61" s="36" t="s">
        <v>1910</v>
      </c>
    </row>
    <row r="62" spans="1:2" ht="12.75" customHeight="1">
      <c r="A62" s="36">
        <v>410512000</v>
      </c>
      <c r="B62" s="36" t="s">
        <v>1821</v>
      </c>
    </row>
    <row r="63" spans="1:2" ht="12.75" customHeight="1">
      <c r="A63" s="36">
        <v>410671006</v>
      </c>
      <c r="B63" s="36" t="s">
        <v>1822</v>
      </c>
    </row>
    <row r="64" spans="1:2" ht="12.75" customHeight="1">
      <c r="A64" s="36">
        <v>184099003</v>
      </c>
      <c r="B64" s="36" t="s">
        <v>1823</v>
      </c>
    </row>
    <row r="65" spans="1:2" ht="12.75" customHeight="1">
      <c r="A65" s="36">
        <v>439771001</v>
      </c>
      <c r="B65" s="36" t="s">
        <v>1824</v>
      </c>
    </row>
    <row r="66" spans="1:2" ht="12.75" customHeight="1">
      <c r="A66" s="36">
        <v>439772008</v>
      </c>
      <c r="B66" s="36" t="s">
        <v>1825</v>
      </c>
    </row>
    <row r="67" spans="1:2" ht="12.75" customHeight="1">
      <c r="A67" s="36">
        <v>21840007</v>
      </c>
      <c r="B67" s="36" t="s">
        <v>1916</v>
      </c>
    </row>
    <row r="68" spans="1:2" ht="12.75" customHeight="1">
      <c r="A68" s="36">
        <v>439272007</v>
      </c>
      <c r="B68" s="36" t="s">
        <v>1917</v>
      </c>
    </row>
    <row r="69" spans="1:2" ht="12.75" customHeight="1">
      <c r="A69" s="36">
        <v>195111005</v>
      </c>
      <c r="B69" s="36" t="s">
        <v>1918</v>
      </c>
    </row>
    <row r="70" spans="1:2" ht="12.75" customHeight="1">
      <c r="A70" s="36">
        <v>429075005</v>
      </c>
      <c r="B70" s="36" t="s">
        <v>1919</v>
      </c>
    </row>
    <row r="71" spans="1:2" ht="12.75" customHeight="1">
      <c r="A71" s="36">
        <v>105502003</v>
      </c>
      <c r="B71" s="36" t="s">
        <v>1828</v>
      </c>
    </row>
    <row r="72" spans="1:2" ht="12.75" customHeight="1">
      <c r="A72" s="36">
        <v>73211009</v>
      </c>
      <c r="B72" s="36" t="s">
        <v>1829</v>
      </c>
    </row>
    <row r="73" spans="1:2" ht="12.75" customHeight="1">
      <c r="A73" s="36">
        <v>74627003</v>
      </c>
      <c r="B73" s="36" t="s">
        <v>1830</v>
      </c>
    </row>
    <row r="74" spans="1:2" ht="12.75" customHeight="1">
      <c r="A74" s="36">
        <v>127013003</v>
      </c>
      <c r="B74" s="36" t="s">
        <v>1831</v>
      </c>
    </row>
    <row r="75" spans="1:2" ht="12.75" customHeight="1">
      <c r="A75" s="36">
        <v>439401001</v>
      </c>
      <c r="B75" s="36" t="s">
        <v>1832</v>
      </c>
    </row>
    <row r="76" spans="1:2" ht="12.75" customHeight="1">
      <c r="A76" s="36">
        <v>271650006</v>
      </c>
      <c r="B76" s="36" t="s">
        <v>1833</v>
      </c>
    </row>
    <row r="77" spans="1:2" ht="12.75" customHeight="1">
      <c r="A77" s="36">
        <v>288579009</v>
      </c>
      <c r="B77" s="36" t="s">
        <v>1834</v>
      </c>
    </row>
    <row r="78" spans="1:2" ht="12.75" customHeight="1">
      <c r="A78" s="36">
        <v>363699004</v>
      </c>
      <c r="B78" s="36" t="s">
        <v>1835</v>
      </c>
    </row>
    <row r="79" spans="1:2" ht="12.75" customHeight="1">
      <c r="A79" s="36">
        <v>363701004</v>
      </c>
      <c r="B79" s="36" t="s">
        <v>1836</v>
      </c>
    </row>
    <row r="80" spans="1:2" ht="12.75" customHeight="1">
      <c r="A80" s="36">
        <v>64572001</v>
      </c>
      <c r="B80" s="36" t="s">
        <v>1837</v>
      </c>
    </row>
    <row r="81" spans="1:2" ht="12.75" customHeight="1">
      <c r="A81" s="36">
        <v>47040006</v>
      </c>
      <c r="B81" s="36" t="s">
        <v>1838</v>
      </c>
    </row>
    <row r="82" spans="1:2" ht="12.75" customHeight="1">
      <c r="A82" s="36">
        <v>27550009</v>
      </c>
      <c r="B82" s="36" t="s">
        <v>1839</v>
      </c>
    </row>
    <row r="83" spans="1:2" ht="12.75" customHeight="1">
      <c r="A83" s="36">
        <v>362969004</v>
      </c>
      <c r="B83" s="36" t="s">
        <v>1840</v>
      </c>
    </row>
    <row r="84" spans="1:2" ht="12.75" customHeight="1">
      <c r="A84" s="36">
        <v>414026006</v>
      </c>
      <c r="B84" s="36" t="s">
        <v>1841</v>
      </c>
    </row>
    <row r="85" spans="1:2" ht="12.75" customHeight="1">
      <c r="A85" s="36">
        <v>414027002</v>
      </c>
      <c r="B85" s="36" t="s">
        <v>1733</v>
      </c>
    </row>
    <row r="86" spans="1:2" ht="12.75" customHeight="1">
      <c r="A86" s="36">
        <v>235856003</v>
      </c>
      <c r="B86" s="36" t="s">
        <v>1734</v>
      </c>
    </row>
    <row r="87" spans="1:2" ht="12.75" customHeight="1">
      <c r="A87" s="36">
        <v>19829001</v>
      </c>
      <c r="B87" s="36" t="s">
        <v>1735</v>
      </c>
    </row>
    <row r="88" spans="1:2" ht="12.75" customHeight="1">
      <c r="A88" s="36">
        <v>385658003</v>
      </c>
      <c r="B88" s="36" t="s">
        <v>1736</v>
      </c>
    </row>
    <row r="89" spans="1:2" ht="12.75" customHeight="1">
      <c r="A89" s="36">
        <v>411191007</v>
      </c>
      <c r="B89" s="36" t="s">
        <v>1737</v>
      </c>
    </row>
    <row r="90" spans="1:2" ht="12.75" customHeight="1">
      <c r="A90" s="36">
        <v>410942007</v>
      </c>
      <c r="B90" s="36" t="s">
        <v>1738</v>
      </c>
    </row>
    <row r="91" spans="1:2" ht="12.75" customHeight="1">
      <c r="A91" s="36">
        <v>416608005</v>
      </c>
      <c r="B91" s="36" t="s">
        <v>1739</v>
      </c>
    </row>
    <row r="92" spans="1:2" ht="12.75" customHeight="1">
      <c r="A92" s="36">
        <v>17216000</v>
      </c>
      <c r="B92" s="36" t="s">
        <v>1740</v>
      </c>
    </row>
    <row r="93" spans="1:2" ht="12.75" customHeight="1">
      <c r="A93" s="36">
        <v>72365000</v>
      </c>
      <c r="B93" s="36" t="s">
        <v>1741</v>
      </c>
    </row>
    <row r="94" spans="1:2" ht="12.75" customHeight="1">
      <c r="A94" s="36">
        <v>39950000</v>
      </c>
      <c r="B94" s="36" t="s">
        <v>1742</v>
      </c>
    </row>
    <row r="95" spans="1:2" ht="12.75" customHeight="1">
      <c r="A95" s="36">
        <v>73322006</v>
      </c>
      <c r="B95" s="36" t="s">
        <v>1743</v>
      </c>
    </row>
    <row r="96" spans="1:2" ht="12.75" customHeight="1">
      <c r="A96" s="36">
        <v>40701008</v>
      </c>
      <c r="B96" s="36" t="s">
        <v>1744</v>
      </c>
    </row>
    <row r="97" spans="1:2" ht="12.75" customHeight="1">
      <c r="A97" s="36">
        <v>102592004</v>
      </c>
      <c r="B97" s="36" t="s">
        <v>1745</v>
      </c>
    </row>
    <row r="98" spans="1:2" ht="12.75" customHeight="1">
      <c r="A98" s="36">
        <v>46825001</v>
      </c>
      <c r="B98" s="36" t="s">
        <v>1746</v>
      </c>
    </row>
    <row r="99" spans="1:2" ht="12.75" customHeight="1">
      <c r="A99" s="36">
        <v>25876001</v>
      </c>
      <c r="B99" s="36" t="s">
        <v>1747</v>
      </c>
    </row>
    <row r="100" spans="1:2" ht="12.75" customHeight="1">
      <c r="A100" s="36">
        <v>73994005</v>
      </c>
      <c r="B100" s="36" t="s">
        <v>1748</v>
      </c>
    </row>
    <row r="101" spans="1:2" ht="12.75" customHeight="1">
      <c r="A101" s="36">
        <v>56819008</v>
      </c>
      <c r="B101" s="36" t="s">
        <v>1749</v>
      </c>
    </row>
    <row r="102" spans="1:2" ht="12.75" customHeight="1">
      <c r="A102" s="36">
        <v>246456000</v>
      </c>
      <c r="B102" s="36" t="s">
        <v>1750</v>
      </c>
    </row>
    <row r="103" spans="1:2" ht="12.75" customHeight="1">
      <c r="A103" s="36">
        <v>249496004</v>
      </c>
      <c r="B103" s="36" t="s">
        <v>1751</v>
      </c>
    </row>
    <row r="104" spans="1:2" ht="12.75" customHeight="1">
      <c r="A104" s="36">
        <v>409084000</v>
      </c>
      <c r="B104" s="36" t="s">
        <v>1752</v>
      </c>
    </row>
    <row r="105" spans="1:2" ht="12.75" customHeight="1">
      <c r="A105" s="36">
        <v>386053000</v>
      </c>
      <c r="B105" s="36" t="s">
        <v>1753</v>
      </c>
    </row>
    <row r="106" spans="1:2" ht="12.75" customHeight="1">
      <c r="A106" s="36">
        <v>248243004</v>
      </c>
      <c r="B106" s="36" t="s">
        <v>1754</v>
      </c>
    </row>
    <row r="107" spans="1:2" ht="12.75" customHeight="1">
      <c r="A107" s="36">
        <v>410517006</v>
      </c>
      <c r="B107" s="36" t="s">
        <v>1755</v>
      </c>
    </row>
    <row r="108" spans="1:2" ht="12.75" customHeight="1">
      <c r="A108" s="36">
        <v>8517006</v>
      </c>
      <c r="B108" s="36" t="s">
        <v>1756</v>
      </c>
    </row>
    <row r="109" spans="1:2" ht="12.75" customHeight="1">
      <c r="A109" s="36">
        <v>365801005</v>
      </c>
      <c r="B109" s="36" t="s">
        <v>1859</v>
      </c>
    </row>
    <row r="110" spans="1:2" ht="12.75" customHeight="1">
      <c r="A110" s="36">
        <v>413347006</v>
      </c>
      <c r="B110" s="36" t="s">
        <v>1960</v>
      </c>
    </row>
    <row r="111" spans="1:2" ht="12.75" customHeight="1">
      <c r="A111" s="36">
        <v>365722008</v>
      </c>
      <c r="B111" s="36" t="s">
        <v>1864</v>
      </c>
    </row>
    <row r="112" spans="1:2" ht="12.75" customHeight="1">
      <c r="A112" s="36">
        <v>365756002</v>
      </c>
      <c r="B112" s="36" t="s">
        <v>1865</v>
      </c>
    </row>
    <row r="113" spans="1:2" ht="12.75" customHeight="1">
      <c r="A113" s="36">
        <v>366322004</v>
      </c>
      <c r="B113" s="36" t="s">
        <v>1866</v>
      </c>
    </row>
    <row r="114" spans="1:2" ht="12.75" customHeight="1">
      <c r="A114" s="36">
        <v>366323009</v>
      </c>
      <c r="B114" s="36" t="s">
        <v>1867</v>
      </c>
    </row>
    <row r="115" spans="1:2" ht="12.75" customHeight="1">
      <c r="A115" s="36">
        <v>365760004</v>
      </c>
      <c r="B115" s="36" t="s">
        <v>1967</v>
      </c>
    </row>
    <row r="116" spans="1:2" ht="12.75" customHeight="1">
      <c r="A116" s="36">
        <v>365761000</v>
      </c>
      <c r="B116" s="36" t="s">
        <v>1968</v>
      </c>
    </row>
    <row r="117" spans="1:2" ht="12.75" customHeight="1">
      <c r="A117" s="36">
        <v>365755003</v>
      </c>
      <c r="B117" s="36" t="s">
        <v>1969</v>
      </c>
    </row>
    <row r="118" spans="1:2" ht="12.75" customHeight="1">
      <c r="A118" s="36">
        <v>366185007</v>
      </c>
      <c r="B118" s="36" t="s">
        <v>1970</v>
      </c>
    </row>
    <row r="119" spans="1:2" ht="12.75" customHeight="1">
      <c r="A119" s="36">
        <v>363698007</v>
      </c>
      <c r="B119" s="36" t="s">
        <v>1971</v>
      </c>
    </row>
    <row r="120" spans="1:2" ht="12.75" customHeight="1">
      <c r="A120" s="36">
        <v>255217005</v>
      </c>
      <c r="B120" s="36" t="s">
        <v>1873</v>
      </c>
    </row>
    <row r="121" spans="1:2" ht="12.75" customHeight="1">
      <c r="A121" s="36">
        <v>25389001</v>
      </c>
      <c r="B121" s="36" t="s">
        <v>1874</v>
      </c>
    </row>
    <row r="122" spans="1:2" ht="12.75" customHeight="1">
      <c r="A122" s="36">
        <v>263495000</v>
      </c>
      <c r="B122" s="36" t="s">
        <v>1875</v>
      </c>
    </row>
    <row r="123" spans="1:2" ht="12.75" customHeight="1">
      <c r="A123" s="36">
        <v>394760002</v>
      </c>
      <c r="B123" s="36" t="s">
        <v>1876</v>
      </c>
    </row>
    <row r="124" spans="1:2" ht="12.75" customHeight="1">
      <c r="A124" s="36">
        <v>73298004</v>
      </c>
      <c r="B124" s="36" t="s">
        <v>1877</v>
      </c>
    </row>
    <row r="125" spans="1:2" ht="12.75" customHeight="1">
      <c r="A125" s="36">
        <v>56265001</v>
      </c>
      <c r="B125" s="36" t="s">
        <v>1878</v>
      </c>
    </row>
    <row r="126" spans="1:2" ht="12.75" customHeight="1">
      <c r="A126" s="36">
        <v>128148005</v>
      </c>
      <c r="B126" s="36" t="s">
        <v>1879</v>
      </c>
    </row>
    <row r="127" spans="1:2" ht="12.75" customHeight="1">
      <c r="A127" s="36">
        <v>271660002</v>
      </c>
      <c r="B127" s="36" t="s">
        <v>1880</v>
      </c>
    </row>
    <row r="128" spans="1:2" ht="12.75" customHeight="1">
      <c r="A128" s="36">
        <v>368009</v>
      </c>
      <c r="B128" s="36" t="s">
        <v>1881</v>
      </c>
    </row>
    <row r="129" spans="1:2" ht="12.75" customHeight="1">
      <c r="A129" s="36">
        <v>34068001</v>
      </c>
      <c r="B129" s="36" t="s">
        <v>1882</v>
      </c>
    </row>
    <row r="130" spans="1:2" ht="12.75" customHeight="1">
      <c r="A130" s="36">
        <v>271026005</v>
      </c>
      <c r="B130" s="36" t="s">
        <v>1883</v>
      </c>
    </row>
    <row r="131" spans="1:2" ht="12.75" customHeight="1">
      <c r="A131" s="36">
        <v>266995000</v>
      </c>
      <c r="B131" s="36" t="s">
        <v>1884</v>
      </c>
    </row>
    <row r="132" spans="1:2" ht="12.75" customHeight="1">
      <c r="A132" s="36">
        <v>407586004</v>
      </c>
      <c r="B132" s="36" t="s">
        <v>1885</v>
      </c>
    </row>
    <row r="133" spans="1:2" ht="12.75" customHeight="1">
      <c r="A133" s="36">
        <v>428375006</v>
      </c>
      <c r="B133" s="36" t="s">
        <v>1886</v>
      </c>
    </row>
    <row r="134" spans="1:2" ht="12.75" customHeight="1">
      <c r="A134" s="36">
        <v>38341003</v>
      </c>
      <c r="B134" s="36" t="s">
        <v>1798</v>
      </c>
    </row>
    <row r="135" spans="1:2" ht="12.75" customHeight="1">
      <c r="A135" s="36">
        <v>34486009</v>
      </c>
      <c r="B135" s="36" t="s">
        <v>1799</v>
      </c>
    </row>
    <row r="136" spans="1:2" ht="12.75" customHeight="1">
      <c r="A136" s="36">
        <v>365853002</v>
      </c>
      <c r="B136" s="36" t="s">
        <v>1800</v>
      </c>
    </row>
    <row r="137" spans="1:2" ht="12.75" customHeight="1">
      <c r="A137" s="36">
        <v>406212004</v>
      </c>
      <c r="B137" s="36" t="s">
        <v>1801</v>
      </c>
    </row>
    <row r="138" spans="1:2" ht="12.75" customHeight="1">
      <c r="A138" s="36">
        <v>385651009</v>
      </c>
      <c r="B138" s="36" t="s">
        <v>1802</v>
      </c>
    </row>
    <row r="139" spans="1:2" ht="12.75" customHeight="1">
      <c r="A139" s="36">
        <v>410513005</v>
      </c>
      <c r="B139" s="36" t="s">
        <v>1803</v>
      </c>
    </row>
    <row r="140" spans="1:2" ht="12.75" customHeight="1">
      <c r="A140" s="36">
        <v>128403000</v>
      </c>
      <c r="B140" s="36" t="s">
        <v>1804</v>
      </c>
    </row>
    <row r="141" spans="1:2" ht="12.75" customHeight="1">
      <c r="A141" s="36">
        <v>128241005</v>
      </c>
      <c r="B141" s="36" t="s">
        <v>1805</v>
      </c>
    </row>
    <row r="142" spans="1:2" ht="12.75" customHeight="1">
      <c r="A142" s="36">
        <v>414509005</v>
      </c>
      <c r="B142" s="36" t="s">
        <v>1806</v>
      </c>
    </row>
    <row r="143" spans="1:2" ht="12.75" customHeight="1">
      <c r="A143" s="36">
        <v>165581004</v>
      </c>
      <c r="B143" s="36" t="s">
        <v>1807</v>
      </c>
    </row>
    <row r="144" spans="1:2" ht="12.75" customHeight="1">
      <c r="A144" s="36">
        <v>128609009</v>
      </c>
      <c r="B144" s="36" t="s">
        <v>1808</v>
      </c>
    </row>
    <row r="145" spans="1:2" ht="12.75" customHeight="1">
      <c r="A145" s="36">
        <v>80587008</v>
      </c>
      <c r="B145" s="36" t="s">
        <v>1809</v>
      </c>
    </row>
    <row r="146" spans="1:2" ht="12.75" customHeight="1">
      <c r="A146" s="36">
        <v>90708001</v>
      </c>
      <c r="B146" s="36" t="s">
        <v>1810</v>
      </c>
    </row>
    <row r="147" spans="1:2" ht="12.75" customHeight="1">
      <c r="A147" s="36">
        <v>36692007</v>
      </c>
      <c r="B147" s="36" t="s">
        <v>1811</v>
      </c>
    </row>
    <row r="148" spans="1:2" ht="12.75" customHeight="1">
      <c r="A148" s="36">
        <v>410516002</v>
      </c>
      <c r="B148" s="36" t="s">
        <v>1812</v>
      </c>
    </row>
    <row r="149" spans="1:2" ht="12.75" customHeight="1">
      <c r="A149" s="36">
        <v>410590009</v>
      </c>
      <c r="B149" s="36" t="s">
        <v>1813</v>
      </c>
    </row>
    <row r="150" spans="1:2" ht="12.75" customHeight="1">
      <c r="A150" s="36">
        <v>410515003</v>
      </c>
      <c r="B150" s="36" t="s">
        <v>1814</v>
      </c>
    </row>
    <row r="151" spans="1:2" ht="12.75" customHeight="1">
      <c r="A151" s="36">
        <v>15220000</v>
      </c>
      <c r="B151" s="36" t="s">
        <v>1815</v>
      </c>
    </row>
    <row r="152" spans="1:2" ht="12.75" customHeight="1">
      <c r="A152" s="36">
        <v>248334005</v>
      </c>
      <c r="B152" s="36" t="s">
        <v>1816</v>
      </c>
    </row>
    <row r="153" spans="1:2" ht="12.75" customHeight="1">
      <c r="A153" s="36">
        <v>243137006</v>
      </c>
      <c r="B153" s="36" t="s">
        <v>1817</v>
      </c>
    </row>
    <row r="154" spans="1:2" ht="12.75" customHeight="1">
      <c r="A154" s="36">
        <v>248665007</v>
      </c>
      <c r="B154" s="36" t="s">
        <v>2012</v>
      </c>
    </row>
    <row r="155" spans="1:2" ht="12.75" customHeight="1">
      <c r="A155" s="36">
        <v>363346000</v>
      </c>
      <c r="B155" s="36" t="s">
        <v>2013</v>
      </c>
    </row>
    <row r="156" spans="1:2" ht="12.75" customHeight="1">
      <c r="A156" s="36">
        <v>23426006</v>
      </c>
      <c r="B156" s="36" t="s">
        <v>1911</v>
      </c>
    </row>
    <row r="157" spans="1:2" ht="12.75" customHeight="1">
      <c r="A157" s="36">
        <v>257363003</v>
      </c>
      <c r="B157" s="36" t="s">
        <v>1912</v>
      </c>
    </row>
    <row r="158" spans="1:2" ht="12.75" customHeight="1">
      <c r="A158" s="36">
        <v>255604002</v>
      </c>
      <c r="B158" s="36" t="s">
        <v>1913</v>
      </c>
    </row>
    <row r="159" spans="1:2" ht="12.75" customHeight="1">
      <c r="A159" s="36">
        <v>313296004</v>
      </c>
      <c r="B159" s="36" t="s">
        <v>1914</v>
      </c>
    </row>
    <row r="160" spans="1:2" ht="12.75" customHeight="1">
      <c r="A160" s="36">
        <v>371923003</v>
      </c>
      <c r="B160" s="36" t="s">
        <v>1915</v>
      </c>
    </row>
    <row r="161" spans="1:2" ht="12.75" customHeight="1">
      <c r="A161" s="36">
        <v>6736007</v>
      </c>
      <c r="B161" s="36" t="s">
        <v>2017</v>
      </c>
    </row>
    <row r="162" spans="1:2" ht="12.75" customHeight="1">
      <c r="A162" s="36">
        <v>313297008</v>
      </c>
      <c r="B162" s="36" t="s">
        <v>2018</v>
      </c>
    </row>
    <row r="163" spans="1:2" ht="12.75" customHeight="1">
      <c r="A163" s="36">
        <v>371924009</v>
      </c>
      <c r="B163" s="36" t="s">
        <v>2019</v>
      </c>
    </row>
    <row r="164" spans="1:2" ht="12.75" customHeight="1">
      <c r="A164" s="36">
        <v>22298006</v>
      </c>
      <c r="B164" s="36" t="s">
        <v>2020</v>
      </c>
    </row>
    <row r="165" spans="1:2" ht="12.75" customHeight="1">
      <c r="A165" s="36">
        <v>421704003</v>
      </c>
      <c r="B165" s="36" t="s">
        <v>1920</v>
      </c>
    </row>
    <row r="166" spans="1:2" ht="12.75" customHeight="1">
      <c r="A166" s="36">
        <v>420913000</v>
      </c>
      <c r="B166" s="36" t="s">
        <v>1921</v>
      </c>
    </row>
    <row r="167" spans="1:2" ht="12.75" customHeight="1">
      <c r="A167" s="36">
        <v>422293003</v>
      </c>
      <c r="B167" s="36" t="s">
        <v>1922</v>
      </c>
    </row>
    <row r="168" spans="1:2" ht="12.75" customHeight="1">
      <c r="A168" s="36">
        <v>420816009</v>
      </c>
      <c r="B168" s="36" t="s">
        <v>1923</v>
      </c>
    </row>
    <row r="169" spans="1:2" ht="12.75" customHeight="1">
      <c r="A169" s="36">
        <v>17621005</v>
      </c>
      <c r="B169" s="36" t="s">
        <v>1924</v>
      </c>
    </row>
    <row r="170" spans="1:2" ht="12.75" customHeight="1">
      <c r="A170" s="36">
        <v>385660001</v>
      </c>
      <c r="B170" s="36" t="s">
        <v>1925</v>
      </c>
    </row>
    <row r="171" spans="1:2" ht="12.75" customHeight="1">
      <c r="A171" s="36">
        <v>385653007</v>
      </c>
      <c r="B171" s="36" t="s">
        <v>1926</v>
      </c>
    </row>
    <row r="172" spans="1:2" ht="12.75" customHeight="1">
      <c r="A172" s="36">
        <v>260299005</v>
      </c>
      <c r="B172" s="36" t="s">
        <v>1927</v>
      </c>
    </row>
    <row r="173" spans="1:2" ht="12.75" customHeight="1">
      <c r="A173" s="36">
        <v>78275009</v>
      </c>
      <c r="B173" s="36" t="s">
        <v>1928</v>
      </c>
    </row>
    <row r="174" spans="1:2" ht="12.75" customHeight="1">
      <c r="A174" s="36">
        <v>74964007</v>
      </c>
      <c r="B174" s="36" t="s">
        <v>1929</v>
      </c>
    </row>
    <row r="175" spans="1:2" ht="12.75" customHeight="1">
      <c r="A175" s="36">
        <v>146336003</v>
      </c>
      <c r="B175" s="36" t="s">
        <v>1930</v>
      </c>
    </row>
    <row r="176" spans="1:2" ht="12.75" customHeight="1">
      <c r="A176" s="36">
        <v>57485005</v>
      </c>
      <c r="B176" s="36" t="s">
        <v>1931</v>
      </c>
    </row>
    <row r="177" spans="1:2" ht="12.75" customHeight="1">
      <c r="A177" s="36">
        <v>414987002</v>
      </c>
      <c r="B177" s="36" t="s">
        <v>1932</v>
      </c>
    </row>
    <row r="178" spans="1:2" ht="12.75" customHeight="1">
      <c r="A178" s="36">
        <v>282825002</v>
      </c>
      <c r="B178" s="36" t="s">
        <v>1842</v>
      </c>
    </row>
    <row r="179" spans="1:2" ht="12.75" customHeight="1">
      <c r="A179" s="36">
        <v>410587003</v>
      </c>
      <c r="B179" s="36" t="s">
        <v>1843</v>
      </c>
    </row>
    <row r="180" spans="1:2" ht="12.75" customHeight="1">
      <c r="A180" s="36">
        <v>416940007</v>
      </c>
      <c r="B180" s="36" t="s">
        <v>1844</v>
      </c>
    </row>
    <row r="181" spans="1:2" ht="12.75" customHeight="1">
      <c r="A181" s="36">
        <v>424966008</v>
      </c>
      <c r="B181" s="36" t="s">
        <v>1845</v>
      </c>
    </row>
    <row r="182" spans="1:2" ht="12.75" customHeight="1">
      <c r="A182" s="36">
        <v>184097001</v>
      </c>
      <c r="B182" s="36" t="s">
        <v>1846</v>
      </c>
    </row>
    <row r="183" spans="1:2" ht="12.75" customHeight="1">
      <c r="A183" s="36">
        <v>77386006</v>
      </c>
      <c r="B183" s="36" t="s">
        <v>1847</v>
      </c>
    </row>
    <row r="184" spans="1:2" ht="12.75" customHeight="1">
      <c r="A184" s="36">
        <v>184095009</v>
      </c>
      <c r="B184" s="36" t="s">
        <v>1848</v>
      </c>
    </row>
    <row r="185" spans="1:2" ht="12.75" customHeight="1">
      <c r="A185" s="36">
        <v>429697006</v>
      </c>
      <c r="B185" s="36" t="s">
        <v>1849</v>
      </c>
    </row>
    <row r="186" spans="1:2" ht="12.75" customHeight="1">
      <c r="A186" s="36">
        <v>184107009</v>
      </c>
      <c r="B186" s="36" t="s">
        <v>1850</v>
      </c>
    </row>
    <row r="187" spans="1:2" ht="12.75" customHeight="1">
      <c r="A187" s="36">
        <v>405622006</v>
      </c>
      <c r="B187" s="36" t="s">
        <v>1851</v>
      </c>
    </row>
    <row r="188" spans="1:2" ht="12.75" customHeight="1">
      <c r="A188" s="36">
        <v>428481002</v>
      </c>
      <c r="B188" s="36" t="s">
        <v>1852</v>
      </c>
    </row>
    <row r="189" spans="1:2" ht="12.75" customHeight="1">
      <c r="A189" s="36">
        <v>184096005</v>
      </c>
      <c r="B189" s="36" t="s">
        <v>1853</v>
      </c>
    </row>
    <row r="190" spans="1:2" ht="12.75" customHeight="1">
      <c r="A190" s="36">
        <v>184103008</v>
      </c>
      <c r="B190" s="36" t="s">
        <v>1854</v>
      </c>
    </row>
    <row r="191" spans="1:2" ht="12.75" customHeight="1">
      <c r="A191" s="36">
        <v>371821000</v>
      </c>
      <c r="B191" s="36" t="s">
        <v>1855</v>
      </c>
    </row>
    <row r="192" spans="1:2" ht="12.75" customHeight="1">
      <c r="A192" s="36">
        <v>428843000</v>
      </c>
      <c r="B192" s="36" t="s">
        <v>1856</v>
      </c>
    </row>
    <row r="193" spans="1:2" ht="12.75" customHeight="1">
      <c r="A193" s="36">
        <v>228311005</v>
      </c>
      <c r="B193" s="36" t="s">
        <v>1857</v>
      </c>
    </row>
    <row r="194" spans="1:2" ht="12.75" customHeight="1">
      <c r="A194" s="36">
        <v>415070008</v>
      </c>
      <c r="B194" s="36" t="s">
        <v>1858</v>
      </c>
    </row>
    <row r="195" spans="1:2" ht="12.75" customHeight="1">
      <c r="A195" s="36">
        <v>11101003</v>
      </c>
      <c r="B195" s="36" t="s">
        <v>2079</v>
      </c>
    </row>
    <row r="196" spans="1:2" ht="12.75" customHeight="1">
      <c r="A196" s="36">
        <v>400047006</v>
      </c>
      <c r="B196" s="36" t="s">
        <v>2080</v>
      </c>
    </row>
    <row r="197" spans="1:2" ht="12.75" customHeight="1">
      <c r="A197" s="36">
        <v>440028005</v>
      </c>
      <c r="B197" s="36" t="s">
        <v>1961</v>
      </c>
    </row>
    <row r="198" spans="1:2" ht="12.75" customHeight="1">
      <c r="A198" s="36">
        <v>440059007</v>
      </c>
      <c r="B198" s="36" t="s">
        <v>1962</v>
      </c>
    </row>
    <row r="199" spans="1:2" ht="12.75" customHeight="1">
      <c r="A199" s="36">
        <v>303071001</v>
      </c>
      <c r="B199" s="36" t="s">
        <v>1963</v>
      </c>
    </row>
    <row r="200" spans="1:2" ht="12.75" customHeight="1">
      <c r="A200" s="36">
        <v>399208008</v>
      </c>
      <c r="B200" s="36" t="s">
        <v>1964</v>
      </c>
    </row>
    <row r="201" spans="1:2" ht="12.75" customHeight="1">
      <c r="A201" s="36">
        <v>397943006</v>
      </c>
      <c r="B201" s="36" t="s">
        <v>1965</v>
      </c>
    </row>
    <row r="202" spans="1:2" ht="12.75" customHeight="1">
      <c r="A202" s="36">
        <v>8574009</v>
      </c>
      <c r="B202" s="36" t="s">
        <v>1966</v>
      </c>
    </row>
    <row r="203" spans="1:2" ht="12.75" customHeight="1">
      <c r="A203" s="36">
        <v>1488000</v>
      </c>
      <c r="B203" s="36" t="s">
        <v>2081</v>
      </c>
    </row>
    <row r="204" spans="1:2" ht="12.75" customHeight="1">
      <c r="A204" s="36">
        <v>123947004</v>
      </c>
      <c r="B204" s="36" t="s">
        <v>2082</v>
      </c>
    </row>
    <row r="205" spans="1:2" ht="12.75" customHeight="1">
      <c r="A205" s="36">
        <v>182770003</v>
      </c>
      <c r="B205" s="36" t="s">
        <v>2083</v>
      </c>
    </row>
    <row r="206" spans="1:2" ht="12.75" customHeight="1">
      <c r="A206" s="36">
        <v>428330008</v>
      </c>
      <c r="B206" s="36" t="s">
        <v>1972</v>
      </c>
    </row>
    <row r="207" spans="1:2" ht="12.75" customHeight="1">
      <c r="A207" s="36">
        <v>83874006</v>
      </c>
      <c r="B207" s="36" t="s">
        <v>1973</v>
      </c>
    </row>
    <row r="208" spans="1:2" ht="12.75" customHeight="1">
      <c r="A208" s="36">
        <v>71388002</v>
      </c>
      <c r="B208" s="36" t="s">
        <v>1974</v>
      </c>
    </row>
    <row r="209" spans="1:2" ht="12.75" customHeight="1">
      <c r="A209" s="36">
        <v>118798003</v>
      </c>
      <c r="B209" s="36" t="s">
        <v>1975</v>
      </c>
    </row>
    <row r="210" spans="1:2" ht="12.75" customHeight="1">
      <c r="A210" s="36">
        <v>415184000</v>
      </c>
      <c r="B210" s="36" t="s">
        <v>1976</v>
      </c>
    </row>
    <row r="211" spans="1:2" ht="12.75" customHeight="1">
      <c r="A211" s="36">
        <v>418149003</v>
      </c>
      <c r="B211" s="36" t="s">
        <v>1977</v>
      </c>
    </row>
    <row r="212" spans="1:2" ht="12.75" customHeight="1">
      <c r="A212" s="36">
        <v>91388009</v>
      </c>
      <c r="B212" s="36" t="s">
        <v>1978</v>
      </c>
    </row>
    <row r="213" spans="1:2" ht="12.75" customHeight="1">
      <c r="A213" s="36">
        <v>78564009</v>
      </c>
      <c r="B213" s="36" t="s">
        <v>1979</v>
      </c>
    </row>
    <row r="214" spans="1:2" ht="12.75" customHeight="1">
      <c r="A214" s="36">
        <v>6493001</v>
      </c>
      <c r="B214" s="36" t="s">
        <v>1980</v>
      </c>
    </row>
    <row r="215" spans="1:2" ht="12.75" customHeight="1">
      <c r="A215" s="36">
        <v>440377005</v>
      </c>
      <c r="B215" s="36" t="s">
        <v>1981</v>
      </c>
    </row>
    <row r="216" spans="1:2" ht="12.75" customHeight="1">
      <c r="A216" s="36">
        <v>385648002</v>
      </c>
      <c r="B216" s="36" t="s">
        <v>1982</v>
      </c>
    </row>
    <row r="217" spans="1:2" ht="12.75" customHeight="1">
      <c r="A217" s="36">
        <v>42399005</v>
      </c>
      <c r="B217" s="36" t="s">
        <v>1983</v>
      </c>
    </row>
    <row r="218" spans="1:2" ht="12.75" customHeight="1">
      <c r="A218" s="36">
        <v>85830006</v>
      </c>
      <c r="B218" s="36" t="s">
        <v>1984</v>
      </c>
    </row>
    <row r="219" spans="1:2" ht="12.75" customHeight="1">
      <c r="A219" s="36">
        <v>385644000</v>
      </c>
      <c r="B219" s="36" t="s">
        <v>1985</v>
      </c>
    </row>
    <row r="220" spans="1:2" ht="12.75" customHeight="1">
      <c r="A220" s="36">
        <v>128254003</v>
      </c>
      <c r="B220" s="36" t="s">
        <v>1986</v>
      </c>
    </row>
    <row r="221" spans="1:2" ht="12.75" customHeight="1">
      <c r="A221" s="36">
        <v>48409008</v>
      </c>
      <c r="B221" s="36" t="s">
        <v>1987</v>
      </c>
    </row>
    <row r="222" spans="1:2" ht="12.75" customHeight="1">
      <c r="A222" s="36">
        <v>365852007</v>
      </c>
      <c r="B222" s="36" t="s">
        <v>1887</v>
      </c>
    </row>
    <row r="223" spans="1:2" ht="12.75" customHeight="1">
      <c r="A223" s="36">
        <v>52653008</v>
      </c>
      <c r="B223" s="36" t="s">
        <v>1888</v>
      </c>
    </row>
    <row r="224" spans="1:2" ht="12.75" customHeight="1">
      <c r="A224" s="36">
        <v>281296001</v>
      </c>
      <c r="B224" s="36" t="s">
        <v>1889</v>
      </c>
    </row>
    <row r="225" spans="1:2" ht="12.75" customHeight="1">
      <c r="A225" s="36">
        <v>396332003</v>
      </c>
      <c r="B225" s="36" t="s">
        <v>1890</v>
      </c>
    </row>
    <row r="226" spans="1:2" ht="12.75" customHeight="1">
      <c r="A226" s="36">
        <v>69896004</v>
      </c>
      <c r="B226" s="36" t="s">
        <v>1891</v>
      </c>
    </row>
    <row r="227" spans="1:2" ht="12.75" customHeight="1">
      <c r="A227" s="36">
        <v>128404006</v>
      </c>
      <c r="B227" s="36" t="s">
        <v>1892</v>
      </c>
    </row>
    <row r="228" spans="1:2" ht="12.75" customHeight="1">
      <c r="A228" s="36">
        <v>24484000</v>
      </c>
      <c r="B228" s="36" t="s">
        <v>1893</v>
      </c>
    </row>
    <row r="229" spans="1:2" ht="12.75" customHeight="1">
      <c r="A229" s="36">
        <v>313299006</v>
      </c>
      <c r="B229" s="36" t="s">
        <v>1894</v>
      </c>
    </row>
    <row r="230" spans="1:2" ht="12.75" customHeight="1">
      <c r="A230" s="36">
        <v>272141005</v>
      </c>
      <c r="B230" s="36" t="s">
        <v>1895</v>
      </c>
    </row>
    <row r="231" spans="1:2" ht="12.75" customHeight="1">
      <c r="A231" s="36">
        <v>246112005</v>
      </c>
      <c r="B231" s="36" t="s">
        <v>1896</v>
      </c>
    </row>
    <row r="232" spans="1:2" ht="12.75" customHeight="1">
      <c r="A232" s="36">
        <v>77176002</v>
      </c>
      <c r="B232" s="36" t="s">
        <v>1897</v>
      </c>
    </row>
    <row r="233" spans="1:2" ht="12.75" customHeight="1">
      <c r="A233" s="36">
        <v>398093005</v>
      </c>
      <c r="B233" s="36" t="s">
        <v>1898</v>
      </c>
    </row>
    <row r="234" spans="1:2" ht="12.75" customHeight="1">
      <c r="A234" s="36">
        <v>164847006</v>
      </c>
      <c r="B234" s="36" t="s">
        <v>1899</v>
      </c>
    </row>
    <row r="235" spans="1:2" ht="12.75" customHeight="1">
      <c r="A235" s="36">
        <v>410604004</v>
      </c>
      <c r="B235" s="36" t="s">
        <v>1900</v>
      </c>
    </row>
    <row r="236" spans="1:2" ht="12.75" customHeight="1">
      <c r="A236" s="36">
        <v>387713003</v>
      </c>
      <c r="B236" s="36" t="s">
        <v>1901</v>
      </c>
    </row>
    <row r="237" spans="1:2" ht="12.75" customHeight="1">
      <c r="A237" s="36">
        <v>385655000</v>
      </c>
      <c r="B237" s="36" t="s">
        <v>1902</v>
      </c>
    </row>
    <row r="238" spans="1:2" ht="12.75" customHeight="1">
      <c r="A238" s="36">
        <v>271649006</v>
      </c>
      <c r="B238" s="36" t="s">
        <v>1903</v>
      </c>
    </row>
    <row r="239" spans="1:2" ht="12.75" customHeight="1">
      <c r="A239" s="36">
        <v>234467004</v>
      </c>
      <c r="B239" s="36" t="s">
        <v>1904</v>
      </c>
    </row>
    <row r="240" spans="1:2" ht="12.75" customHeight="1">
      <c r="A240" s="36">
        <v>385654001</v>
      </c>
      <c r="B240" s="36" t="s">
        <v>1905</v>
      </c>
    </row>
    <row r="241" spans="1:2" ht="12.75" customHeight="1">
      <c r="A241" s="36">
        <v>266918002</v>
      </c>
      <c r="B241" s="36" t="s">
        <v>1906</v>
      </c>
    </row>
    <row r="242" spans="1:2" ht="12.75" customHeight="1">
      <c r="A242" s="36">
        <v>116859006</v>
      </c>
      <c r="B242" s="36" t="s">
        <v>1907</v>
      </c>
    </row>
    <row r="243" spans="1:2" ht="12.75" customHeight="1">
      <c r="A243" s="36">
        <v>266257000</v>
      </c>
      <c r="B243" s="36" t="s">
        <v>1908</v>
      </c>
    </row>
    <row r="244" spans="1:2" ht="12.75" customHeight="1">
      <c r="A244" s="36">
        <v>32413006</v>
      </c>
      <c r="B244" s="36" t="s">
        <v>2022</v>
      </c>
    </row>
    <row r="245" spans="1:2" ht="12.75" customHeight="1">
      <c r="A245" s="36">
        <v>410657003</v>
      </c>
      <c r="B245" s="36" t="s">
        <v>2023</v>
      </c>
    </row>
    <row r="246" spans="1:2" ht="12.75" customHeight="1">
      <c r="A246" s="36">
        <v>261665006</v>
      </c>
      <c r="B246" s="36" t="s">
        <v>2024</v>
      </c>
    </row>
    <row r="247" spans="1:2" ht="12.75" customHeight="1">
      <c r="A247" s="36">
        <v>56018004</v>
      </c>
      <c r="B247" s="36" t="s">
        <v>2025</v>
      </c>
    </row>
  </sheetData>
  <sheetCalcPr fullCalcOnLoad="1"/>
  <pageMargins left="0.75" right="0.75" top="1" bottom="1" header="0.51180555555555551" footer="0.51180555555555551"/>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X141"/>
  <sheetViews>
    <sheetView zoomScale="58" zoomScaleNormal="58" zoomScalePageLayoutView="58" workbookViewId="0"/>
  </sheetViews>
  <sheetFormatPr baseColWidth="10" defaultColWidth="11.5" defaultRowHeight="12"/>
  <cols>
    <col min="1" max="1" width="11.5" style="35"/>
    <col min="2" max="2" width="49.6640625" style="35" customWidth="1"/>
    <col min="3" max="16384" width="11.5" style="35"/>
  </cols>
  <sheetData>
    <row r="1" spans="1:24" ht="91">
      <c r="A1" s="37" t="s">
        <v>2026</v>
      </c>
      <c r="B1" s="37" t="s">
        <v>2027</v>
      </c>
      <c r="C1" s="37" t="s">
        <v>2028</v>
      </c>
      <c r="D1" s="37" t="s">
        <v>2029</v>
      </c>
      <c r="E1" s="37" t="s">
        <v>2030</v>
      </c>
      <c r="F1" s="37" t="s">
        <v>2031</v>
      </c>
      <c r="G1" s="37" t="s">
        <v>2032</v>
      </c>
      <c r="H1" s="37" t="s">
        <v>2033</v>
      </c>
      <c r="I1" s="37" t="s">
        <v>2034</v>
      </c>
      <c r="J1" s="38" t="s">
        <v>1138</v>
      </c>
      <c r="K1" s="38" t="s">
        <v>1139</v>
      </c>
      <c r="L1" s="38" t="s">
        <v>1025</v>
      </c>
      <c r="M1" s="38" t="s">
        <v>1026</v>
      </c>
      <c r="N1" s="38" t="s">
        <v>2035</v>
      </c>
      <c r="O1" s="39" t="s">
        <v>2036</v>
      </c>
      <c r="P1" s="39" t="s">
        <v>2037</v>
      </c>
      <c r="Q1" s="39" t="s">
        <v>2038</v>
      </c>
      <c r="R1" s="40"/>
      <c r="S1" s="39" t="s">
        <v>2039</v>
      </c>
      <c r="T1" s="40"/>
      <c r="U1" s="39" t="s">
        <v>137</v>
      </c>
      <c r="V1" s="39" t="s">
        <v>2040</v>
      </c>
      <c r="W1" s="39" t="s">
        <v>2041</v>
      </c>
      <c r="X1" s="40"/>
    </row>
    <row r="2" spans="1:24" s="43" customFormat="1" ht="16">
      <c r="A2" s="41" t="s">
        <v>389</v>
      </c>
      <c r="B2" s="41" t="s">
        <v>1031</v>
      </c>
      <c r="C2" s="41" t="s">
        <v>1107</v>
      </c>
      <c r="D2" s="41" t="s">
        <v>2042</v>
      </c>
      <c r="E2" s="41" t="s">
        <v>1036</v>
      </c>
      <c r="F2" s="42" t="s">
        <v>1182</v>
      </c>
      <c r="H2" s="41" t="s">
        <v>1031</v>
      </c>
      <c r="I2" s="41" t="s">
        <v>1086</v>
      </c>
      <c r="J2" s="44"/>
      <c r="K2" s="44" t="s">
        <v>1031</v>
      </c>
      <c r="L2" s="44" t="s">
        <v>1031</v>
      </c>
      <c r="M2" s="44"/>
      <c r="N2" s="44"/>
      <c r="O2" s="41" t="s">
        <v>2043</v>
      </c>
      <c r="P2" s="41">
        <v>10</v>
      </c>
      <c r="Q2" s="45">
        <v>363346000</v>
      </c>
      <c r="V2" s="45">
        <v>15240007</v>
      </c>
      <c r="W2" s="45">
        <v>410604004</v>
      </c>
    </row>
    <row r="3" spans="1:24" s="43" customFormat="1" ht="13">
      <c r="A3" s="41" t="s">
        <v>389</v>
      </c>
      <c r="B3" s="41" t="s">
        <v>1031</v>
      </c>
      <c r="C3" s="41" t="s">
        <v>1108</v>
      </c>
      <c r="D3" s="41" t="s">
        <v>2042</v>
      </c>
      <c r="E3" s="41" t="s">
        <v>1036</v>
      </c>
      <c r="F3" s="41" t="s">
        <v>1159</v>
      </c>
      <c r="H3" s="41" t="s">
        <v>1031</v>
      </c>
      <c r="I3" s="41" t="s">
        <v>1086</v>
      </c>
      <c r="J3" s="44" t="str">
        <f>IF((C3=""),"N","Y")</f>
        <v>Y</v>
      </c>
      <c r="K3" s="44"/>
      <c r="L3" s="44"/>
      <c r="M3" s="44"/>
      <c r="N3" s="44"/>
      <c r="O3" s="41" t="s">
        <v>2043</v>
      </c>
      <c r="P3" s="41">
        <v>10</v>
      </c>
      <c r="Q3" s="45">
        <v>363346000</v>
      </c>
      <c r="V3" s="45">
        <v>15240007</v>
      </c>
      <c r="W3" s="45">
        <v>410604004</v>
      </c>
    </row>
    <row r="4" spans="1:24" s="43" customFormat="1" ht="16">
      <c r="A4" s="41" t="s">
        <v>239</v>
      </c>
      <c r="B4" s="41" t="s">
        <v>1031</v>
      </c>
      <c r="C4" s="41" t="s">
        <v>1106</v>
      </c>
      <c r="D4" s="41" t="s">
        <v>2042</v>
      </c>
      <c r="E4" s="41" t="s">
        <v>1036</v>
      </c>
      <c r="F4" s="42" t="s">
        <v>1182</v>
      </c>
      <c r="H4" s="41" t="s">
        <v>1031</v>
      </c>
      <c r="J4" s="44"/>
      <c r="K4" s="44" t="s">
        <v>1031</v>
      </c>
      <c r="L4" s="44" t="s">
        <v>1031</v>
      </c>
      <c r="M4" s="44"/>
      <c r="N4" s="44"/>
      <c r="O4" s="41"/>
      <c r="P4" s="41"/>
      <c r="Q4" s="45"/>
      <c r="V4" s="45"/>
      <c r="W4" s="45"/>
    </row>
    <row r="5" spans="1:24" s="43" customFormat="1" ht="13">
      <c r="A5" s="41" t="s">
        <v>403</v>
      </c>
      <c r="B5" s="41" t="s">
        <v>1031</v>
      </c>
      <c r="C5" s="41" t="s">
        <v>1294</v>
      </c>
      <c r="D5" s="41" t="s">
        <v>2044</v>
      </c>
      <c r="E5" s="41" t="s">
        <v>2045</v>
      </c>
      <c r="J5" s="44"/>
      <c r="K5" s="44"/>
      <c r="L5" s="44" t="s">
        <v>1031</v>
      </c>
      <c r="M5" s="44"/>
      <c r="N5" s="46"/>
      <c r="O5" s="41" t="s">
        <v>2046</v>
      </c>
      <c r="P5" s="41">
        <v>16</v>
      </c>
      <c r="Q5" s="41">
        <v>394659003</v>
      </c>
      <c r="S5" s="41">
        <v>6493001</v>
      </c>
      <c r="V5" s="41">
        <v>410671006</v>
      </c>
      <c r="W5" s="45">
        <v>410604004</v>
      </c>
    </row>
    <row r="6" spans="1:24" s="43" customFormat="1" ht="13">
      <c r="A6" s="41" t="s">
        <v>400</v>
      </c>
      <c r="B6" s="41" t="s">
        <v>1031</v>
      </c>
      <c r="C6" s="41" t="s">
        <v>2047</v>
      </c>
      <c r="D6" s="41" t="s">
        <v>2042</v>
      </c>
      <c r="E6" s="41" t="s">
        <v>1036</v>
      </c>
      <c r="F6" s="41" t="s">
        <v>2048</v>
      </c>
      <c r="H6" s="41" t="s">
        <v>1031</v>
      </c>
      <c r="I6" s="41"/>
      <c r="J6" s="44"/>
      <c r="K6" s="44"/>
      <c r="L6" s="44" t="s">
        <v>1031</v>
      </c>
      <c r="M6" s="44"/>
      <c r="N6" s="46"/>
      <c r="O6" s="41" t="s">
        <v>2046</v>
      </c>
      <c r="P6" s="41">
        <v>15</v>
      </c>
      <c r="Q6" s="41">
        <v>394659003</v>
      </c>
      <c r="S6" s="41">
        <v>6493001</v>
      </c>
      <c r="W6" s="45">
        <v>410604004</v>
      </c>
    </row>
    <row r="7" spans="1:24" s="43" customFormat="1" ht="16">
      <c r="A7" s="41" t="s">
        <v>271</v>
      </c>
      <c r="B7" s="41" t="s">
        <v>1031</v>
      </c>
      <c r="C7" s="41" t="s">
        <v>272</v>
      </c>
      <c r="D7" s="41" t="s">
        <v>2042</v>
      </c>
      <c r="E7" s="41" t="s">
        <v>1036</v>
      </c>
      <c r="F7" s="47" t="s">
        <v>1182</v>
      </c>
      <c r="I7" s="41" t="s">
        <v>1086</v>
      </c>
      <c r="J7" s="44"/>
      <c r="K7" s="44"/>
      <c r="L7" s="44" t="s">
        <v>1031</v>
      </c>
      <c r="M7" s="44"/>
      <c r="N7" s="46"/>
      <c r="O7" s="41" t="s">
        <v>2046</v>
      </c>
      <c r="P7" s="41">
        <v>40</v>
      </c>
      <c r="Q7" s="45">
        <v>56675007</v>
      </c>
      <c r="W7" s="45">
        <v>410604004</v>
      </c>
    </row>
    <row r="8" spans="1:24" s="43" customFormat="1" ht="13">
      <c r="A8" s="48" t="s">
        <v>58</v>
      </c>
      <c r="B8" s="41" t="s">
        <v>1031</v>
      </c>
      <c r="C8" s="41" t="s">
        <v>59</v>
      </c>
      <c r="D8" s="41" t="s">
        <v>1029</v>
      </c>
      <c r="E8" s="41" t="s">
        <v>2049</v>
      </c>
      <c r="G8" s="43">
        <v>1000</v>
      </c>
      <c r="J8" s="44" t="s">
        <v>1031</v>
      </c>
      <c r="K8" s="44"/>
      <c r="L8" s="44" t="s">
        <v>1031</v>
      </c>
      <c r="M8" s="44"/>
      <c r="N8" s="46"/>
      <c r="O8" s="41" t="s">
        <v>2050</v>
      </c>
      <c r="P8" s="41">
        <v>50</v>
      </c>
      <c r="Q8" s="41">
        <v>184097001</v>
      </c>
      <c r="W8" s="45">
        <v>410604004</v>
      </c>
    </row>
    <row r="9" spans="1:24" s="43" customFormat="1" ht="13">
      <c r="A9" s="41" t="s">
        <v>187</v>
      </c>
      <c r="B9" s="41" t="s">
        <v>1031</v>
      </c>
      <c r="C9" s="41" t="s">
        <v>1282</v>
      </c>
      <c r="D9" s="48" t="s">
        <v>1168</v>
      </c>
      <c r="E9" s="41" t="s">
        <v>2049</v>
      </c>
      <c r="G9" s="43">
        <v>1000</v>
      </c>
      <c r="J9" s="44" t="s">
        <v>1031</v>
      </c>
      <c r="K9" s="44"/>
      <c r="L9" s="44" t="s">
        <v>1031</v>
      </c>
      <c r="M9" s="44"/>
      <c r="N9" s="46"/>
      <c r="O9" s="41" t="s">
        <v>2051</v>
      </c>
      <c r="P9" s="41">
        <v>340</v>
      </c>
      <c r="Q9" s="41">
        <v>184097001</v>
      </c>
      <c r="W9" s="45">
        <v>410604004</v>
      </c>
    </row>
    <row r="10" spans="1:24" s="43" customFormat="1" ht="13">
      <c r="A10" s="41" t="s">
        <v>318</v>
      </c>
      <c r="B10" s="41" t="s">
        <v>1031</v>
      </c>
      <c r="C10" s="41" t="s">
        <v>2052</v>
      </c>
      <c r="D10" s="43" t="s">
        <v>1161</v>
      </c>
      <c r="E10" s="41" t="s">
        <v>2049</v>
      </c>
      <c r="G10" s="43">
        <v>1000</v>
      </c>
      <c r="J10" s="44" t="s">
        <v>1031</v>
      </c>
      <c r="K10" s="44"/>
      <c r="L10" s="44" t="s">
        <v>1031</v>
      </c>
      <c r="M10" s="44"/>
      <c r="N10" s="46"/>
      <c r="O10" s="41" t="s">
        <v>2053</v>
      </c>
      <c r="P10" s="41">
        <v>340</v>
      </c>
      <c r="Q10" s="41">
        <v>184097001</v>
      </c>
      <c r="W10" s="45">
        <v>410604004</v>
      </c>
    </row>
    <row r="11" spans="1:24" s="43" customFormat="1" ht="13">
      <c r="A11" s="41" t="s">
        <v>2054</v>
      </c>
      <c r="B11" s="41" t="s">
        <v>1031</v>
      </c>
      <c r="C11" s="41" t="s">
        <v>794</v>
      </c>
      <c r="D11" s="41" t="s">
        <v>2055</v>
      </c>
      <c r="E11" s="41" t="s">
        <v>1050</v>
      </c>
      <c r="J11" s="44"/>
      <c r="K11" s="44"/>
      <c r="L11" s="44" t="s">
        <v>1031</v>
      </c>
      <c r="M11" s="44"/>
      <c r="N11" s="46"/>
      <c r="O11" s="41" t="s">
        <v>2056</v>
      </c>
      <c r="P11" s="41">
        <v>17</v>
      </c>
      <c r="Q11" s="41">
        <v>365801005</v>
      </c>
      <c r="V11" s="45">
        <v>410671006</v>
      </c>
      <c r="W11" s="45">
        <v>410604004</v>
      </c>
    </row>
    <row r="12" spans="1:24" s="43" customFormat="1" ht="16">
      <c r="A12" s="41" t="s">
        <v>93</v>
      </c>
      <c r="B12" s="41" t="s">
        <v>1031</v>
      </c>
      <c r="C12" s="41" t="s">
        <v>1087</v>
      </c>
      <c r="D12" s="41" t="s">
        <v>2042</v>
      </c>
      <c r="E12" s="41" t="s">
        <v>1036</v>
      </c>
      <c r="F12" s="47" t="s">
        <v>1182</v>
      </c>
      <c r="I12" s="41" t="s">
        <v>1086</v>
      </c>
      <c r="J12" s="44"/>
      <c r="K12" s="44" t="s">
        <v>1031</v>
      </c>
      <c r="L12" s="44" t="s">
        <v>1031</v>
      </c>
      <c r="M12" s="44"/>
      <c r="N12" s="44"/>
      <c r="O12" s="41" t="s">
        <v>2043</v>
      </c>
      <c r="P12" s="41">
        <v>25</v>
      </c>
      <c r="Q12" s="41">
        <v>160573003</v>
      </c>
      <c r="V12" s="45">
        <v>15240007</v>
      </c>
      <c r="W12" s="45">
        <v>410604004</v>
      </c>
    </row>
    <row r="13" spans="1:24" s="43" customFormat="1" ht="16">
      <c r="A13" s="41" t="s">
        <v>93</v>
      </c>
      <c r="B13" s="41" t="s">
        <v>1031</v>
      </c>
      <c r="C13" s="41" t="s">
        <v>1088</v>
      </c>
      <c r="D13" s="41" t="s">
        <v>2042</v>
      </c>
      <c r="E13" s="41" t="s">
        <v>1036</v>
      </c>
      <c r="F13" s="47" t="s">
        <v>1159</v>
      </c>
      <c r="I13" s="41" t="s">
        <v>1086</v>
      </c>
      <c r="J13" s="44" t="str">
        <f>IF((C13=""),"N","Y")</f>
        <v>Y</v>
      </c>
      <c r="K13" s="44"/>
      <c r="L13" s="44"/>
      <c r="M13" s="44"/>
      <c r="N13" s="44" t="s">
        <v>1031</v>
      </c>
      <c r="O13" s="41" t="s">
        <v>2043</v>
      </c>
      <c r="P13" s="41">
        <v>25</v>
      </c>
      <c r="Q13" s="41">
        <v>160573003</v>
      </c>
      <c r="V13" s="45">
        <v>15240007</v>
      </c>
      <c r="W13" s="45">
        <v>410604004</v>
      </c>
    </row>
    <row r="14" spans="1:24" s="43" customFormat="1" ht="16">
      <c r="A14" s="41" t="s">
        <v>120</v>
      </c>
      <c r="B14" s="41" t="s">
        <v>1031</v>
      </c>
      <c r="C14" s="41" t="s">
        <v>119</v>
      </c>
      <c r="D14" s="41" t="s">
        <v>2042</v>
      </c>
      <c r="E14" s="41" t="s">
        <v>1036</v>
      </c>
      <c r="F14" s="47" t="s">
        <v>1182</v>
      </c>
      <c r="H14" s="41" t="s">
        <v>1031</v>
      </c>
      <c r="I14" s="41" t="s">
        <v>1086</v>
      </c>
      <c r="J14" s="44"/>
      <c r="K14" s="44" t="s">
        <v>1031</v>
      </c>
      <c r="L14" s="44" t="s">
        <v>1031</v>
      </c>
      <c r="M14" s="44"/>
      <c r="N14" s="44" t="s">
        <v>1031</v>
      </c>
      <c r="O14" s="41" t="s">
        <v>2057</v>
      </c>
      <c r="P14" s="41">
        <v>1</v>
      </c>
      <c r="Q14" s="41">
        <v>106190000</v>
      </c>
      <c r="V14" s="45">
        <v>410513005</v>
      </c>
      <c r="W14" s="45">
        <v>410604004</v>
      </c>
    </row>
    <row r="15" spans="1:24" s="43" customFormat="1" ht="16">
      <c r="A15" s="41" t="s">
        <v>120</v>
      </c>
      <c r="B15" s="41" t="s">
        <v>1031</v>
      </c>
      <c r="C15" s="41" t="s">
        <v>1268</v>
      </c>
      <c r="D15" s="41" t="s">
        <v>2042</v>
      </c>
      <c r="E15" s="41" t="s">
        <v>1036</v>
      </c>
      <c r="F15" s="47" t="s">
        <v>1159</v>
      </c>
      <c r="H15" s="41" t="s">
        <v>1031</v>
      </c>
      <c r="I15" s="41" t="s">
        <v>1086</v>
      </c>
      <c r="J15" s="44" t="str">
        <f>IF((C15=""),"N","Y")</f>
        <v>Y</v>
      </c>
      <c r="K15" s="44"/>
      <c r="L15" s="44"/>
      <c r="M15" s="44"/>
      <c r="N15" s="44" t="s">
        <v>1031</v>
      </c>
      <c r="O15" s="41" t="s">
        <v>2057</v>
      </c>
      <c r="P15" s="41">
        <v>1</v>
      </c>
      <c r="Q15" s="41">
        <v>106190000</v>
      </c>
      <c r="V15" s="45">
        <v>410513005</v>
      </c>
      <c r="W15" s="45">
        <v>410604004</v>
      </c>
    </row>
    <row r="16" spans="1:24" s="43" customFormat="1" ht="13">
      <c r="A16" s="41" t="s">
        <v>378</v>
      </c>
      <c r="B16" s="41" t="s">
        <v>1031</v>
      </c>
      <c r="C16" s="41" t="s">
        <v>1269</v>
      </c>
      <c r="D16" s="41" t="s">
        <v>2058</v>
      </c>
      <c r="E16" s="41" t="s">
        <v>2049</v>
      </c>
      <c r="G16" s="43">
        <v>100</v>
      </c>
      <c r="J16" s="44"/>
      <c r="K16" s="44" t="s">
        <v>1031</v>
      </c>
      <c r="L16" s="44" t="s">
        <v>1031</v>
      </c>
      <c r="M16" s="44"/>
      <c r="N16" s="46"/>
      <c r="O16" s="41" t="s">
        <v>2057</v>
      </c>
      <c r="P16" s="41">
        <v>2</v>
      </c>
      <c r="Q16" s="45">
        <v>106190000</v>
      </c>
      <c r="S16" s="45">
        <v>246075003</v>
      </c>
      <c r="T16" s="41" t="s">
        <v>2059</v>
      </c>
      <c r="V16" s="45">
        <v>410513005</v>
      </c>
      <c r="W16" s="45">
        <v>410604004</v>
      </c>
    </row>
    <row r="17" spans="1:23" s="43" customFormat="1" ht="13">
      <c r="A17" s="41" t="s">
        <v>378</v>
      </c>
      <c r="B17" s="41" t="s">
        <v>1031</v>
      </c>
      <c r="C17" s="41" t="s">
        <v>2060</v>
      </c>
      <c r="D17" s="41" t="s">
        <v>2058</v>
      </c>
      <c r="E17" s="41" t="s">
        <v>2049</v>
      </c>
      <c r="G17" s="43">
        <v>100</v>
      </c>
      <c r="J17" s="44" t="str">
        <f>IF((C17=""),"N","Y")</f>
        <v>Y</v>
      </c>
      <c r="K17" s="44"/>
      <c r="L17" s="44"/>
      <c r="M17" s="44"/>
      <c r="N17" s="46"/>
      <c r="O17" s="41" t="s">
        <v>2057</v>
      </c>
      <c r="P17" s="41">
        <v>2</v>
      </c>
      <c r="Q17" s="45">
        <v>106190000</v>
      </c>
      <c r="S17" s="45">
        <v>246075003</v>
      </c>
      <c r="T17" s="41" t="s">
        <v>2059</v>
      </c>
      <c r="V17" s="45">
        <v>410513005</v>
      </c>
      <c r="W17" s="45">
        <v>410604004</v>
      </c>
    </row>
    <row r="18" spans="1:23" s="43" customFormat="1" ht="16">
      <c r="A18" s="41" t="s">
        <v>865</v>
      </c>
      <c r="B18" s="41" t="s">
        <v>1031</v>
      </c>
      <c r="C18" s="41" t="s">
        <v>1469</v>
      </c>
      <c r="D18" s="41" t="s">
        <v>2042</v>
      </c>
      <c r="E18" s="41" t="s">
        <v>2061</v>
      </c>
      <c r="F18" s="42" t="s">
        <v>1470</v>
      </c>
      <c r="J18" s="44"/>
      <c r="K18" s="44"/>
      <c r="L18" s="44" t="s">
        <v>1031</v>
      </c>
      <c r="M18" s="44"/>
      <c r="N18" s="46"/>
      <c r="O18" s="41" t="s">
        <v>31</v>
      </c>
      <c r="P18" s="41">
        <v>40</v>
      </c>
      <c r="Q18" s="49">
        <v>410011004</v>
      </c>
      <c r="S18" s="41" t="s">
        <v>2062</v>
      </c>
      <c r="W18" s="45">
        <v>410604004</v>
      </c>
    </row>
    <row r="19" spans="1:23" s="43" customFormat="1" ht="16">
      <c r="A19" s="48" t="s">
        <v>394</v>
      </c>
      <c r="B19" s="41" t="s">
        <v>1031</v>
      </c>
      <c r="C19" s="41" t="s">
        <v>2063</v>
      </c>
      <c r="D19" s="41" t="s">
        <v>2042</v>
      </c>
      <c r="E19" s="41" t="s">
        <v>1036</v>
      </c>
      <c r="F19" s="47" t="s">
        <v>1182</v>
      </c>
      <c r="H19" s="41" t="s">
        <v>1031</v>
      </c>
      <c r="I19" s="41" t="s">
        <v>1086</v>
      </c>
      <c r="J19" s="44"/>
      <c r="K19" s="44" t="s">
        <v>1031</v>
      </c>
      <c r="L19" s="44" t="s">
        <v>1031</v>
      </c>
      <c r="M19" s="44"/>
      <c r="N19" s="46"/>
      <c r="O19" s="41" t="s">
        <v>2046</v>
      </c>
      <c r="P19" s="41">
        <v>11</v>
      </c>
      <c r="Q19" s="45">
        <v>194828000</v>
      </c>
      <c r="V19" s="41">
        <v>410511007</v>
      </c>
      <c r="W19" s="45">
        <v>410604004</v>
      </c>
    </row>
    <row r="20" spans="1:23" s="43" customFormat="1" ht="16">
      <c r="A20" s="48" t="s">
        <v>394</v>
      </c>
      <c r="B20" s="41" t="s">
        <v>1031</v>
      </c>
      <c r="C20" s="41" t="s">
        <v>1397</v>
      </c>
      <c r="D20" s="41" t="s">
        <v>2042</v>
      </c>
      <c r="E20" s="41" t="s">
        <v>1036</v>
      </c>
      <c r="F20" s="47" t="s">
        <v>1159</v>
      </c>
      <c r="J20" s="44" t="str">
        <f>IF((C20=""),"N","Y")</f>
        <v>Y</v>
      </c>
      <c r="K20" s="44" t="s">
        <v>1031</v>
      </c>
      <c r="L20" s="44" t="s">
        <v>1031</v>
      </c>
      <c r="M20" s="44"/>
      <c r="N20" s="46"/>
      <c r="O20" s="41" t="s">
        <v>2046</v>
      </c>
      <c r="P20" s="41">
        <v>11</v>
      </c>
      <c r="Q20" s="45">
        <v>194828000</v>
      </c>
      <c r="V20" s="41">
        <v>410511007</v>
      </c>
      <c r="W20" s="45">
        <v>410604004</v>
      </c>
    </row>
    <row r="21" spans="1:23" s="43" customFormat="1" ht="13">
      <c r="A21" s="48" t="s">
        <v>395</v>
      </c>
      <c r="B21" s="41" t="s">
        <v>1031</v>
      </c>
      <c r="C21" s="41" t="s">
        <v>396</v>
      </c>
      <c r="D21" s="41" t="s">
        <v>2042</v>
      </c>
      <c r="E21" s="41" t="s">
        <v>1036</v>
      </c>
      <c r="F21" s="41" t="s">
        <v>1399</v>
      </c>
      <c r="J21" s="44"/>
      <c r="K21" s="44" t="s">
        <v>1031</v>
      </c>
      <c r="L21" s="44" t="s">
        <v>1031</v>
      </c>
      <c r="M21" s="44"/>
      <c r="N21" s="46"/>
      <c r="O21" s="41" t="s">
        <v>2046</v>
      </c>
      <c r="P21" s="41">
        <v>12</v>
      </c>
      <c r="Q21" s="45">
        <v>194828000</v>
      </c>
      <c r="S21" s="45">
        <v>410657003</v>
      </c>
      <c r="V21" s="41">
        <v>410511007</v>
      </c>
      <c r="W21" s="45">
        <v>410604004</v>
      </c>
    </row>
    <row r="22" spans="1:23" s="43" customFormat="1" ht="16">
      <c r="A22" s="41" t="s">
        <v>478</v>
      </c>
      <c r="B22" s="41" t="s">
        <v>1031</v>
      </c>
      <c r="C22" s="41" t="s">
        <v>479</v>
      </c>
      <c r="D22" s="41" t="s">
        <v>2042</v>
      </c>
      <c r="E22" s="41" t="s">
        <v>1036</v>
      </c>
      <c r="F22" s="47" t="s">
        <v>1182</v>
      </c>
      <c r="H22" s="41" t="s">
        <v>1031</v>
      </c>
      <c r="I22" s="41" t="s">
        <v>1086</v>
      </c>
      <c r="J22" s="44"/>
      <c r="K22" s="44" t="s">
        <v>1031</v>
      </c>
      <c r="L22" s="44" t="s">
        <v>1031</v>
      </c>
      <c r="M22" s="44"/>
      <c r="N22" s="46"/>
      <c r="O22" s="41" t="s">
        <v>2046</v>
      </c>
      <c r="P22" s="41">
        <v>180</v>
      </c>
      <c r="Q22" s="41">
        <v>47040006</v>
      </c>
      <c r="V22" s="41">
        <v>410511007</v>
      </c>
      <c r="W22" s="45">
        <v>410604004</v>
      </c>
    </row>
    <row r="23" spans="1:23" s="43" customFormat="1" ht="13">
      <c r="A23" s="48" t="s">
        <v>2064</v>
      </c>
      <c r="B23" s="41" t="s">
        <v>1031</v>
      </c>
      <c r="C23" s="41" t="s">
        <v>781</v>
      </c>
      <c r="D23" s="41" t="s">
        <v>2055</v>
      </c>
      <c r="E23" s="41" t="s">
        <v>1050</v>
      </c>
      <c r="J23" s="44"/>
      <c r="K23" s="44"/>
      <c r="L23" s="44" t="s">
        <v>1031</v>
      </c>
      <c r="M23" s="44"/>
      <c r="N23" s="46"/>
      <c r="O23" s="41" t="s">
        <v>2056</v>
      </c>
      <c r="P23" s="41">
        <v>10</v>
      </c>
      <c r="Q23" s="41">
        <v>413432001</v>
      </c>
      <c r="V23" s="45">
        <v>410671006</v>
      </c>
      <c r="W23" s="45">
        <v>410604004</v>
      </c>
    </row>
    <row r="24" spans="1:23" s="43" customFormat="1" ht="16">
      <c r="A24" s="48" t="s">
        <v>278</v>
      </c>
      <c r="B24" s="41" t="s">
        <v>1031</v>
      </c>
      <c r="C24" s="41" t="s">
        <v>279</v>
      </c>
      <c r="D24" s="41" t="s">
        <v>2042</v>
      </c>
      <c r="E24" s="41" t="s">
        <v>1036</v>
      </c>
      <c r="F24" s="47" t="s">
        <v>1182</v>
      </c>
      <c r="H24" s="41" t="s">
        <v>1031</v>
      </c>
      <c r="I24" s="41" t="s">
        <v>1086</v>
      </c>
      <c r="J24" s="44"/>
      <c r="K24" s="44" t="s">
        <v>1031</v>
      </c>
      <c r="L24" s="44" t="s">
        <v>1031</v>
      </c>
      <c r="M24" s="44"/>
      <c r="N24" s="46"/>
      <c r="O24" s="41" t="s">
        <v>2046</v>
      </c>
      <c r="P24" s="41">
        <v>60</v>
      </c>
      <c r="Q24" s="45">
        <v>44808001</v>
      </c>
      <c r="V24" s="41">
        <v>410511007</v>
      </c>
      <c r="W24" s="45">
        <v>410604004</v>
      </c>
    </row>
    <row r="25" spans="1:23" s="43" customFormat="1" ht="16">
      <c r="A25" s="48" t="s">
        <v>278</v>
      </c>
      <c r="B25" s="41" t="s">
        <v>1031</v>
      </c>
      <c r="C25" s="41" t="s">
        <v>1188</v>
      </c>
      <c r="D25" s="41" t="s">
        <v>2042</v>
      </c>
      <c r="E25" s="41" t="s">
        <v>1036</v>
      </c>
      <c r="F25" s="47" t="s">
        <v>1159</v>
      </c>
      <c r="H25" s="41" t="s">
        <v>1031</v>
      </c>
      <c r="I25" s="41" t="s">
        <v>1086</v>
      </c>
      <c r="J25" s="44" t="str">
        <f>IF((C25=""),"N","Y")</f>
        <v>Y</v>
      </c>
      <c r="K25" s="44" t="s">
        <v>1031</v>
      </c>
      <c r="L25" s="44" t="s">
        <v>1031</v>
      </c>
      <c r="M25" s="44"/>
      <c r="N25" s="46"/>
      <c r="O25" s="41" t="s">
        <v>2046</v>
      </c>
      <c r="P25" s="41">
        <v>60</v>
      </c>
      <c r="Q25" s="45">
        <v>44808001</v>
      </c>
      <c r="V25" s="41">
        <v>410511007</v>
      </c>
      <c r="W25" s="45">
        <v>410604004</v>
      </c>
    </row>
    <row r="26" spans="1:23" s="43" customFormat="1" ht="13">
      <c r="A26" s="41" t="s">
        <v>855</v>
      </c>
      <c r="B26" s="41" t="s">
        <v>1031</v>
      </c>
      <c r="C26" s="41" t="s">
        <v>1594</v>
      </c>
      <c r="D26" s="41" t="s">
        <v>2042</v>
      </c>
      <c r="E26" s="41" t="s">
        <v>1036</v>
      </c>
      <c r="F26" s="41" t="s">
        <v>855</v>
      </c>
      <c r="J26" s="44"/>
      <c r="K26" s="44" t="s">
        <v>1031</v>
      </c>
      <c r="L26" s="44" t="s">
        <v>1031</v>
      </c>
      <c r="M26" s="44"/>
      <c r="N26" s="46"/>
      <c r="O26" s="41" t="s">
        <v>31</v>
      </c>
      <c r="P26" s="41">
        <v>1</v>
      </c>
      <c r="Q26" s="41">
        <v>413347006</v>
      </c>
      <c r="W26" s="45">
        <v>410604004</v>
      </c>
    </row>
    <row r="27" spans="1:23" s="43" customFormat="1" ht="16">
      <c r="A27" s="41" t="s">
        <v>357</v>
      </c>
      <c r="B27" s="41" t="s">
        <v>1031</v>
      </c>
      <c r="C27" s="41" t="s">
        <v>357</v>
      </c>
      <c r="D27" s="41" t="s">
        <v>2042</v>
      </c>
      <c r="E27" s="41" t="s">
        <v>1036</v>
      </c>
      <c r="F27" s="47" t="s">
        <v>1182</v>
      </c>
      <c r="H27" s="41" t="s">
        <v>1031</v>
      </c>
      <c r="I27" s="41" t="s">
        <v>1086</v>
      </c>
      <c r="J27" s="44"/>
      <c r="K27" s="44" t="s">
        <v>1031</v>
      </c>
      <c r="L27" s="44" t="s">
        <v>1031</v>
      </c>
      <c r="M27" s="44"/>
      <c r="N27" s="44"/>
      <c r="O27" s="41" t="s">
        <v>2065</v>
      </c>
      <c r="P27" s="41">
        <v>5</v>
      </c>
      <c r="V27" s="41">
        <v>410511007</v>
      </c>
      <c r="W27" s="45">
        <v>410604004</v>
      </c>
    </row>
    <row r="28" spans="1:23" s="43" customFormat="1" ht="16">
      <c r="A28" s="41" t="s">
        <v>357</v>
      </c>
      <c r="B28" s="41" t="s">
        <v>1031</v>
      </c>
      <c r="C28" s="41" t="s">
        <v>1340</v>
      </c>
      <c r="D28" s="41" t="s">
        <v>2042</v>
      </c>
      <c r="E28" s="41" t="s">
        <v>1036</v>
      </c>
      <c r="F28" s="47" t="s">
        <v>1159</v>
      </c>
      <c r="H28" s="41" t="s">
        <v>1031</v>
      </c>
      <c r="I28" s="41" t="s">
        <v>1086</v>
      </c>
      <c r="J28" s="44" t="str">
        <f>IF((C28=""),"N","Y")</f>
        <v>Y</v>
      </c>
      <c r="K28" s="44"/>
      <c r="L28" s="44"/>
      <c r="M28" s="44"/>
      <c r="N28" s="44" t="s">
        <v>1031</v>
      </c>
      <c r="O28" s="41" t="s">
        <v>2065</v>
      </c>
      <c r="P28" s="41">
        <v>5</v>
      </c>
      <c r="V28" s="41">
        <v>410511007</v>
      </c>
      <c r="W28" s="45">
        <v>410604004</v>
      </c>
    </row>
    <row r="29" spans="1:23" s="43" customFormat="1" ht="13">
      <c r="A29" s="50" t="s">
        <v>359</v>
      </c>
      <c r="B29" s="50"/>
      <c r="C29" s="41" t="s">
        <v>360</v>
      </c>
      <c r="D29" s="41" t="s">
        <v>2066</v>
      </c>
      <c r="E29" s="41" t="s">
        <v>1036</v>
      </c>
      <c r="F29" s="41" t="s">
        <v>359</v>
      </c>
      <c r="J29" s="44"/>
      <c r="K29" s="44" t="s">
        <v>1031</v>
      </c>
      <c r="L29" s="44" t="s">
        <v>1031</v>
      </c>
      <c r="M29" s="44"/>
      <c r="N29" s="46"/>
      <c r="O29" s="41" t="s">
        <v>2065</v>
      </c>
      <c r="P29" s="41">
        <v>6</v>
      </c>
      <c r="V29" s="41">
        <v>410511007</v>
      </c>
      <c r="W29" s="45">
        <v>410604004</v>
      </c>
    </row>
    <row r="30" spans="1:23" s="43" customFormat="1" ht="16">
      <c r="A30" s="48" t="s">
        <v>281</v>
      </c>
      <c r="B30" s="48" t="s">
        <v>1031</v>
      </c>
      <c r="C30" s="41" t="s">
        <v>282</v>
      </c>
      <c r="D30" s="41" t="s">
        <v>1933</v>
      </c>
      <c r="E30" s="41" t="s">
        <v>1036</v>
      </c>
      <c r="F30" s="47" t="s">
        <v>1182</v>
      </c>
      <c r="I30" s="41" t="s">
        <v>1086</v>
      </c>
      <c r="J30" s="44"/>
      <c r="K30" s="44" t="s">
        <v>1031</v>
      </c>
      <c r="L30" s="44" t="s">
        <v>1031</v>
      </c>
      <c r="M30" s="44"/>
      <c r="N30" s="46"/>
      <c r="O30" s="41" t="s">
        <v>2046</v>
      </c>
      <c r="P30" s="41">
        <v>70</v>
      </c>
      <c r="Q30" s="41">
        <v>49436004</v>
      </c>
      <c r="W30" s="45">
        <v>410604004</v>
      </c>
    </row>
    <row r="31" spans="1:23" s="43" customFormat="1" ht="16">
      <c r="A31" s="48" t="s">
        <v>281</v>
      </c>
      <c r="B31" s="48" t="s">
        <v>1031</v>
      </c>
      <c r="C31" s="41" t="s">
        <v>1190</v>
      </c>
      <c r="D31" s="41" t="s">
        <v>2042</v>
      </c>
      <c r="E31" s="41" t="s">
        <v>1036</v>
      </c>
      <c r="F31" s="47" t="s">
        <v>1159</v>
      </c>
      <c r="I31" s="41" t="s">
        <v>1086</v>
      </c>
      <c r="J31" s="44" t="str">
        <f>IF((C31=""),"N","Y")</f>
        <v>Y</v>
      </c>
      <c r="K31" s="44"/>
      <c r="L31" s="44"/>
      <c r="M31" s="44"/>
      <c r="N31" s="46"/>
      <c r="O31" s="41" t="s">
        <v>2046</v>
      </c>
      <c r="P31" s="41">
        <v>71</v>
      </c>
      <c r="Q31" s="41">
        <v>49436004</v>
      </c>
      <c r="S31" s="45">
        <v>410657003</v>
      </c>
      <c r="V31" s="41">
        <v>410511007</v>
      </c>
      <c r="W31" s="45">
        <v>410604004</v>
      </c>
    </row>
    <row r="32" spans="1:23" s="43" customFormat="1" ht="16">
      <c r="A32" s="48" t="s">
        <v>283</v>
      </c>
      <c r="B32" s="48" t="s">
        <v>1031</v>
      </c>
      <c r="C32" s="41" t="s">
        <v>1191</v>
      </c>
      <c r="D32" s="41" t="s">
        <v>1934</v>
      </c>
      <c r="E32" s="41" t="s">
        <v>1036</v>
      </c>
      <c r="F32" s="42" t="s">
        <v>1193</v>
      </c>
      <c r="H32" s="41" t="s">
        <v>1031</v>
      </c>
      <c r="I32" s="41"/>
      <c r="J32" s="44"/>
      <c r="K32" s="44" t="s">
        <v>1031</v>
      </c>
      <c r="L32" s="44" t="s">
        <v>1031</v>
      </c>
      <c r="M32" s="44"/>
      <c r="N32" s="46"/>
      <c r="O32" s="41"/>
      <c r="P32" s="41"/>
      <c r="Q32" s="41"/>
      <c r="S32" s="45"/>
      <c r="V32" s="41"/>
      <c r="W32" s="45"/>
    </row>
    <row r="33" spans="1:24" s="53" customFormat="1" ht="16">
      <c r="A33" s="51" t="s">
        <v>437</v>
      </c>
      <c r="B33" s="51"/>
      <c r="C33" s="36" t="s">
        <v>438</v>
      </c>
      <c r="D33" s="36" t="s">
        <v>1935</v>
      </c>
      <c r="E33" s="36" t="s">
        <v>1036</v>
      </c>
      <c r="F33" s="52" t="s">
        <v>1182</v>
      </c>
      <c r="H33" s="36" t="s">
        <v>1031</v>
      </c>
      <c r="I33" s="36" t="s">
        <v>1086</v>
      </c>
      <c r="J33" s="54"/>
      <c r="K33" s="54" t="s">
        <v>1031</v>
      </c>
      <c r="L33" s="54" t="s">
        <v>1031</v>
      </c>
      <c r="M33" s="54"/>
      <c r="N33" s="55"/>
      <c r="O33" s="36" t="s">
        <v>1936</v>
      </c>
      <c r="P33" s="36">
        <v>12</v>
      </c>
      <c r="V33" s="36">
        <v>410511007</v>
      </c>
      <c r="W33" s="56">
        <v>410604004</v>
      </c>
    </row>
    <row r="34" spans="1:24" s="43" customFormat="1" ht="16">
      <c r="A34" s="48" t="s">
        <v>1937</v>
      </c>
      <c r="B34" s="48" t="s">
        <v>1031</v>
      </c>
      <c r="C34" s="41" t="s">
        <v>1451</v>
      </c>
      <c r="D34" s="41" t="s">
        <v>2042</v>
      </c>
      <c r="E34" s="41" t="s">
        <v>1036</v>
      </c>
      <c r="F34" s="47" t="s">
        <v>1182</v>
      </c>
      <c r="J34" s="44"/>
      <c r="K34" s="44" t="s">
        <v>1031</v>
      </c>
      <c r="L34" s="44" t="s">
        <v>1031</v>
      </c>
      <c r="M34" s="44"/>
      <c r="N34" s="46"/>
      <c r="O34" s="41" t="s">
        <v>2056</v>
      </c>
      <c r="P34" s="41">
        <v>1</v>
      </c>
      <c r="Q34" s="57">
        <v>15220000</v>
      </c>
      <c r="W34" s="45">
        <v>410604004</v>
      </c>
    </row>
    <row r="35" spans="1:24" s="43" customFormat="1" ht="16">
      <c r="A35" s="48" t="s">
        <v>1938</v>
      </c>
      <c r="B35" s="48" t="s">
        <v>1031</v>
      </c>
      <c r="C35" s="41" t="s">
        <v>1452</v>
      </c>
      <c r="D35" s="41" t="s">
        <v>2042</v>
      </c>
      <c r="E35" s="41" t="s">
        <v>1036</v>
      </c>
      <c r="F35" s="47" t="s">
        <v>1159</v>
      </c>
      <c r="J35" s="44" t="str">
        <f>IF((C35=""),"N","Y")</f>
        <v>Y</v>
      </c>
      <c r="K35" s="44" t="s">
        <v>1031</v>
      </c>
      <c r="L35" s="44"/>
      <c r="M35" s="44"/>
      <c r="N35" s="46"/>
      <c r="O35" s="41" t="s">
        <v>2056</v>
      </c>
      <c r="P35" s="41">
        <v>1</v>
      </c>
      <c r="Q35" s="57">
        <v>15220000</v>
      </c>
      <c r="W35" s="45">
        <v>410604004</v>
      </c>
    </row>
    <row r="36" spans="1:24" ht="13">
      <c r="A36" s="36" t="s">
        <v>636</v>
      </c>
      <c r="B36" s="36"/>
      <c r="C36" s="36" t="s">
        <v>1406</v>
      </c>
      <c r="E36" s="36" t="s">
        <v>1939</v>
      </c>
      <c r="J36" s="54"/>
      <c r="K36" s="54" t="s">
        <v>1031</v>
      </c>
      <c r="L36" s="54" t="s">
        <v>1031</v>
      </c>
      <c r="M36" s="54" t="s">
        <v>1031</v>
      </c>
      <c r="N36" s="58"/>
      <c r="O36" s="59" t="s">
        <v>2043</v>
      </c>
      <c r="P36" s="40"/>
      <c r="Q36" s="59">
        <v>60621009</v>
      </c>
      <c r="R36" s="40"/>
      <c r="S36" s="40"/>
      <c r="T36" s="40"/>
      <c r="U36" s="40"/>
      <c r="V36" s="60">
        <v>15240007</v>
      </c>
      <c r="W36" s="60">
        <v>410604004</v>
      </c>
      <c r="X36" s="40"/>
    </row>
    <row r="37" spans="1:24" s="43" customFormat="1" ht="16">
      <c r="A37" s="48" t="s">
        <v>504</v>
      </c>
      <c r="B37" s="48" t="s">
        <v>1031</v>
      </c>
      <c r="C37" s="41" t="s">
        <v>1264</v>
      </c>
      <c r="D37" s="41" t="s">
        <v>1940</v>
      </c>
      <c r="E37" s="41" t="s">
        <v>1036</v>
      </c>
      <c r="F37" s="47" t="s">
        <v>1182</v>
      </c>
      <c r="J37" s="44"/>
      <c r="K37" s="44" t="s">
        <v>1031</v>
      </c>
      <c r="L37" s="44" t="s">
        <v>1031</v>
      </c>
      <c r="M37" s="44"/>
      <c r="N37" s="46"/>
      <c r="O37" s="41" t="s">
        <v>1941</v>
      </c>
      <c r="P37" s="41">
        <v>10</v>
      </c>
      <c r="V37" s="41">
        <v>410511007</v>
      </c>
      <c r="W37" s="45">
        <v>410604004</v>
      </c>
    </row>
    <row r="38" spans="1:24" s="43" customFormat="1" ht="16">
      <c r="A38" s="48" t="s">
        <v>504</v>
      </c>
      <c r="B38" s="48" t="s">
        <v>1031</v>
      </c>
      <c r="C38" s="41" t="s">
        <v>1380</v>
      </c>
      <c r="D38" s="41" t="s">
        <v>1940</v>
      </c>
      <c r="E38" s="41" t="s">
        <v>1036</v>
      </c>
      <c r="F38" s="47" t="s">
        <v>1159</v>
      </c>
      <c r="J38" s="44" t="str">
        <f>IF((C38=""),"N","Y")</f>
        <v>Y</v>
      </c>
      <c r="K38" s="44"/>
      <c r="L38" s="44"/>
      <c r="M38" s="44"/>
      <c r="N38" s="46"/>
      <c r="O38" s="41" t="s">
        <v>1941</v>
      </c>
      <c r="P38" s="41">
        <v>10</v>
      </c>
      <c r="V38" s="41">
        <v>410511007</v>
      </c>
      <c r="W38" s="45">
        <v>410604004</v>
      </c>
    </row>
    <row r="39" spans="1:24" s="43" customFormat="1" ht="16">
      <c r="A39" s="48" t="s">
        <v>163</v>
      </c>
      <c r="B39" s="48" t="s">
        <v>1031</v>
      </c>
      <c r="C39" s="41" t="s">
        <v>1238</v>
      </c>
      <c r="D39" s="41" t="s">
        <v>1942</v>
      </c>
      <c r="E39" s="41" t="s">
        <v>1036</v>
      </c>
      <c r="F39" s="47" t="s">
        <v>1182</v>
      </c>
      <c r="H39" s="41" t="s">
        <v>1031</v>
      </c>
      <c r="I39" s="43" t="s">
        <v>1086</v>
      </c>
      <c r="J39" s="44"/>
      <c r="K39" s="44" t="s">
        <v>1031</v>
      </c>
      <c r="L39" s="44" t="s">
        <v>1031</v>
      </c>
      <c r="M39" s="44"/>
      <c r="N39" s="46"/>
      <c r="O39" s="41" t="s">
        <v>1943</v>
      </c>
      <c r="P39" s="41">
        <v>5</v>
      </c>
      <c r="V39" s="41">
        <v>410511007</v>
      </c>
      <c r="W39" s="45">
        <v>410604004</v>
      </c>
    </row>
    <row r="40" spans="1:24" s="43" customFormat="1" ht="16">
      <c r="A40" s="48" t="s">
        <v>163</v>
      </c>
      <c r="B40" s="48" t="s">
        <v>1031</v>
      </c>
      <c r="C40" s="41" t="s">
        <v>1239</v>
      </c>
      <c r="D40" s="41" t="s">
        <v>1942</v>
      </c>
      <c r="E40" s="41" t="s">
        <v>1036</v>
      </c>
      <c r="F40" s="47" t="s">
        <v>1159</v>
      </c>
      <c r="J40" s="44" t="str">
        <f>IF((C40=""),"N","Y")</f>
        <v>Y</v>
      </c>
      <c r="K40" s="44"/>
      <c r="L40" s="44"/>
      <c r="M40" s="44"/>
      <c r="N40" s="46"/>
      <c r="O40" s="41" t="s">
        <v>1943</v>
      </c>
      <c r="P40" s="41">
        <v>5</v>
      </c>
      <c r="V40" s="41">
        <v>410511007</v>
      </c>
      <c r="W40" s="45">
        <v>410604004</v>
      </c>
    </row>
    <row r="41" spans="1:24" s="43" customFormat="1" ht="16">
      <c r="A41" s="48" t="s">
        <v>313</v>
      </c>
      <c r="B41" s="48" t="s">
        <v>1031</v>
      </c>
      <c r="C41" s="41" t="s">
        <v>314</v>
      </c>
      <c r="D41" s="41" t="s">
        <v>1942</v>
      </c>
      <c r="E41" s="41" t="s">
        <v>1036</v>
      </c>
      <c r="F41" s="47" t="s">
        <v>1182</v>
      </c>
      <c r="J41" s="44"/>
      <c r="K41" s="44" t="s">
        <v>1031</v>
      </c>
      <c r="L41" s="44" t="s">
        <v>1031</v>
      </c>
      <c r="M41" s="44"/>
      <c r="N41" s="46"/>
      <c r="O41" s="41" t="s">
        <v>1943</v>
      </c>
      <c r="P41" s="41">
        <v>10</v>
      </c>
      <c r="V41" s="41">
        <v>410511007</v>
      </c>
      <c r="W41" s="45">
        <v>410604004</v>
      </c>
    </row>
    <row r="42" spans="1:24" ht="16">
      <c r="A42" s="36" t="s">
        <v>638</v>
      </c>
      <c r="B42" s="36"/>
      <c r="C42" s="36" t="s">
        <v>1409</v>
      </c>
      <c r="E42" s="61" t="s">
        <v>1944</v>
      </c>
      <c r="J42" s="54"/>
      <c r="K42" s="54" t="s">
        <v>1031</v>
      </c>
      <c r="L42" s="54" t="s">
        <v>1031</v>
      </c>
      <c r="M42" s="54" t="s">
        <v>1031</v>
      </c>
      <c r="N42" s="58"/>
      <c r="O42" s="59" t="s">
        <v>2043</v>
      </c>
      <c r="P42" s="40"/>
      <c r="Q42" s="59">
        <v>301898006</v>
      </c>
      <c r="R42" s="40"/>
      <c r="S42" s="40"/>
      <c r="T42" s="40"/>
      <c r="U42" s="40"/>
      <c r="V42" s="60">
        <v>15240007</v>
      </c>
      <c r="W42" s="60">
        <v>410604004</v>
      </c>
      <c r="X42" s="40"/>
    </row>
    <row r="43" spans="1:24" s="43" customFormat="1" ht="16">
      <c r="A43" s="48" t="s">
        <v>341</v>
      </c>
      <c r="B43" s="48" t="s">
        <v>1031</v>
      </c>
      <c r="C43" s="41" t="s">
        <v>1332</v>
      </c>
      <c r="D43" s="41" t="s">
        <v>2042</v>
      </c>
      <c r="E43" s="41" t="s">
        <v>1036</v>
      </c>
      <c r="F43" s="42" t="s">
        <v>1182</v>
      </c>
      <c r="J43" s="44"/>
      <c r="K43" s="44" t="s">
        <v>1031</v>
      </c>
      <c r="L43" s="44" t="s">
        <v>1031</v>
      </c>
      <c r="M43" s="44"/>
      <c r="N43" s="46"/>
      <c r="O43" s="41" t="s">
        <v>2046</v>
      </c>
      <c r="P43" s="41">
        <v>50</v>
      </c>
      <c r="Q43" s="41">
        <v>161625008</v>
      </c>
      <c r="V43" s="41">
        <v>410513005</v>
      </c>
      <c r="W43" s="45">
        <v>410604004</v>
      </c>
    </row>
    <row r="44" spans="1:24" s="43" customFormat="1" ht="16">
      <c r="A44" s="48" t="s">
        <v>341</v>
      </c>
      <c r="B44" s="48" t="s">
        <v>1031</v>
      </c>
      <c r="C44" s="41" t="s">
        <v>1454</v>
      </c>
      <c r="D44" s="41" t="s">
        <v>2042</v>
      </c>
      <c r="E44" s="41" t="s">
        <v>1036</v>
      </c>
      <c r="F44" s="47" t="s">
        <v>1159</v>
      </c>
      <c r="H44" s="41" t="s">
        <v>1031</v>
      </c>
      <c r="I44" s="41" t="s">
        <v>1086</v>
      </c>
      <c r="J44" s="44" t="str">
        <f>IF((C44=""),"N","Y")</f>
        <v>Y</v>
      </c>
      <c r="K44" s="44"/>
      <c r="L44" s="44"/>
      <c r="M44" s="44"/>
      <c r="N44" s="46"/>
      <c r="O44" s="41" t="s">
        <v>2046</v>
      </c>
      <c r="P44" s="41">
        <v>50</v>
      </c>
      <c r="Q44" s="41">
        <v>161625008</v>
      </c>
      <c r="V44" s="41">
        <v>410513005</v>
      </c>
      <c r="W44" s="45">
        <v>410604004</v>
      </c>
    </row>
    <row r="45" spans="1:24" s="43" customFormat="1" ht="16">
      <c r="A45" s="48" t="s">
        <v>343</v>
      </c>
      <c r="B45" s="48" t="s">
        <v>1031</v>
      </c>
      <c r="C45" s="41" t="s">
        <v>344</v>
      </c>
      <c r="D45" s="48" t="s">
        <v>1945</v>
      </c>
      <c r="E45" s="41" t="s">
        <v>2061</v>
      </c>
      <c r="F45" s="42" t="s">
        <v>1336</v>
      </c>
      <c r="J45" s="44"/>
      <c r="K45" s="44" t="s">
        <v>1031</v>
      </c>
      <c r="L45" s="44" t="s">
        <v>1031</v>
      </c>
      <c r="M45" s="44"/>
      <c r="N45" s="46"/>
      <c r="O45" s="41" t="s">
        <v>2046</v>
      </c>
      <c r="P45" s="41">
        <v>51</v>
      </c>
      <c r="Q45" s="41">
        <v>161625008</v>
      </c>
      <c r="S45" s="45">
        <v>410657003</v>
      </c>
      <c r="V45" s="41">
        <v>410513005</v>
      </c>
      <c r="W45" s="45">
        <v>410604004</v>
      </c>
    </row>
    <row r="46" spans="1:24" s="43" customFormat="1" ht="16">
      <c r="A46" s="41" t="s">
        <v>268</v>
      </c>
      <c r="B46" s="41" t="s">
        <v>1031</v>
      </c>
      <c r="C46" s="41" t="s">
        <v>268</v>
      </c>
      <c r="D46" s="41" t="s">
        <v>2042</v>
      </c>
      <c r="E46" s="41" t="s">
        <v>1036</v>
      </c>
      <c r="F46" s="42" t="s">
        <v>1182</v>
      </c>
      <c r="H46" s="43" t="s">
        <v>1031</v>
      </c>
      <c r="I46" s="43" t="s">
        <v>1086</v>
      </c>
      <c r="J46" s="44"/>
      <c r="K46" s="44" t="s">
        <v>1031</v>
      </c>
      <c r="L46" s="44" t="s">
        <v>1031</v>
      </c>
      <c r="M46" s="44"/>
      <c r="N46" s="46"/>
      <c r="O46" s="41" t="s">
        <v>2046</v>
      </c>
      <c r="P46" s="41">
        <v>31</v>
      </c>
      <c r="Q46" s="41">
        <v>85898001</v>
      </c>
      <c r="V46" s="41">
        <v>410511007</v>
      </c>
      <c r="W46" s="45">
        <v>410604004</v>
      </c>
    </row>
    <row r="47" spans="1:24" s="43" customFormat="1" ht="16">
      <c r="A47" s="41" t="s">
        <v>246</v>
      </c>
      <c r="B47" s="41" t="s">
        <v>1031</v>
      </c>
      <c r="C47" s="41" t="s">
        <v>1166</v>
      </c>
      <c r="D47" s="41" t="s">
        <v>1029</v>
      </c>
      <c r="E47" s="41" t="s">
        <v>1036</v>
      </c>
      <c r="F47" s="42" t="s">
        <v>1182</v>
      </c>
      <c r="J47" s="44"/>
      <c r="K47" s="44" t="s">
        <v>1031</v>
      </c>
      <c r="L47" s="44" t="s">
        <v>1031</v>
      </c>
      <c r="M47" s="44"/>
      <c r="N47" s="46"/>
      <c r="O47" s="41" t="s">
        <v>2051</v>
      </c>
      <c r="P47" s="41">
        <v>1</v>
      </c>
    </row>
    <row r="48" spans="1:24" s="43" customFormat="1" ht="16">
      <c r="A48" s="41" t="s">
        <v>246</v>
      </c>
      <c r="B48" s="41" t="s">
        <v>1031</v>
      </c>
      <c r="C48" s="41" t="s">
        <v>1166</v>
      </c>
      <c r="D48" s="41" t="s">
        <v>1029</v>
      </c>
      <c r="E48" s="41" t="s">
        <v>1036</v>
      </c>
      <c r="F48" s="47" t="s">
        <v>1159</v>
      </c>
      <c r="J48" s="44" t="str">
        <f>IF((C48=""),"N","Y")</f>
        <v>Y</v>
      </c>
      <c r="K48" s="44"/>
      <c r="L48" s="44"/>
      <c r="M48" s="44"/>
      <c r="N48" s="46"/>
      <c r="O48" s="41" t="s">
        <v>2051</v>
      </c>
      <c r="P48" s="41">
        <v>1</v>
      </c>
    </row>
    <row r="49" spans="1:24" ht="13">
      <c r="A49" s="50" t="s">
        <v>322</v>
      </c>
      <c r="B49" s="50"/>
      <c r="C49" s="36" t="s">
        <v>1167</v>
      </c>
      <c r="D49" s="48" t="s">
        <v>1168</v>
      </c>
      <c r="E49" s="36" t="s">
        <v>1946</v>
      </c>
      <c r="J49" s="54" t="s">
        <v>1031</v>
      </c>
      <c r="K49" s="54" t="s">
        <v>1031</v>
      </c>
      <c r="L49" s="54" t="s">
        <v>1031</v>
      </c>
      <c r="M49" s="54"/>
      <c r="N49" s="54"/>
      <c r="O49" s="59" t="s">
        <v>2053</v>
      </c>
      <c r="P49" s="59">
        <v>300</v>
      </c>
      <c r="Q49" s="40"/>
      <c r="R49" s="40"/>
      <c r="S49" s="40"/>
      <c r="T49" s="40"/>
      <c r="U49" s="40"/>
      <c r="V49" s="40"/>
      <c r="W49" s="40"/>
      <c r="X49" s="40"/>
    </row>
    <row r="50" spans="1:24" s="43" customFormat="1" ht="13">
      <c r="A50" s="48" t="s">
        <v>378</v>
      </c>
      <c r="B50" s="48" t="s">
        <v>1031</v>
      </c>
      <c r="C50" s="41" t="s">
        <v>1269</v>
      </c>
      <c r="D50" s="41" t="s">
        <v>1947</v>
      </c>
      <c r="E50" s="41" t="s">
        <v>2049</v>
      </c>
      <c r="J50" s="44"/>
      <c r="K50" s="44" t="s">
        <v>1031</v>
      </c>
      <c r="L50" s="44" t="s">
        <v>1031</v>
      </c>
      <c r="M50" s="44"/>
      <c r="N50" s="46"/>
      <c r="O50" s="41" t="s">
        <v>1948</v>
      </c>
      <c r="P50" s="41">
        <v>2</v>
      </c>
      <c r="Q50" s="41">
        <v>62014003</v>
      </c>
      <c r="S50" s="45">
        <v>246075003</v>
      </c>
      <c r="V50" s="41">
        <v>410513005</v>
      </c>
      <c r="W50" s="45">
        <v>410604004</v>
      </c>
    </row>
    <row r="51" spans="1:24" s="43" customFormat="1" ht="13">
      <c r="A51" s="43" t="s">
        <v>378</v>
      </c>
      <c r="B51" s="43" t="s">
        <v>1031</v>
      </c>
      <c r="C51" s="41" t="s">
        <v>1386</v>
      </c>
      <c r="D51" s="41" t="s">
        <v>1947</v>
      </c>
      <c r="E51" s="41" t="s">
        <v>2049</v>
      </c>
      <c r="J51" s="44" t="str">
        <f>IF((C51=""),"N","Y")</f>
        <v>Y</v>
      </c>
      <c r="K51" s="44"/>
      <c r="L51" s="44"/>
      <c r="M51" s="44"/>
      <c r="N51" s="46"/>
      <c r="O51" s="41" t="s">
        <v>1948</v>
      </c>
      <c r="P51" s="41">
        <v>2</v>
      </c>
      <c r="Q51" s="41">
        <v>62014003</v>
      </c>
      <c r="S51" s="45">
        <v>246075003</v>
      </c>
      <c r="V51" s="41">
        <v>410513005</v>
      </c>
      <c r="W51" s="45">
        <v>410604004</v>
      </c>
    </row>
    <row r="52" spans="1:24" s="43" customFormat="1" ht="16">
      <c r="A52" s="48" t="s">
        <v>142</v>
      </c>
      <c r="B52" s="48" t="s">
        <v>1031</v>
      </c>
      <c r="C52" s="41" t="s">
        <v>1334</v>
      </c>
      <c r="D52" s="41" t="s">
        <v>1949</v>
      </c>
      <c r="E52" s="41" t="s">
        <v>2061</v>
      </c>
      <c r="F52" s="42" t="s">
        <v>1217</v>
      </c>
      <c r="J52" s="44"/>
      <c r="K52" s="44"/>
      <c r="L52" s="44" t="s">
        <v>1031</v>
      </c>
      <c r="M52" s="44"/>
      <c r="N52" s="46"/>
      <c r="O52" s="41" t="s">
        <v>1950</v>
      </c>
      <c r="P52" s="41">
        <v>2</v>
      </c>
      <c r="Q52" s="41">
        <v>267044007</v>
      </c>
      <c r="S52" s="45">
        <v>134198009</v>
      </c>
      <c r="T52" s="41" t="s">
        <v>1951</v>
      </c>
      <c r="V52" s="41">
        <v>15240007</v>
      </c>
      <c r="W52" s="45">
        <v>410604004</v>
      </c>
    </row>
    <row r="53" spans="1:24" s="43" customFormat="1" ht="16">
      <c r="A53" s="48" t="s">
        <v>142</v>
      </c>
      <c r="B53" s="48" t="s">
        <v>1031</v>
      </c>
      <c r="C53" s="41" t="s">
        <v>1218</v>
      </c>
      <c r="D53" s="41" t="s">
        <v>1949</v>
      </c>
      <c r="E53" s="41" t="s">
        <v>2061</v>
      </c>
      <c r="F53" s="42" t="s">
        <v>1219</v>
      </c>
      <c r="J53" s="44" t="str">
        <f>IF((C53=""),"N","Y")</f>
        <v>Y</v>
      </c>
      <c r="K53" s="44" t="s">
        <v>1031</v>
      </c>
      <c r="L53" s="44"/>
      <c r="M53" s="44"/>
      <c r="N53" s="46"/>
      <c r="O53" s="41" t="s">
        <v>1950</v>
      </c>
      <c r="P53" s="41">
        <v>2</v>
      </c>
      <c r="Q53" s="41">
        <v>267044007</v>
      </c>
      <c r="S53" s="45">
        <v>134198009</v>
      </c>
      <c r="T53" s="41" t="s">
        <v>1951</v>
      </c>
      <c r="V53" s="41">
        <v>15240007</v>
      </c>
      <c r="W53" s="45">
        <v>410604004</v>
      </c>
    </row>
    <row r="54" spans="1:24" s="43" customFormat="1" ht="16">
      <c r="A54" s="48" t="s">
        <v>415</v>
      </c>
      <c r="B54" s="48" t="s">
        <v>1031</v>
      </c>
      <c r="C54" s="41" t="s">
        <v>416</v>
      </c>
      <c r="D54" s="41" t="s">
        <v>2042</v>
      </c>
      <c r="E54" s="41" t="s">
        <v>1036</v>
      </c>
      <c r="F54" s="42" t="s">
        <v>1182</v>
      </c>
      <c r="J54" s="44"/>
      <c r="K54" s="44"/>
      <c r="L54" s="44" t="s">
        <v>1031</v>
      </c>
      <c r="M54" s="44"/>
      <c r="N54" s="46"/>
      <c r="O54" s="41" t="s">
        <v>1936</v>
      </c>
      <c r="P54" s="41">
        <v>5</v>
      </c>
      <c r="Q54" s="41">
        <v>62914000</v>
      </c>
      <c r="V54" s="41">
        <v>410511007</v>
      </c>
      <c r="W54" s="45">
        <v>410604004</v>
      </c>
    </row>
    <row r="55" spans="1:24" s="43" customFormat="1" ht="16">
      <c r="A55" s="48" t="s">
        <v>415</v>
      </c>
      <c r="B55" s="48" t="s">
        <v>1031</v>
      </c>
      <c r="C55" s="41" t="s">
        <v>1465</v>
      </c>
      <c r="D55" s="41" t="s">
        <v>2042</v>
      </c>
      <c r="E55" s="41" t="s">
        <v>1036</v>
      </c>
      <c r="F55" s="47" t="s">
        <v>1159</v>
      </c>
      <c r="J55" s="44" t="str">
        <f>IF((C55=""),"N","Y")</f>
        <v>Y</v>
      </c>
      <c r="K55" s="44" t="s">
        <v>1031</v>
      </c>
      <c r="L55" s="44"/>
      <c r="M55" s="44"/>
      <c r="N55" s="46"/>
      <c r="O55" s="41" t="s">
        <v>1936</v>
      </c>
      <c r="P55" s="41">
        <v>5</v>
      </c>
      <c r="Q55" s="41">
        <v>62914000</v>
      </c>
      <c r="V55" s="41">
        <v>410511007</v>
      </c>
      <c r="W55" s="45">
        <v>410604004</v>
      </c>
    </row>
    <row r="56" spans="1:24" s="43" customFormat="1" ht="16">
      <c r="A56" s="48" t="s">
        <v>616</v>
      </c>
      <c r="B56" s="48" t="s">
        <v>1031</v>
      </c>
      <c r="C56" s="41" t="s">
        <v>617</v>
      </c>
      <c r="D56" s="41" t="s">
        <v>1249</v>
      </c>
      <c r="E56" s="41" t="s">
        <v>1036</v>
      </c>
      <c r="F56" s="42" t="s">
        <v>1250</v>
      </c>
      <c r="H56" s="41" t="s">
        <v>1251</v>
      </c>
      <c r="I56" s="41" t="s">
        <v>1086</v>
      </c>
      <c r="J56" s="44"/>
      <c r="K56" s="44"/>
      <c r="L56" s="44" t="s">
        <v>1031</v>
      </c>
      <c r="M56" s="44"/>
      <c r="N56" s="46"/>
      <c r="O56" s="41" t="s">
        <v>1952</v>
      </c>
      <c r="P56" s="41">
        <v>11</v>
      </c>
      <c r="V56" s="41">
        <v>410511007</v>
      </c>
      <c r="W56" s="45">
        <v>410604004</v>
      </c>
    </row>
    <row r="57" spans="1:24" s="43" customFormat="1" ht="16">
      <c r="A57" s="48" t="s">
        <v>409</v>
      </c>
      <c r="B57" s="48" t="s">
        <v>1031</v>
      </c>
      <c r="C57" s="41" t="s">
        <v>410</v>
      </c>
      <c r="D57" s="41" t="s">
        <v>2042</v>
      </c>
      <c r="E57" s="41" t="s">
        <v>1036</v>
      </c>
      <c r="F57" s="42" t="s">
        <v>1182</v>
      </c>
      <c r="H57" s="41" t="s">
        <v>1031</v>
      </c>
      <c r="I57" s="41" t="s">
        <v>1086</v>
      </c>
      <c r="J57" s="44"/>
      <c r="K57" s="44"/>
      <c r="L57" s="44" t="s">
        <v>1031</v>
      </c>
      <c r="M57" s="44"/>
      <c r="N57" s="46"/>
      <c r="O57" s="41" t="s">
        <v>2046</v>
      </c>
      <c r="P57" s="41">
        <v>30</v>
      </c>
      <c r="Q57" s="41">
        <v>48447003</v>
      </c>
      <c r="V57" s="41">
        <v>410511007</v>
      </c>
      <c r="W57" s="45">
        <v>410604004</v>
      </c>
    </row>
    <row r="58" spans="1:24" s="43" customFormat="1" ht="16">
      <c r="A58" s="48" t="s">
        <v>409</v>
      </c>
      <c r="B58" s="48" t="s">
        <v>1031</v>
      </c>
      <c r="C58" s="41" t="s">
        <v>1300</v>
      </c>
      <c r="D58" s="41" t="s">
        <v>2042</v>
      </c>
      <c r="E58" s="41" t="s">
        <v>1036</v>
      </c>
      <c r="F58" s="47" t="s">
        <v>1159</v>
      </c>
      <c r="J58" s="44" t="str">
        <f>IF((C58=""),"N","Y")</f>
        <v>Y</v>
      </c>
      <c r="K58" s="44" t="s">
        <v>1031</v>
      </c>
      <c r="L58" s="44"/>
      <c r="M58" s="44"/>
      <c r="N58" s="46"/>
      <c r="O58" s="41" t="s">
        <v>2046</v>
      </c>
      <c r="P58" s="41">
        <v>30</v>
      </c>
      <c r="Q58" s="41">
        <v>48447003</v>
      </c>
      <c r="V58" s="41">
        <v>410511007</v>
      </c>
      <c r="W58" s="45">
        <v>410604004</v>
      </c>
    </row>
    <row r="59" spans="1:24" s="43" customFormat="1" ht="16">
      <c r="A59" s="41" t="s">
        <v>615</v>
      </c>
      <c r="B59" s="41" t="s">
        <v>1031</v>
      </c>
      <c r="C59" s="41" t="s">
        <v>615</v>
      </c>
      <c r="D59" s="41" t="s">
        <v>2042</v>
      </c>
      <c r="E59" s="41" t="s">
        <v>1036</v>
      </c>
      <c r="F59" s="42" t="s">
        <v>1182</v>
      </c>
      <c r="H59" s="41" t="s">
        <v>1031</v>
      </c>
      <c r="I59" s="41" t="s">
        <v>1086</v>
      </c>
      <c r="J59" s="44"/>
      <c r="K59" s="44"/>
      <c r="L59" s="44" t="s">
        <v>1031</v>
      </c>
      <c r="M59" s="44"/>
      <c r="N59" s="46"/>
      <c r="O59" s="41" t="s">
        <v>1952</v>
      </c>
      <c r="P59" s="41">
        <v>10</v>
      </c>
      <c r="V59" s="41">
        <v>410511007</v>
      </c>
      <c r="W59" s="45">
        <v>410604004</v>
      </c>
    </row>
    <row r="60" spans="1:24" s="43" customFormat="1" ht="16">
      <c r="A60" s="41" t="s">
        <v>615</v>
      </c>
      <c r="B60" s="41" t="s">
        <v>1031</v>
      </c>
      <c r="C60" s="41" t="s">
        <v>1248</v>
      </c>
      <c r="D60" s="41" t="s">
        <v>2042</v>
      </c>
      <c r="E60" s="41" t="s">
        <v>1036</v>
      </c>
      <c r="F60" s="47" t="s">
        <v>1159</v>
      </c>
      <c r="J60" s="44" t="s">
        <v>1031</v>
      </c>
      <c r="K60" s="44" t="s">
        <v>1031</v>
      </c>
      <c r="L60" s="44"/>
      <c r="M60" s="44"/>
      <c r="N60" s="46"/>
      <c r="O60" s="41" t="s">
        <v>1952</v>
      </c>
      <c r="P60" s="41"/>
      <c r="V60" s="41"/>
      <c r="W60" s="45"/>
    </row>
    <row r="61" spans="1:24" s="43" customFormat="1" ht="16">
      <c r="A61" s="48" t="s">
        <v>157</v>
      </c>
      <c r="B61" s="48" t="s">
        <v>1031</v>
      </c>
      <c r="C61" s="41" t="s">
        <v>1233</v>
      </c>
      <c r="D61" s="41" t="s">
        <v>1953</v>
      </c>
      <c r="E61" s="41" t="s">
        <v>1036</v>
      </c>
      <c r="F61" s="42" t="s">
        <v>1182</v>
      </c>
      <c r="H61" s="41" t="s">
        <v>1031</v>
      </c>
      <c r="I61" s="41" t="s">
        <v>1086</v>
      </c>
      <c r="J61" s="44"/>
      <c r="K61" s="44"/>
      <c r="L61" s="44" t="s">
        <v>1031</v>
      </c>
      <c r="M61" s="44"/>
      <c r="N61" s="46"/>
      <c r="O61" s="41" t="s">
        <v>1954</v>
      </c>
      <c r="P61" s="41">
        <v>1</v>
      </c>
      <c r="V61" s="41">
        <v>410511007</v>
      </c>
      <c r="W61" s="45">
        <v>410604004</v>
      </c>
    </row>
    <row r="62" spans="1:24" s="43" customFormat="1" ht="16">
      <c r="A62" s="48" t="s">
        <v>157</v>
      </c>
      <c r="B62" s="48" t="s">
        <v>1031</v>
      </c>
      <c r="C62" s="41" t="s">
        <v>1235</v>
      </c>
      <c r="D62" s="41" t="s">
        <v>1953</v>
      </c>
      <c r="E62" s="41" t="s">
        <v>1036</v>
      </c>
      <c r="F62" s="47" t="s">
        <v>1159</v>
      </c>
      <c r="H62" s="43" t="s">
        <v>1031</v>
      </c>
      <c r="I62" s="43" t="s">
        <v>1086</v>
      </c>
      <c r="J62" s="44" t="str">
        <f>IF((C62=""),"N","Y")</f>
        <v>Y</v>
      </c>
      <c r="K62" s="44" t="s">
        <v>1031</v>
      </c>
      <c r="L62" s="44"/>
      <c r="M62" s="44"/>
      <c r="N62" s="46"/>
      <c r="O62" s="41" t="s">
        <v>1954</v>
      </c>
      <c r="P62" s="41">
        <v>1</v>
      </c>
      <c r="V62" s="41">
        <v>410511007</v>
      </c>
      <c r="W62" s="45">
        <v>410604004</v>
      </c>
    </row>
    <row r="63" spans="1:24" s="43" customFormat="1" ht="16">
      <c r="A63" s="48" t="s">
        <v>610</v>
      </c>
      <c r="B63" s="48" t="s">
        <v>1031</v>
      </c>
      <c r="C63" s="41" t="s">
        <v>1328</v>
      </c>
      <c r="D63" s="41" t="s">
        <v>2042</v>
      </c>
      <c r="E63" s="41" t="s">
        <v>1036</v>
      </c>
      <c r="F63" s="42" t="s">
        <v>1182</v>
      </c>
      <c r="J63" s="44"/>
      <c r="K63" s="44"/>
      <c r="L63" s="44" t="s">
        <v>1031</v>
      </c>
      <c r="M63" s="44"/>
      <c r="N63" s="46"/>
      <c r="O63" s="41" t="s">
        <v>2046</v>
      </c>
      <c r="P63" s="41">
        <v>150</v>
      </c>
      <c r="Q63" s="41">
        <v>13213009</v>
      </c>
      <c r="V63" s="41">
        <v>410511007</v>
      </c>
      <c r="W63" s="45">
        <v>410604004</v>
      </c>
    </row>
    <row r="64" spans="1:24" s="43" customFormat="1" ht="16">
      <c r="A64" s="48" t="s">
        <v>610</v>
      </c>
      <c r="B64" s="48" t="s">
        <v>1031</v>
      </c>
      <c r="C64" s="41" t="s">
        <v>1329</v>
      </c>
      <c r="D64" s="41" t="s">
        <v>2042</v>
      </c>
      <c r="E64" s="41" t="s">
        <v>1036</v>
      </c>
      <c r="F64" s="47" t="s">
        <v>1159</v>
      </c>
      <c r="H64" s="41" t="s">
        <v>1031</v>
      </c>
      <c r="I64" s="41" t="s">
        <v>1086</v>
      </c>
      <c r="J64" s="44" t="str">
        <f>IF((C64=""),"N","Y")</f>
        <v>Y</v>
      </c>
      <c r="K64" s="44" t="s">
        <v>1031</v>
      </c>
      <c r="L64" s="44"/>
      <c r="M64" s="44"/>
      <c r="N64" s="46"/>
      <c r="O64" s="41" t="s">
        <v>2046</v>
      </c>
      <c r="P64" s="41">
        <v>150</v>
      </c>
      <c r="Q64" s="41">
        <v>13213009</v>
      </c>
      <c r="V64" s="41">
        <v>410511007</v>
      </c>
      <c r="W64" s="45">
        <v>410604004</v>
      </c>
    </row>
    <row r="65" spans="1:23" s="43" customFormat="1" ht="16">
      <c r="A65" s="48" t="s">
        <v>467</v>
      </c>
      <c r="B65" s="41" t="s">
        <v>1031</v>
      </c>
      <c r="C65" s="41" t="s">
        <v>468</v>
      </c>
      <c r="D65" s="41" t="s">
        <v>1955</v>
      </c>
      <c r="E65" s="41" t="s">
        <v>2061</v>
      </c>
      <c r="F65" s="42" t="s">
        <v>467</v>
      </c>
      <c r="J65" s="44"/>
      <c r="K65" s="44" t="s">
        <v>1031</v>
      </c>
      <c r="L65" s="44" t="s">
        <v>1031</v>
      </c>
      <c r="M65" s="44"/>
      <c r="N65" s="46"/>
      <c r="O65" s="41" t="s">
        <v>2046</v>
      </c>
      <c r="P65" s="41">
        <v>151</v>
      </c>
      <c r="Q65" s="41">
        <v>13213009</v>
      </c>
      <c r="S65" s="45">
        <v>410657003</v>
      </c>
      <c r="V65" s="41">
        <v>410511007</v>
      </c>
      <c r="W65" s="45">
        <v>410604004</v>
      </c>
    </row>
    <row r="66" spans="1:23" s="43" customFormat="1" ht="16">
      <c r="A66" s="48" t="s">
        <v>160</v>
      </c>
      <c r="B66" s="41" t="s">
        <v>1031</v>
      </c>
      <c r="C66" s="41" t="s">
        <v>1236</v>
      </c>
      <c r="D66" s="41" t="s">
        <v>1942</v>
      </c>
      <c r="E66" s="41" t="s">
        <v>1036</v>
      </c>
      <c r="F66" s="42" t="s">
        <v>1182</v>
      </c>
      <c r="H66" s="41" t="s">
        <v>1031</v>
      </c>
      <c r="I66" s="41" t="s">
        <v>1086</v>
      </c>
      <c r="J66" s="44"/>
      <c r="K66" s="44"/>
      <c r="L66" s="44" t="s">
        <v>1031</v>
      </c>
      <c r="M66" s="44"/>
      <c r="N66" s="46"/>
      <c r="O66" s="41" t="s">
        <v>1956</v>
      </c>
      <c r="P66" s="41">
        <v>1</v>
      </c>
      <c r="V66" s="41">
        <v>410511007</v>
      </c>
      <c r="W66" s="45">
        <v>410604004</v>
      </c>
    </row>
    <row r="67" spans="1:23" s="43" customFormat="1" ht="16">
      <c r="A67" s="48" t="s">
        <v>160</v>
      </c>
      <c r="B67" s="41" t="s">
        <v>1031</v>
      </c>
      <c r="C67" s="41" t="s">
        <v>1237</v>
      </c>
      <c r="D67" s="41" t="s">
        <v>1942</v>
      </c>
      <c r="E67" s="41" t="s">
        <v>1036</v>
      </c>
      <c r="F67" s="47" t="s">
        <v>1159</v>
      </c>
      <c r="J67" s="44" t="str">
        <f>IF((C67=""),"N","Y")</f>
        <v>Y</v>
      </c>
      <c r="K67" s="44" t="s">
        <v>1031</v>
      </c>
      <c r="L67" s="44"/>
      <c r="M67" s="44"/>
      <c r="N67" s="46"/>
      <c r="O67" s="41" t="s">
        <v>1956</v>
      </c>
      <c r="P67" s="41">
        <v>1</v>
      </c>
      <c r="V67" s="41">
        <v>410511007</v>
      </c>
      <c r="W67" s="45">
        <v>410604004</v>
      </c>
    </row>
    <row r="68" spans="1:23" s="43" customFormat="1" ht="16">
      <c r="A68" s="48" t="s">
        <v>989</v>
      </c>
      <c r="B68" s="41" t="s">
        <v>1031</v>
      </c>
      <c r="C68" s="41" t="s">
        <v>1475</v>
      </c>
      <c r="D68" s="41" t="s">
        <v>2042</v>
      </c>
      <c r="E68" s="41" t="s">
        <v>1036</v>
      </c>
      <c r="F68" s="42" t="s">
        <v>1182</v>
      </c>
      <c r="J68" s="44"/>
      <c r="K68" s="44"/>
      <c r="L68" s="44" t="s">
        <v>1031</v>
      </c>
      <c r="M68" s="44"/>
      <c r="N68" s="46"/>
      <c r="O68" s="41" t="s">
        <v>31</v>
      </c>
      <c r="P68" s="41">
        <v>52</v>
      </c>
      <c r="Q68" s="57">
        <v>398172005</v>
      </c>
      <c r="W68" s="45">
        <v>410604004</v>
      </c>
    </row>
    <row r="69" spans="1:23" s="43" customFormat="1" ht="25">
      <c r="A69" s="62" t="s">
        <v>852</v>
      </c>
      <c r="B69" s="41" t="s">
        <v>1031</v>
      </c>
      <c r="C69" s="41" t="s">
        <v>853</v>
      </c>
      <c r="D69" s="41" t="s">
        <v>2042</v>
      </c>
      <c r="E69" s="41" t="s">
        <v>1036</v>
      </c>
      <c r="F69" s="42" t="s">
        <v>1182</v>
      </c>
      <c r="H69" s="43" t="s">
        <v>1031</v>
      </c>
      <c r="I69" s="43" t="s">
        <v>1086</v>
      </c>
      <c r="J69" s="44"/>
      <c r="K69" s="44" t="s">
        <v>1031</v>
      </c>
      <c r="L69" s="44" t="s">
        <v>1031</v>
      </c>
      <c r="M69" s="44"/>
      <c r="N69" s="46"/>
      <c r="O69" s="41" t="s">
        <v>1957</v>
      </c>
      <c r="P69" s="41">
        <v>10</v>
      </c>
      <c r="Q69" s="57">
        <v>11429006</v>
      </c>
      <c r="S69" s="41">
        <v>385658003</v>
      </c>
      <c r="W69" s="45">
        <v>410604004</v>
      </c>
    </row>
    <row r="70" spans="1:23" s="43" customFormat="1" ht="25">
      <c r="A70" s="62" t="s">
        <v>849</v>
      </c>
      <c r="B70" s="41" t="s">
        <v>1031</v>
      </c>
      <c r="C70" s="41" t="s">
        <v>850</v>
      </c>
      <c r="D70" s="41" t="s">
        <v>2042</v>
      </c>
      <c r="E70" s="41" t="s">
        <v>1036</v>
      </c>
      <c r="F70" s="42" t="s">
        <v>1182</v>
      </c>
      <c r="H70" s="43" t="s">
        <v>1031</v>
      </c>
      <c r="J70" s="44"/>
      <c r="K70" s="44" t="s">
        <v>1031</v>
      </c>
      <c r="L70" s="44" t="s">
        <v>1031</v>
      </c>
      <c r="M70" s="44"/>
      <c r="N70" s="46"/>
      <c r="O70" s="41" t="s">
        <v>1958</v>
      </c>
      <c r="P70" s="41">
        <v>1</v>
      </c>
      <c r="Q70" s="57">
        <v>11429006</v>
      </c>
      <c r="R70" s="41" t="e">
        <f>LOOKUP(Q70,SNOMED_Old2!A1:B1000,SNOMED_Old2!B1:B1000)</f>
        <v>#N/A</v>
      </c>
      <c r="S70" s="57">
        <v>385644000</v>
      </c>
      <c r="W70" s="45">
        <v>410604004</v>
      </c>
    </row>
    <row r="71" spans="1:23" s="43" customFormat="1" ht="16">
      <c r="A71" s="41" t="s">
        <v>353</v>
      </c>
      <c r="B71" s="41" t="s">
        <v>1031</v>
      </c>
      <c r="C71" s="41" t="s">
        <v>353</v>
      </c>
      <c r="D71" s="41" t="s">
        <v>2042</v>
      </c>
      <c r="E71" s="41" t="s">
        <v>1036</v>
      </c>
      <c r="F71" s="42" t="s">
        <v>1182</v>
      </c>
      <c r="J71" s="44"/>
      <c r="K71" s="44"/>
      <c r="L71" s="44" t="s">
        <v>1031</v>
      </c>
      <c r="M71" s="44"/>
      <c r="N71" s="44"/>
      <c r="O71" s="41" t="s">
        <v>2065</v>
      </c>
      <c r="P71" s="41">
        <v>10</v>
      </c>
      <c r="V71" s="41">
        <v>410511007</v>
      </c>
      <c r="W71" s="45">
        <v>410604004</v>
      </c>
    </row>
    <row r="72" spans="1:23" s="43" customFormat="1" ht="16">
      <c r="A72" s="41" t="s">
        <v>353</v>
      </c>
      <c r="B72" s="41" t="s">
        <v>1031</v>
      </c>
      <c r="C72" s="41" t="s">
        <v>1337</v>
      </c>
      <c r="D72" s="41" t="s">
        <v>2042</v>
      </c>
      <c r="E72" s="41" t="s">
        <v>1036</v>
      </c>
      <c r="F72" s="47" t="s">
        <v>1159</v>
      </c>
      <c r="J72" s="44" t="str">
        <f>IF((C72=""),"N","Y")</f>
        <v>Y</v>
      </c>
      <c r="K72" s="44" t="s">
        <v>1031</v>
      </c>
      <c r="L72" s="44"/>
      <c r="M72" s="44"/>
      <c r="N72" s="44"/>
      <c r="O72" s="41" t="s">
        <v>2065</v>
      </c>
      <c r="P72" s="41">
        <v>10</v>
      </c>
      <c r="V72" s="41">
        <v>410511007</v>
      </c>
      <c r="W72" s="45">
        <v>410604004</v>
      </c>
    </row>
    <row r="73" spans="1:23" s="43" customFormat="1" ht="32">
      <c r="A73" s="48" t="s">
        <v>355</v>
      </c>
      <c r="B73" s="41" t="s">
        <v>1031</v>
      </c>
      <c r="C73" s="41" t="s">
        <v>356</v>
      </c>
      <c r="D73" s="41" t="s">
        <v>1338</v>
      </c>
      <c r="E73" s="41" t="s">
        <v>1036</v>
      </c>
      <c r="F73" s="63" t="s">
        <v>1339</v>
      </c>
      <c r="J73" s="44"/>
      <c r="K73" s="44"/>
      <c r="L73" s="44" t="s">
        <v>1031</v>
      </c>
      <c r="M73" s="44"/>
      <c r="N73" s="46"/>
      <c r="O73" s="41" t="s">
        <v>2065</v>
      </c>
      <c r="P73" s="41">
        <v>11</v>
      </c>
      <c r="V73" s="41">
        <v>410511007</v>
      </c>
      <c r="W73" s="45">
        <v>410604004</v>
      </c>
    </row>
    <row r="74" spans="1:23" s="43" customFormat="1" ht="16">
      <c r="A74" s="41" t="s">
        <v>523</v>
      </c>
      <c r="B74" s="41" t="s">
        <v>1031</v>
      </c>
      <c r="C74" s="41" t="s">
        <v>1344</v>
      </c>
      <c r="D74" s="41" t="s">
        <v>2042</v>
      </c>
      <c r="E74" s="41" t="s">
        <v>1036</v>
      </c>
      <c r="F74" s="42" t="s">
        <v>1182</v>
      </c>
      <c r="J74" s="44"/>
      <c r="K74" s="44"/>
      <c r="L74" s="44" t="s">
        <v>1031</v>
      </c>
      <c r="M74" s="44"/>
      <c r="N74" s="46"/>
      <c r="O74" s="41" t="s">
        <v>2065</v>
      </c>
      <c r="P74" s="41">
        <v>21</v>
      </c>
      <c r="W74" s="45">
        <v>410604004</v>
      </c>
    </row>
    <row r="75" spans="1:23" s="43" customFormat="1" ht="16">
      <c r="A75" s="41" t="s">
        <v>523</v>
      </c>
      <c r="B75" s="41" t="s">
        <v>1031</v>
      </c>
      <c r="C75" s="41" t="s">
        <v>1461</v>
      </c>
      <c r="D75" s="41" t="s">
        <v>2042</v>
      </c>
      <c r="E75" s="41" t="s">
        <v>1036</v>
      </c>
      <c r="F75" s="47" t="s">
        <v>1159</v>
      </c>
      <c r="J75" s="44" t="str">
        <f>IF((C75=""),"N","Y")</f>
        <v>Y</v>
      </c>
      <c r="K75" s="44" t="s">
        <v>1031</v>
      </c>
      <c r="L75" s="44"/>
      <c r="M75" s="44"/>
      <c r="N75" s="46"/>
      <c r="O75" s="41" t="s">
        <v>2065</v>
      </c>
      <c r="P75" s="41">
        <v>21</v>
      </c>
      <c r="W75" s="45">
        <v>410604004</v>
      </c>
    </row>
    <row r="76" spans="1:23" s="43" customFormat="1" ht="25">
      <c r="A76" s="62" t="s">
        <v>889</v>
      </c>
      <c r="B76" s="41" t="s">
        <v>1031</v>
      </c>
      <c r="C76" s="41" t="s">
        <v>1449</v>
      </c>
      <c r="D76" s="41" t="s">
        <v>2042</v>
      </c>
      <c r="E76" s="41" t="s">
        <v>1036</v>
      </c>
      <c r="F76" s="42" t="s">
        <v>1182</v>
      </c>
      <c r="H76" s="43" t="s">
        <v>1031</v>
      </c>
      <c r="I76" s="43" t="s">
        <v>1086</v>
      </c>
      <c r="J76" s="44"/>
      <c r="K76" s="44"/>
      <c r="L76" s="44" t="s">
        <v>1031</v>
      </c>
      <c r="M76" s="44"/>
      <c r="N76" s="46"/>
      <c r="O76" s="41" t="s">
        <v>1959</v>
      </c>
      <c r="P76" s="41">
        <v>30</v>
      </c>
      <c r="V76" s="41">
        <v>410511007</v>
      </c>
      <c r="W76" s="45">
        <v>410604004</v>
      </c>
    </row>
    <row r="77" spans="1:23" s="43" customFormat="1" ht="13">
      <c r="A77" s="48" t="s">
        <v>1988</v>
      </c>
      <c r="B77" s="41" t="s">
        <v>1031</v>
      </c>
      <c r="C77" s="41" t="s">
        <v>791</v>
      </c>
      <c r="D77" s="41" t="s">
        <v>2055</v>
      </c>
      <c r="E77" s="41" t="s">
        <v>1184</v>
      </c>
      <c r="J77" s="44"/>
      <c r="K77" s="44"/>
      <c r="L77" s="44" t="s">
        <v>1031</v>
      </c>
      <c r="M77" s="44"/>
      <c r="N77" s="46"/>
      <c r="O77" s="41" t="s">
        <v>2056</v>
      </c>
      <c r="P77" s="41">
        <v>15</v>
      </c>
      <c r="Q77" s="41">
        <v>365756002</v>
      </c>
      <c r="V77" s="45">
        <v>410671006</v>
      </c>
      <c r="W77" s="45">
        <v>410604004</v>
      </c>
    </row>
    <row r="78" spans="1:23" s="43" customFormat="1" ht="13">
      <c r="A78" s="48" t="s">
        <v>104</v>
      </c>
      <c r="B78" s="41" t="s">
        <v>1031</v>
      </c>
      <c r="C78" s="41" t="s">
        <v>1097</v>
      </c>
      <c r="D78" s="41" t="s">
        <v>1098</v>
      </c>
      <c r="E78" s="41" t="s">
        <v>1050</v>
      </c>
      <c r="J78" s="44"/>
      <c r="K78" s="44"/>
      <c r="L78" s="44" t="s">
        <v>1031</v>
      </c>
      <c r="M78" s="44"/>
      <c r="N78" s="46"/>
      <c r="O78" s="41" t="s">
        <v>2043</v>
      </c>
      <c r="P78" s="41">
        <v>32</v>
      </c>
      <c r="Q78" s="41">
        <v>266918002</v>
      </c>
      <c r="V78" s="45">
        <v>15240007</v>
      </c>
      <c r="W78" s="45">
        <v>410604004</v>
      </c>
    </row>
    <row r="79" spans="1:23" s="43" customFormat="1" ht="13">
      <c r="A79" s="48" t="s">
        <v>104</v>
      </c>
      <c r="B79" s="41" t="s">
        <v>1031</v>
      </c>
      <c r="C79" s="41" t="s">
        <v>1099</v>
      </c>
      <c r="D79" s="41" t="s">
        <v>1098</v>
      </c>
      <c r="E79" s="41" t="s">
        <v>1050</v>
      </c>
      <c r="J79" s="44" t="str">
        <f>IF((C79=""),"N","Y")</f>
        <v>Y</v>
      </c>
      <c r="K79" s="44" t="s">
        <v>1031</v>
      </c>
      <c r="L79" s="44"/>
      <c r="M79" s="44"/>
      <c r="N79" s="46"/>
      <c r="O79" s="41" t="s">
        <v>2043</v>
      </c>
      <c r="P79" s="41">
        <v>32</v>
      </c>
      <c r="Q79" s="41">
        <v>266918002</v>
      </c>
      <c r="V79" s="45">
        <v>15240007</v>
      </c>
      <c r="W79" s="45">
        <v>410604004</v>
      </c>
    </row>
    <row r="80" spans="1:23" s="43" customFormat="1" ht="13">
      <c r="A80" s="48" t="s">
        <v>507</v>
      </c>
      <c r="B80" s="41" t="s">
        <v>1031</v>
      </c>
      <c r="C80" s="41" t="s">
        <v>1381</v>
      </c>
      <c r="D80" s="41" t="s">
        <v>1382</v>
      </c>
      <c r="E80" s="41" t="s">
        <v>1036</v>
      </c>
      <c r="F80" s="41" t="s">
        <v>1383</v>
      </c>
      <c r="J80" s="44"/>
      <c r="K80" s="44"/>
      <c r="L80" s="44" t="s">
        <v>1031</v>
      </c>
      <c r="M80" s="44"/>
      <c r="N80" s="44"/>
      <c r="O80" s="41" t="s">
        <v>1941</v>
      </c>
      <c r="P80" s="41">
        <v>15</v>
      </c>
      <c r="Q80" s="41">
        <v>77386006</v>
      </c>
      <c r="V80" s="45">
        <v>15240007</v>
      </c>
      <c r="W80" s="45">
        <v>410604004</v>
      </c>
    </row>
    <row r="81" spans="1:24" s="43" customFormat="1" ht="13">
      <c r="A81" s="48" t="s">
        <v>507</v>
      </c>
      <c r="B81" s="41" t="s">
        <v>1031</v>
      </c>
      <c r="C81" s="41" t="s">
        <v>1384</v>
      </c>
      <c r="D81" s="41" t="s">
        <v>1382</v>
      </c>
      <c r="E81" s="41" t="s">
        <v>1036</v>
      </c>
      <c r="F81" s="41" t="s">
        <v>1383</v>
      </c>
      <c r="J81" s="44" t="str">
        <f>IF((C81=""),"N","Y")</f>
        <v>Y</v>
      </c>
      <c r="K81" s="44" t="s">
        <v>1031</v>
      </c>
      <c r="L81" s="44"/>
      <c r="M81" s="44"/>
      <c r="N81" s="44"/>
      <c r="O81" s="41" t="s">
        <v>1941</v>
      </c>
      <c r="P81" s="41">
        <v>15</v>
      </c>
      <c r="Q81" s="41">
        <v>77386006</v>
      </c>
      <c r="V81" s="45">
        <v>15240007</v>
      </c>
      <c r="W81" s="45">
        <v>410604004</v>
      </c>
    </row>
    <row r="82" spans="1:24" s="43" customFormat="1" ht="16">
      <c r="A82" s="48" t="s">
        <v>101</v>
      </c>
      <c r="B82" s="41" t="s">
        <v>1031</v>
      </c>
      <c r="C82" s="41" t="s">
        <v>1094</v>
      </c>
      <c r="D82" s="48" t="s">
        <v>1095</v>
      </c>
      <c r="E82" s="41" t="s">
        <v>1036</v>
      </c>
      <c r="F82" s="42" t="s">
        <v>1182</v>
      </c>
      <c r="J82" s="44"/>
      <c r="K82" s="44"/>
      <c r="L82" s="44" t="s">
        <v>1031</v>
      </c>
      <c r="M82" s="44"/>
      <c r="N82" s="46"/>
      <c r="O82" s="41" t="s">
        <v>2043</v>
      </c>
      <c r="P82" s="41">
        <v>31</v>
      </c>
      <c r="Q82" s="41">
        <v>266918002</v>
      </c>
      <c r="V82" s="45">
        <v>15240007</v>
      </c>
      <c r="W82" s="45">
        <v>410604004</v>
      </c>
    </row>
    <row r="83" spans="1:24" s="43" customFormat="1" ht="16">
      <c r="A83" s="48" t="s">
        <v>101</v>
      </c>
      <c r="B83" s="41" t="s">
        <v>1031</v>
      </c>
      <c r="C83" s="41" t="s">
        <v>1096</v>
      </c>
      <c r="D83" s="48" t="s">
        <v>1095</v>
      </c>
      <c r="E83" s="41" t="s">
        <v>1036</v>
      </c>
      <c r="F83" s="47" t="s">
        <v>1159</v>
      </c>
      <c r="J83" s="44" t="str">
        <f>IF((C83=""),"N","Y")</f>
        <v>Y</v>
      </c>
      <c r="K83" s="44" t="s">
        <v>1031</v>
      </c>
      <c r="L83" s="44"/>
      <c r="M83" s="44"/>
      <c r="N83" s="46"/>
      <c r="O83" s="41" t="s">
        <v>2043</v>
      </c>
      <c r="P83" s="41">
        <v>31</v>
      </c>
      <c r="Q83" s="41">
        <v>266918002</v>
      </c>
      <c r="V83" s="45">
        <v>15240007</v>
      </c>
      <c r="W83" s="45">
        <v>410604004</v>
      </c>
    </row>
    <row r="84" spans="1:24" s="43" customFormat="1" ht="13">
      <c r="A84" s="48" t="s">
        <v>937</v>
      </c>
      <c r="B84" s="41" t="s">
        <v>1031</v>
      </c>
      <c r="C84" s="41" t="s">
        <v>938</v>
      </c>
      <c r="D84" s="48" t="s">
        <v>1589</v>
      </c>
      <c r="E84" s="41" t="s">
        <v>1034</v>
      </c>
      <c r="J84" s="44"/>
      <c r="K84" s="44"/>
      <c r="L84" s="44" t="s">
        <v>1031</v>
      </c>
      <c r="M84" s="44"/>
      <c r="N84" s="46"/>
      <c r="O84" s="41" t="s">
        <v>2056</v>
      </c>
      <c r="P84" s="41">
        <v>51</v>
      </c>
      <c r="Q84" s="41">
        <v>399208008</v>
      </c>
      <c r="V84" s="45">
        <v>410671006</v>
      </c>
      <c r="W84" s="45">
        <v>410604004</v>
      </c>
    </row>
    <row r="85" spans="1:24" s="43" customFormat="1" ht="16">
      <c r="A85" s="48" t="s">
        <v>935</v>
      </c>
      <c r="B85" s="41" t="s">
        <v>1031</v>
      </c>
      <c r="C85" s="41" t="s">
        <v>936</v>
      </c>
      <c r="D85" s="41" t="s">
        <v>2042</v>
      </c>
      <c r="E85" s="41" t="s">
        <v>1036</v>
      </c>
      <c r="F85" s="42" t="s">
        <v>1182</v>
      </c>
      <c r="J85" s="44"/>
      <c r="K85" s="44"/>
      <c r="L85" s="44" t="s">
        <v>1031</v>
      </c>
      <c r="M85" s="44"/>
      <c r="N85" s="46"/>
      <c r="O85" s="41" t="s">
        <v>2056</v>
      </c>
      <c r="P85" s="41">
        <v>50</v>
      </c>
      <c r="Q85" s="41">
        <v>399208008</v>
      </c>
      <c r="W85" s="45">
        <v>410604004</v>
      </c>
    </row>
    <row r="86" spans="1:24" s="43" customFormat="1" ht="16">
      <c r="A86" s="48" t="s">
        <v>935</v>
      </c>
      <c r="B86" s="41" t="s">
        <v>1031</v>
      </c>
      <c r="C86" s="41" t="s">
        <v>1460</v>
      </c>
      <c r="D86" s="41" t="s">
        <v>2042</v>
      </c>
      <c r="E86" s="41" t="s">
        <v>1036</v>
      </c>
      <c r="F86" s="47" t="s">
        <v>1159</v>
      </c>
      <c r="J86" s="44" t="str">
        <f>IF((C86=""),"N","Y")</f>
        <v>Y</v>
      </c>
      <c r="K86" s="44" t="s">
        <v>1031</v>
      </c>
      <c r="L86" s="44"/>
      <c r="M86" s="44"/>
      <c r="N86" s="46"/>
      <c r="O86" s="41" t="s">
        <v>2056</v>
      </c>
      <c r="P86" s="41">
        <v>50</v>
      </c>
      <c r="Q86" s="41">
        <v>399208008</v>
      </c>
      <c r="W86" s="45">
        <v>410604004</v>
      </c>
    </row>
    <row r="87" spans="1:24" s="43" customFormat="1" ht="13">
      <c r="A87" s="48" t="s">
        <v>1062</v>
      </c>
      <c r="B87" s="41" t="s">
        <v>1031</v>
      </c>
      <c r="C87" s="41" t="s">
        <v>1063</v>
      </c>
      <c r="D87" s="48" t="s">
        <v>1589</v>
      </c>
      <c r="E87" s="41" t="s">
        <v>1946</v>
      </c>
      <c r="J87" s="44"/>
      <c r="K87" s="44"/>
      <c r="L87" s="44" t="s">
        <v>1031</v>
      </c>
      <c r="M87" s="44"/>
      <c r="N87" s="46"/>
      <c r="O87" s="41" t="s">
        <v>2056</v>
      </c>
      <c r="P87" s="41">
        <v>52</v>
      </c>
      <c r="Q87" s="41">
        <v>399208008</v>
      </c>
      <c r="S87" s="41">
        <v>365853002</v>
      </c>
      <c r="V87" s="45">
        <v>410671006</v>
      </c>
      <c r="W87" s="45">
        <v>410604004</v>
      </c>
    </row>
    <row r="88" spans="1:24" s="43" customFormat="1" ht="16">
      <c r="A88" s="41" t="s">
        <v>461</v>
      </c>
      <c r="B88" s="41" t="s">
        <v>1031</v>
      </c>
      <c r="C88" s="41" t="s">
        <v>461</v>
      </c>
      <c r="D88" s="41" t="s">
        <v>1989</v>
      </c>
      <c r="E88" s="41" t="s">
        <v>1036</v>
      </c>
      <c r="F88" s="42" t="s">
        <v>1182</v>
      </c>
      <c r="J88" s="44"/>
      <c r="K88" s="44"/>
      <c r="L88" s="44" t="s">
        <v>1031</v>
      </c>
      <c r="M88" s="44"/>
      <c r="N88" s="46"/>
      <c r="O88" s="41" t="s">
        <v>1990</v>
      </c>
      <c r="P88" s="41">
        <v>20</v>
      </c>
      <c r="V88" s="41">
        <v>410511007</v>
      </c>
      <c r="W88" s="45">
        <v>410604004</v>
      </c>
    </row>
    <row r="89" spans="1:24" s="43" customFormat="1" ht="13">
      <c r="A89" s="48" t="s">
        <v>646</v>
      </c>
      <c r="B89" s="41" t="s">
        <v>1031</v>
      </c>
      <c r="C89" s="41" t="s">
        <v>1414</v>
      </c>
      <c r="D89" s="41" t="s">
        <v>2042</v>
      </c>
      <c r="E89" s="41" t="s">
        <v>1412</v>
      </c>
      <c r="J89" s="44"/>
      <c r="K89" s="44"/>
      <c r="L89" s="44" t="s">
        <v>1031</v>
      </c>
      <c r="M89" s="44"/>
      <c r="N89" s="46"/>
      <c r="O89" s="41" t="s">
        <v>1991</v>
      </c>
      <c r="P89" s="41">
        <v>7</v>
      </c>
      <c r="V89" s="45">
        <v>15240007</v>
      </c>
      <c r="W89" s="45">
        <v>410604004</v>
      </c>
    </row>
    <row r="90" spans="1:24" s="43" customFormat="1" ht="13">
      <c r="A90" s="48" t="s">
        <v>1992</v>
      </c>
      <c r="B90" s="41" t="s">
        <v>1031</v>
      </c>
      <c r="C90" s="41" t="s">
        <v>1575</v>
      </c>
      <c r="D90" s="48" t="s">
        <v>1576</v>
      </c>
      <c r="E90" s="41" t="s">
        <v>1034</v>
      </c>
      <c r="J90" s="44"/>
      <c r="K90" s="44" t="s">
        <v>1031</v>
      </c>
      <c r="L90" s="44" t="s">
        <v>1031</v>
      </c>
      <c r="M90" s="44"/>
      <c r="N90" s="46"/>
      <c r="O90" s="41" t="s">
        <v>2056</v>
      </c>
      <c r="P90" s="41">
        <v>31</v>
      </c>
      <c r="Q90" s="41">
        <v>164847006</v>
      </c>
      <c r="V90" s="45">
        <v>410671006</v>
      </c>
      <c r="W90" s="45">
        <v>410604004</v>
      </c>
    </row>
    <row r="91" spans="1:24" s="43" customFormat="1" ht="13">
      <c r="A91" s="48" t="s">
        <v>190</v>
      </c>
      <c r="B91" s="41" t="s">
        <v>1031</v>
      </c>
      <c r="C91" s="41" t="s">
        <v>1284</v>
      </c>
      <c r="D91" s="41" t="s">
        <v>1029</v>
      </c>
      <c r="E91" s="41" t="s">
        <v>1285</v>
      </c>
      <c r="J91" s="44"/>
      <c r="K91" s="44"/>
      <c r="L91" s="44"/>
      <c r="M91" s="44" t="s">
        <v>1031</v>
      </c>
      <c r="N91" s="46" t="s">
        <v>1031</v>
      </c>
      <c r="O91" s="41" t="s">
        <v>1993</v>
      </c>
      <c r="P91" s="41">
        <v>1</v>
      </c>
      <c r="Q91" s="45">
        <v>182770003</v>
      </c>
      <c r="R91" s="45" t="s">
        <v>1994</v>
      </c>
      <c r="V91" s="45">
        <v>439771001</v>
      </c>
      <c r="W91" s="45">
        <v>410604004</v>
      </c>
      <c r="X91" s="41" t="s">
        <v>2045</v>
      </c>
    </row>
    <row r="92" spans="1:24" s="43" customFormat="1" ht="13">
      <c r="A92" s="48" t="s">
        <v>405</v>
      </c>
      <c r="B92" s="41" t="s">
        <v>1031</v>
      </c>
      <c r="C92" s="41" t="s">
        <v>1296</v>
      </c>
      <c r="D92" s="41" t="s">
        <v>1292</v>
      </c>
      <c r="E92" s="41" t="s">
        <v>1034</v>
      </c>
      <c r="J92" s="44"/>
      <c r="K92" s="44" t="s">
        <v>1031</v>
      </c>
      <c r="L92" s="44" t="s">
        <v>1031</v>
      </c>
      <c r="M92" s="44"/>
      <c r="N92" s="46"/>
      <c r="O92" s="41" t="s">
        <v>2046</v>
      </c>
      <c r="P92" s="41">
        <v>22</v>
      </c>
      <c r="Q92" s="41">
        <v>22298006</v>
      </c>
      <c r="V92" s="45">
        <v>439772008</v>
      </c>
      <c r="W92" s="45">
        <v>410604004</v>
      </c>
    </row>
    <row r="93" spans="1:24" s="43" customFormat="1" ht="13">
      <c r="A93" s="48" t="s">
        <v>405</v>
      </c>
      <c r="B93" s="41" t="s">
        <v>1031</v>
      </c>
      <c r="C93" s="41" t="s">
        <v>1297</v>
      </c>
      <c r="D93" s="41" t="s">
        <v>1292</v>
      </c>
      <c r="E93" s="41" t="s">
        <v>1034</v>
      </c>
      <c r="J93" s="44" t="str">
        <f>IF((C93=""),"N","Y")</f>
        <v>Y</v>
      </c>
      <c r="K93" s="44" t="s">
        <v>1031</v>
      </c>
      <c r="L93" s="44"/>
      <c r="M93" s="44"/>
      <c r="N93" s="46"/>
      <c r="O93" s="41" t="s">
        <v>2046</v>
      </c>
      <c r="P93" s="41">
        <v>22</v>
      </c>
      <c r="Q93" s="41">
        <v>22298006</v>
      </c>
      <c r="V93" s="45">
        <v>439772008</v>
      </c>
      <c r="W93" s="45">
        <v>410604004</v>
      </c>
    </row>
    <row r="94" spans="1:24" s="43" customFormat="1" ht="13">
      <c r="A94" s="41" t="s">
        <v>106</v>
      </c>
      <c r="B94" s="41" t="s">
        <v>1031</v>
      </c>
      <c r="C94" s="41" t="s">
        <v>1100</v>
      </c>
      <c r="D94" s="41" t="s">
        <v>1101</v>
      </c>
      <c r="E94" s="41" t="s">
        <v>1034</v>
      </c>
      <c r="J94" s="44"/>
      <c r="K94" s="44"/>
      <c r="L94" s="44" t="s">
        <v>1031</v>
      </c>
      <c r="M94" s="44"/>
      <c r="N94" s="46"/>
      <c r="O94" s="41" t="s">
        <v>2043</v>
      </c>
      <c r="P94" s="41">
        <v>33</v>
      </c>
      <c r="Q94" s="41">
        <v>266918002</v>
      </c>
      <c r="V94" s="45">
        <v>439772008</v>
      </c>
      <c r="W94" s="45">
        <v>410604004</v>
      </c>
      <c r="X94" s="41" t="s">
        <v>1995</v>
      </c>
    </row>
    <row r="95" spans="1:24" s="43" customFormat="1" ht="13">
      <c r="A95" s="41" t="s">
        <v>106</v>
      </c>
      <c r="B95" s="41" t="s">
        <v>1031</v>
      </c>
      <c r="C95" s="41" t="s">
        <v>1102</v>
      </c>
      <c r="D95" s="41" t="s">
        <v>1101</v>
      </c>
      <c r="E95" s="41" t="s">
        <v>1034</v>
      </c>
      <c r="J95" s="44" t="str">
        <f>IF((C95=""),"N","Y")</f>
        <v>Y</v>
      </c>
      <c r="K95" s="44" t="s">
        <v>1031</v>
      </c>
      <c r="L95" s="44"/>
      <c r="M95" s="44"/>
      <c r="N95" s="46"/>
      <c r="O95" s="41" t="s">
        <v>2043</v>
      </c>
      <c r="P95" s="41">
        <v>33</v>
      </c>
      <c r="Q95" s="41">
        <v>266918002</v>
      </c>
      <c r="V95" s="45">
        <v>439772008</v>
      </c>
      <c r="W95" s="45">
        <v>410604004</v>
      </c>
      <c r="X95" s="41" t="s">
        <v>1995</v>
      </c>
    </row>
    <row r="96" spans="1:24" s="43" customFormat="1" ht="16">
      <c r="A96" s="62" t="s">
        <v>727</v>
      </c>
      <c r="B96" s="41"/>
      <c r="C96" s="41" t="s">
        <v>1321</v>
      </c>
      <c r="D96" s="41" t="s">
        <v>2042</v>
      </c>
      <c r="E96" s="41" t="s">
        <v>2061</v>
      </c>
      <c r="F96" s="42" t="s">
        <v>1322</v>
      </c>
      <c r="H96" s="43" t="s">
        <v>1031</v>
      </c>
      <c r="I96" s="43" t="s">
        <v>1323</v>
      </c>
      <c r="J96" s="44"/>
      <c r="K96" s="44"/>
      <c r="L96" s="44" t="s">
        <v>1031</v>
      </c>
      <c r="M96" s="44"/>
      <c r="N96" s="46"/>
      <c r="O96" s="41" t="s">
        <v>1959</v>
      </c>
      <c r="P96" s="41">
        <v>10</v>
      </c>
      <c r="V96" s="45">
        <v>15240007</v>
      </c>
      <c r="W96" s="45">
        <v>410604004</v>
      </c>
    </row>
    <row r="97" spans="1:24" s="43" customFormat="1" ht="13">
      <c r="A97" s="48" t="s">
        <v>1996</v>
      </c>
      <c r="B97" s="41" t="s">
        <v>1031</v>
      </c>
      <c r="C97" s="41" t="s">
        <v>1455</v>
      </c>
      <c r="D97" s="48" t="s">
        <v>1456</v>
      </c>
      <c r="E97" s="41" t="s">
        <v>1997</v>
      </c>
      <c r="J97" s="44"/>
      <c r="K97" s="44" t="s">
        <v>1031</v>
      </c>
      <c r="L97" s="44" t="s">
        <v>1031</v>
      </c>
      <c r="M97" s="44"/>
      <c r="N97" s="46"/>
      <c r="O97" s="41" t="s">
        <v>2056</v>
      </c>
      <c r="P97" s="41">
        <v>32</v>
      </c>
      <c r="Q97" s="41">
        <v>102592004</v>
      </c>
      <c r="V97" s="45">
        <v>410671006</v>
      </c>
      <c r="W97" s="45">
        <v>410604004</v>
      </c>
    </row>
    <row r="98" spans="1:24" ht="12.75" customHeight="1">
      <c r="J98" s="58"/>
      <c r="K98" s="58"/>
      <c r="L98" s="58"/>
      <c r="M98" s="58"/>
      <c r="N98" s="58"/>
      <c r="O98" s="40"/>
      <c r="P98" s="40"/>
      <c r="Q98" s="40"/>
      <c r="R98" s="40"/>
      <c r="S98" s="40"/>
      <c r="T98" s="40"/>
      <c r="U98" s="40"/>
      <c r="V98" s="40"/>
      <c r="W98" s="40"/>
      <c r="X98" s="40"/>
    </row>
    <row r="99" spans="1:24" ht="12.75" customHeight="1">
      <c r="J99" s="58"/>
      <c r="K99" s="58"/>
      <c r="L99" s="58"/>
      <c r="M99" s="58"/>
      <c r="N99" s="58"/>
      <c r="O99" s="40"/>
      <c r="P99" s="40"/>
      <c r="Q99" s="40"/>
      <c r="R99" s="40"/>
      <c r="S99" s="40"/>
      <c r="T99" s="40"/>
      <c r="U99" s="40"/>
      <c r="V99" s="40"/>
      <c r="W99" s="40"/>
      <c r="X99" s="40"/>
    </row>
    <row r="100" spans="1:24" s="43" customFormat="1" ht="16">
      <c r="A100" s="41" t="s">
        <v>623</v>
      </c>
      <c r="B100" s="41" t="s">
        <v>1031</v>
      </c>
      <c r="C100" s="41" t="s">
        <v>623</v>
      </c>
      <c r="D100" s="41" t="s">
        <v>2042</v>
      </c>
      <c r="E100" s="41" t="s">
        <v>1036</v>
      </c>
      <c r="F100" s="42" t="s">
        <v>1182</v>
      </c>
      <c r="J100" s="44"/>
      <c r="K100" s="44"/>
      <c r="L100" s="44" t="s">
        <v>1031</v>
      </c>
      <c r="M100" s="44"/>
      <c r="N100" s="44" t="s">
        <v>1031</v>
      </c>
      <c r="O100" s="41" t="s">
        <v>1998</v>
      </c>
      <c r="P100" s="41">
        <v>1</v>
      </c>
      <c r="V100" s="41">
        <v>410511007</v>
      </c>
      <c r="W100" s="45">
        <v>410604004</v>
      </c>
    </row>
    <row r="101" spans="1:24" s="43" customFormat="1" ht="16">
      <c r="A101" s="41" t="s">
        <v>623</v>
      </c>
      <c r="B101" s="41" t="s">
        <v>1031</v>
      </c>
      <c r="C101" s="41" t="s">
        <v>1253</v>
      </c>
      <c r="D101" s="41" t="s">
        <v>2042</v>
      </c>
      <c r="E101" s="41" t="s">
        <v>1036</v>
      </c>
      <c r="F101" s="47" t="s">
        <v>1159</v>
      </c>
      <c r="J101" s="44" t="str">
        <f>IF((C101=""),"N","Y")</f>
        <v>Y</v>
      </c>
      <c r="K101" s="44" t="s">
        <v>1031</v>
      </c>
      <c r="L101" s="44"/>
      <c r="M101" s="44"/>
      <c r="N101" s="44" t="s">
        <v>1031</v>
      </c>
      <c r="O101" s="41" t="s">
        <v>1998</v>
      </c>
      <c r="P101" s="41">
        <v>1</v>
      </c>
      <c r="V101" s="41">
        <v>410511007</v>
      </c>
      <c r="W101" s="45">
        <v>410604004</v>
      </c>
    </row>
    <row r="102" spans="1:24" s="43" customFormat="1" ht="13">
      <c r="A102" s="41" t="s">
        <v>629</v>
      </c>
      <c r="B102" s="41" t="s">
        <v>1031</v>
      </c>
      <c r="C102" s="41" t="s">
        <v>629</v>
      </c>
      <c r="D102" s="41" t="s">
        <v>1254</v>
      </c>
      <c r="E102" s="41" t="s">
        <v>1036</v>
      </c>
      <c r="F102" s="41" t="s">
        <v>629</v>
      </c>
      <c r="J102" s="44"/>
      <c r="K102" s="44" t="s">
        <v>1031</v>
      </c>
      <c r="L102" s="44" t="s">
        <v>1031</v>
      </c>
      <c r="M102" s="44"/>
      <c r="N102" s="46"/>
      <c r="O102" s="41" t="s">
        <v>1998</v>
      </c>
      <c r="P102" s="41">
        <v>3</v>
      </c>
      <c r="V102" s="41">
        <v>410511007</v>
      </c>
      <c r="W102" s="45">
        <v>410604004</v>
      </c>
    </row>
    <row r="103" spans="1:24" s="43" customFormat="1" ht="13">
      <c r="A103" s="41" t="s">
        <v>627</v>
      </c>
      <c r="B103" s="41" t="s">
        <v>1031</v>
      </c>
      <c r="C103" s="41" t="s">
        <v>627</v>
      </c>
      <c r="D103" s="41" t="s">
        <v>1254</v>
      </c>
      <c r="E103" s="41" t="s">
        <v>1036</v>
      </c>
      <c r="F103" s="41" t="s">
        <v>627</v>
      </c>
      <c r="J103" s="44"/>
      <c r="K103" s="44" t="s">
        <v>1031</v>
      </c>
      <c r="L103" s="44" t="s">
        <v>1031</v>
      </c>
      <c r="M103" s="44"/>
      <c r="N103" s="46"/>
      <c r="O103" s="41" t="s">
        <v>1998</v>
      </c>
      <c r="P103" s="41">
        <v>2</v>
      </c>
      <c r="S103" s="45">
        <v>410657003</v>
      </c>
      <c r="V103" s="41">
        <v>410511007</v>
      </c>
      <c r="W103" s="45">
        <v>410604004</v>
      </c>
    </row>
    <row r="104" spans="1:24" s="43" customFormat="1" ht="16">
      <c r="A104" s="41" t="s">
        <v>631</v>
      </c>
      <c r="B104" s="41" t="s">
        <v>1031</v>
      </c>
      <c r="C104" s="41" t="s">
        <v>631</v>
      </c>
      <c r="D104" s="41" t="s">
        <v>1254</v>
      </c>
      <c r="E104" s="41" t="s">
        <v>1036</v>
      </c>
      <c r="F104" s="42" t="s">
        <v>1182</v>
      </c>
      <c r="J104" s="44"/>
      <c r="K104" s="44" t="s">
        <v>1031</v>
      </c>
      <c r="L104" s="44" t="s">
        <v>1031</v>
      </c>
      <c r="M104" s="44"/>
      <c r="N104" s="46"/>
      <c r="O104" s="41" t="s">
        <v>1998</v>
      </c>
      <c r="P104" s="41">
        <v>10</v>
      </c>
      <c r="V104" s="41">
        <v>410511007</v>
      </c>
      <c r="W104" s="45">
        <v>410604004</v>
      </c>
    </row>
    <row r="105" spans="1:24" s="43" customFormat="1" ht="16">
      <c r="A105" s="41" t="s">
        <v>483</v>
      </c>
      <c r="B105" s="41" t="s">
        <v>1031</v>
      </c>
      <c r="C105" s="41" t="s">
        <v>483</v>
      </c>
      <c r="D105" s="41" t="s">
        <v>1254</v>
      </c>
      <c r="E105" s="41" t="s">
        <v>1999</v>
      </c>
      <c r="F105" s="42" t="s">
        <v>1182</v>
      </c>
      <c r="J105" s="44"/>
      <c r="K105" s="44" t="s">
        <v>1031</v>
      </c>
      <c r="L105" s="44" t="s">
        <v>1031</v>
      </c>
      <c r="M105" s="44"/>
      <c r="N105" s="46"/>
      <c r="O105" s="41" t="s">
        <v>1998</v>
      </c>
      <c r="P105" s="41">
        <v>11</v>
      </c>
      <c r="V105" s="41">
        <v>410511007</v>
      </c>
      <c r="W105" s="45">
        <v>410604004</v>
      </c>
    </row>
    <row r="106" spans="1:24" s="43" customFormat="1" ht="16">
      <c r="A106" s="48" t="s">
        <v>795</v>
      </c>
      <c r="B106" s="41" t="s">
        <v>1031</v>
      </c>
      <c r="C106" s="41" t="s">
        <v>796</v>
      </c>
      <c r="D106" s="41" t="s">
        <v>1254</v>
      </c>
      <c r="E106" s="41" t="s">
        <v>1184</v>
      </c>
      <c r="F106" s="42"/>
      <c r="J106" s="44"/>
      <c r="K106" s="44"/>
      <c r="L106" s="44"/>
      <c r="M106" s="44"/>
      <c r="N106" s="46"/>
      <c r="O106" s="41"/>
      <c r="P106" s="41"/>
      <c r="V106" s="41"/>
      <c r="W106" s="45"/>
    </row>
    <row r="107" spans="1:24" s="43" customFormat="1" ht="13">
      <c r="A107" s="48" t="s">
        <v>200</v>
      </c>
      <c r="B107" s="41" t="s">
        <v>1031</v>
      </c>
      <c r="C107" s="41" t="s">
        <v>2000</v>
      </c>
      <c r="D107" s="41" t="s">
        <v>2042</v>
      </c>
      <c r="E107" s="41" t="s">
        <v>1946</v>
      </c>
      <c r="G107" s="43">
        <v>100</v>
      </c>
      <c r="J107" s="44"/>
      <c r="K107" s="44"/>
      <c r="L107" s="44" t="s">
        <v>1031</v>
      </c>
      <c r="M107" s="44"/>
      <c r="N107" s="44" t="s">
        <v>1031</v>
      </c>
      <c r="O107" s="41" t="s">
        <v>1993</v>
      </c>
      <c r="P107" s="41">
        <v>8</v>
      </c>
      <c r="Q107" s="45">
        <v>439401001</v>
      </c>
      <c r="W107" s="45">
        <v>410604004</v>
      </c>
    </row>
    <row r="108" spans="1:24" s="43" customFormat="1" ht="13">
      <c r="A108" s="48" t="s">
        <v>200</v>
      </c>
      <c r="B108" s="41" t="s">
        <v>1031</v>
      </c>
      <c r="C108" s="41" t="s">
        <v>1176</v>
      </c>
      <c r="D108" s="41" t="s">
        <v>2042</v>
      </c>
      <c r="E108" s="41" t="s">
        <v>1946</v>
      </c>
      <c r="G108" s="43">
        <v>100</v>
      </c>
      <c r="J108" s="44" t="str">
        <f>IF((C108=""),"N","Y")</f>
        <v>Y</v>
      </c>
      <c r="K108" s="44" t="s">
        <v>1031</v>
      </c>
      <c r="L108" s="44"/>
      <c r="M108" s="44"/>
      <c r="N108" s="44" t="s">
        <v>1031</v>
      </c>
      <c r="O108" s="41" t="s">
        <v>1993</v>
      </c>
      <c r="P108" s="41">
        <v>8</v>
      </c>
      <c r="Q108" s="45">
        <v>439401001</v>
      </c>
      <c r="W108" s="45">
        <v>410604004</v>
      </c>
    </row>
    <row r="109" spans="1:24" s="43" customFormat="1" ht="16">
      <c r="A109" s="48" t="s">
        <v>496</v>
      </c>
      <c r="B109" s="41" t="s">
        <v>1031</v>
      </c>
      <c r="C109" s="41" t="s">
        <v>1258</v>
      </c>
      <c r="D109" s="48" t="s">
        <v>1259</v>
      </c>
      <c r="E109" s="41" t="s">
        <v>1036</v>
      </c>
      <c r="F109" s="42" t="s">
        <v>1182</v>
      </c>
      <c r="J109" s="44"/>
      <c r="K109" s="44" t="s">
        <v>1031</v>
      </c>
      <c r="L109" s="44" t="s">
        <v>1031</v>
      </c>
      <c r="M109" s="44"/>
      <c r="N109" s="46"/>
      <c r="O109" s="41" t="s">
        <v>2001</v>
      </c>
      <c r="P109" s="41">
        <v>6</v>
      </c>
      <c r="V109" s="41">
        <v>410511007</v>
      </c>
      <c r="W109" s="45">
        <v>410604004</v>
      </c>
    </row>
    <row r="110" spans="1:24" s="43" customFormat="1" ht="13">
      <c r="A110" s="41" t="s">
        <v>497</v>
      </c>
      <c r="B110" s="41" t="s">
        <v>1031</v>
      </c>
      <c r="C110" s="41" t="s">
        <v>498</v>
      </c>
      <c r="D110" s="48" t="s">
        <v>1260</v>
      </c>
      <c r="E110" s="41" t="s">
        <v>1036</v>
      </c>
      <c r="F110" s="41" t="s">
        <v>497</v>
      </c>
      <c r="J110" s="44"/>
      <c r="K110" s="44" t="s">
        <v>1031</v>
      </c>
      <c r="L110" s="44" t="s">
        <v>1031</v>
      </c>
      <c r="M110" s="44"/>
      <c r="N110" s="46"/>
      <c r="O110" s="41" t="s">
        <v>2001</v>
      </c>
      <c r="P110" s="41">
        <v>7</v>
      </c>
      <c r="S110" s="45">
        <v>410657003</v>
      </c>
      <c r="V110" s="41">
        <v>410511007</v>
      </c>
      <c r="W110" s="45">
        <v>410604004</v>
      </c>
    </row>
    <row r="111" spans="1:24" s="43" customFormat="1" ht="16">
      <c r="A111" s="48" t="s">
        <v>91</v>
      </c>
      <c r="B111" s="41" t="s">
        <v>1031</v>
      </c>
      <c r="C111" s="41" t="s">
        <v>1085</v>
      </c>
      <c r="D111" s="41" t="s">
        <v>2042</v>
      </c>
      <c r="E111" s="41" t="s">
        <v>1036</v>
      </c>
      <c r="F111" s="42" t="s">
        <v>1182</v>
      </c>
      <c r="H111" s="41" t="s">
        <v>1031</v>
      </c>
      <c r="I111" s="43" t="s">
        <v>1086</v>
      </c>
      <c r="J111" s="44"/>
      <c r="K111" s="44" t="s">
        <v>1031</v>
      </c>
      <c r="L111" s="44" t="s">
        <v>1031</v>
      </c>
      <c r="M111" s="44"/>
      <c r="N111" s="46"/>
      <c r="O111" s="41" t="s">
        <v>2043</v>
      </c>
      <c r="P111" s="41">
        <v>5</v>
      </c>
      <c r="Q111" s="41">
        <v>288574004</v>
      </c>
      <c r="S111" s="45">
        <v>288579009</v>
      </c>
      <c r="V111" s="45">
        <v>15240007</v>
      </c>
      <c r="W111" s="45">
        <v>410604004</v>
      </c>
    </row>
    <row r="112" spans="1:24" s="43" customFormat="1" ht="13">
      <c r="A112" s="48" t="s">
        <v>43</v>
      </c>
      <c r="B112" s="41" t="s">
        <v>1031</v>
      </c>
      <c r="C112" s="41" t="s">
        <v>1033</v>
      </c>
      <c r="D112" s="41" t="s">
        <v>1029</v>
      </c>
      <c r="E112" s="41" t="s">
        <v>1034</v>
      </c>
      <c r="J112" s="44" t="str">
        <f>IF((C112=""),"N","Y")</f>
        <v>Y</v>
      </c>
      <c r="K112" s="44" t="s">
        <v>1031</v>
      </c>
      <c r="L112" s="44" t="s">
        <v>1031</v>
      </c>
      <c r="M112" s="44"/>
      <c r="N112" s="44" t="s">
        <v>1031</v>
      </c>
      <c r="O112" s="41" t="s">
        <v>2050</v>
      </c>
      <c r="P112" s="41">
        <v>10</v>
      </c>
      <c r="Q112" s="41">
        <v>184099003</v>
      </c>
      <c r="W112" s="45">
        <v>410604004</v>
      </c>
    </row>
    <row r="113" spans="1:24" s="43" customFormat="1" ht="16">
      <c r="A113" s="48" t="s">
        <v>291</v>
      </c>
      <c r="B113" s="41" t="s">
        <v>1031</v>
      </c>
      <c r="C113" s="41" t="s">
        <v>292</v>
      </c>
      <c r="D113" s="41" t="s">
        <v>1196</v>
      </c>
      <c r="E113" s="41" t="s">
        <v>1036</v>
      </c>
      <c r="F113" s="42" t="s">
        <v>1182</v>
      </c>
      <c r="H113" s="41" t="s">
        <v>1031</v>
      </c>
      <c r="I113" s="41" t="s">
        <v>1086</v>
      </c>
      <c r="J113" s="44"/>
      <c r="K113" s="44" t="s">
        <v>1031</v>
      </c>
      <c r="L113" s="44" t="s">
        <v>1031</v>
      </c>
      <c r="M113" s="44"/>
      <c r="N113" s="46"/>
      <c r="O113" s="41" t="s">
        <v>2046</v>
      </c>
      <c r="P113" s="41">
        <v>83</v>
      </c>
      <c r="Q113" s="41">
        <v>428375006</v>
      </c>
      <c r="S113" s="45">
        <v>410657003</v>
      </c>
      <c r="T113" s="41" t="s">
        <v>2002</v>
      </c>
      <c r="V113" s="41">
        <v>410513005</v>
      </c>
      <c r="W113" s="45">
        <v>410604004</v>
      </c>
    </row>
    <row r="114" spans="1:24" s="43" customFormat="1" ht="16">
      <c r="A114" s="64" t="s">
        <v>118</v>
      </c>
      <c r="B114" s="41" t="s">
        <v>1031</v>
      </c>
      <c r="C114" s="41" t="s">
        <v>118</v>
      </c>
      <c r="D114" s="41" t="s">
        <v>2042</v>
      </c>
      <c r="E114" s="41" t="s">
        <v>1036</v>
      </c>
      <c r="F114" s="42" t="s">
        <v>1182</v>
      </c>
      <c r="J114" s="44"/>
      <c r="K114" s="44"/>
      <c r="L114" s="44" t="s">
        <v>1031</v>
      </c>
      <c r="M114" s="44"/>
      <c r="N114" s="46"/>
      <c r="O114" s="41" t="s">
        <v>2003</v>
      </c>
      <c r="P114" s="41">
        <v>1</v>
      </c>
      <c r="Q114" s="45">
        <v>416608005</v>
      </c>
      <c r="V114" s="41">
        <v>15240007</v>
      </c>
      <c r="W114" s="45">
        <v>410604004</v>
      </c>
      <c r="X114" s="41" t="s">
        <v>2004</v>
      </c>
    </row>
    <row r="115" spans="1:24" s="43" customFormat="1" ht="16">
      <c r="A115" s="64" t="s">
        <v>118</v>
      </c>
      <c r="B115" s="41" t="s">
        <v>1031</v>
      </c>
      <c r="C115" s="41" t="s">
        <v>1157</v>
      </c>
      <c r="D115" s="41" t="s">
        <v>2042</v>
      </c>
      <c r="E115" s="41" t="s">
        <v>1036</v>
      </c>
      <c r="F115" s="47" t="s">
        <v>1159</v>
      </c>
      <c r="J115" s="44" t="str">
        <f>IF((C115=""),"N","Y")</f>
        <v>Y</v>
      </c>
      <c r="K115" s="44" t="s">
        <v>1031</v>
      </c>
      <c r="L115" s="44"/>
      <c r="M115" s="44"/>
      <c r="N115" s="46"/>
      <c r="O115" s="41" t="s">
        <v>2003</v>
      </c>
      <c r="P115" s="41">
        <v>1</v>
      </c>
      <c r="Q115" s="45">
        <v>416608005</v>
      </c>
      <c r="V115" s="41">
        <v>15240007</v>
      </c>
      <c r="W115" s="45">
        <v>410604004</v>
      </c>
      <c r="X115" s="41" t="s">
        <v>2004</v>
      </c>
    </row>
    <row r="116" spans="1:24" s="43" customFormat="1" ht="13">
      <c r="A116" s="48" t="s">
        <v>515</v>
      </c>
      <c r="B116" s="41" t="s">
        <v>1031</v>
      </c>
      <c r="C116" s="41" t="s">
        <v>1391</v>
      </c>
      <c r="D116" s="41" t="s">
        <v>1392</v>
      </c>
      <c r="E116" s="41" t="s">
        <v>1034</v>
      </c>
      <c r="J116" s="44"/>
      <c r="K116" s="44" t="s">
        <v>1031</v>
      </c>
      <c r="L116" s="44" t="s">
        <v>1031</v>
      </c>
      <c r="M116" s="44"/>
      <c r="N116" s="46"/>
      <c r="O116" s="41" t="s">
        <v>1941</v>
      </c>
      <c r="P116" s="41">
        <v>18</v>
      </c>
      <c r="Q116" s="41">
        <v>366322004</v>
      </c>
      <c r="W116" s="45">
        <v>410604004</v>
      </c>
    </row>
    <row r="117" spans="1:24" s="43" customFormat="1" ht="13">
      <c r="A117" s="48" t="s">
        <v>515</v>
      </c>
      <c r="B117" s="41" t="s">
        <v>1031</v>
      </c>
      <c r="C117" s="41" t="s">
        <v>1393</v>
      </c>
      <c r="D117" s="41" t="s">
        <v>1392</v>
      </c>
      <c r="E117" s="41" t="s">
        <v>1034</v>
      </c>
      <c r="J117" s="44" t="str">
        <f>IF((C117=""),"N","Y")</f>
        <v>Y</v>
      </c>
      <c r="K117" s="44" t="s">
        <v>1031</v>
      </c>
      <c r="L117" s="44"/>
      <c r="M117" s="44"/>
      <c r="N117" s="46"/>
      <c r="O117" s="41" t="s">
        <v>1941</v>
      </c>
      <c r="P117" s="41">
        <v>18</v>
      </c>
      <c r="Q117" s="41">
        <v>366322004</v>
      </c>
      <c r="W117" s="45">
        <v>410604004</v>
      </c>
    </row>
    <row r="118" spans="1:24" s="43" customFormat="1" ht="16">
      <c r="A118" s="48" t="s">
        <v>607</v>
      </c>
      <c r="B118" s="41" t="s">
        <v>1031</v>
      </c>
      <c r="C118" s="41" t="s">
        <v>608</v>
      </c>
      <c r="E118" s="41" t="s">
        <v>1036</v>
      </c>
      <c r="F118" s="42" t="s">
        <v>1182</v>
      </c>
      <c r="H118" s="43" t="s">
        <v>1031</v>
      </c>
      <c r="I118" s="43" t="s">
        <v>1086</v>
      </c>
      <c r="J118" s="44"/>
      <c r="K118" s="44"/>
      <c r="L118" s="44" t="s">
        <v>1031</v>
      </c>
      <c r="M118" s="44"/>
      <c r="N118" s="46"/>
      <c r="O118" s="41" t="s">
        <v>2046</v>
      </c>
      <c r="P118" s="41">
        <v>140</v>
      </c>
      <c r="V118" s="41">
        <v>410511007</v>
      </c>
      <c r="W118" s="45">
        <v>410604004</v>
      </c>
    </row>
    <row r="119" spans="1:24" s="43" customFormat="1" ht="16">
      <c r="A119" s="48" t="s">
        <v>607</v>
      </c>
      <c r="B119" s="41" t="s">
        <v>1031</v>
      </c>
      <c r="C119" s="41" t="s">
        <v>1327</v>
      </c>
      <c r="E119" s="41" t="s">
        <v>1036</v>
      </c>
      <c r="F119" s="47" t="s">
        <v>1159</v>
      </c>
      <c r="H119" s="43" t="s">
        <v>1031</v>
      </c>
      <c r="I119" s="43" t="s">
        <v>1086</v>
      </c>
      <c r="J119" s="44" t="str">
        <f>IF((C119=""),"N","Y")</f>
        <v>Y</v>
      </c>
      <c r="K119" s="44" t="s">
        <v>1031</v>
      </c>
      <c r="L119" s="44"/>
      <c r="M119" s="44"/>
      <c r="N119" s="46"/>
      <c r="O119" s="41" t="s">
        <v>2046</v>
      </c>
      <c r="P119" s="41">
        <v>140</v>
      </c>
      <c r="V119" s="41">
        <v>410511007</v>
      </c>
      <c r="W119" s="45">
        <v>410604004</v>
      </c>
    </row>
    <row r="120" spans="1:24" s="43" customFormat="1" ht="16">
      <c r="A120" s="48" t="s">
        <v>593</v>
      </c>
      <c r="B120" s="41" t="s">
        <v>1031</v>
      </c>
      <c r="C120" s="41" t="s">
        <v>1240</v>
      </c>
      <c r="D120" s="48" t="s">
        <v>1241</v>
      </c>
      <c r="E120" s="41" t="s">
        <v>1036</v>
      </c>
      <c r="F120" s="42" t="s">
        <v>593</v>
      </c>
      <c r="J120" s="44"/>
      <c r="K120" s="44"/>
      <c r="L120" s="44" t="s">
        <v>1031</v>
      </c>
      <c r="M120" s="44"/>
      <c r="N120" s="46"/>
      <c r="O120" s="41" t="s">
        <v>1936</v>
      </c>
      <c r="P120" s="41">
        <v>61</v>
      </c>
      <c r="V120" s="45">
        <v>15240007</v>
      </c>
      <c r="W120" s="45">
        <v>410604004</v>
      </c>
    </row>
    <row r="121" spans="1:24" s="43" customFormat="1" ht="16">
      <c r="A121" s="48" t="s">
        <v>2005</v>
      </c>
      <c r="B121" s="41" t="s">
        <v>1031</v>
      </c>
      <c r="C121" s="41" t="s">
        <v>1574</v>
      </c>
      <c r="D121" s="41" t="s">
        <v>2042</v>
      </c>
      <c r="E121" s="41" t="s">
        <v>1036</v>
      </c>
      <c r="F121" s="42" t="s">
        <v>1182</v>
      </c>
      <c r="J121" s="44"/>
      <c r="K121" s="44"/>
      <c r="L121" s="44" t="s">
        <v>1031</v>
      </c>
      <c r="M121" s="44"/>
      <c r="N121" s="46"/>
      <c r="O121" s="41" t="s">
        <v>2056</v>
      </c>
      <c r="P121" s="41">
        <v>30</v>
      </c>
      <c r="Q121" s="41">
        <v>164847006</v>
      </c>
      <c r="W121" s="45">
        <v>410604004</v>
      </c>
    </row>
    <row r="122" spans="1:24" s="43" customFormat="1" ht="13">
      <c r="A122" s="48" t="s">
        <v>946</v>
      </c>
      <c r="B122" s="41" t="s">
        <v>1031</v>
      </c>
      <c r="C122" s="41" t="s">
        <v>947</v>
      </c>
      <c r="D122" s="48" t="s">
        <v>1592</v>
      </c>
      <c r="E122" s="41" t="s">
        <v>1034</v>
      </c>
      <c r="J122" s="44"/>
      <c r="K122" s="44" t="s">
        <v>1031</v>
      </c>
      <c r="L122" s="44" t="s">
        <v>1031</v>
      </c>
      <c r="M122" s="44"/>
      <c r="N122" s="46"/>
      <c r="O122" s="41" t="s">
        <v>2056</v>
      </c>
      <c r="P122" s="41">
        <v>61</v>
      </c>
      <c r="Q122" s="41">
        <v>40701008</v>
      </c>
      <c r="V122" s="45">
        <v>410671006</v>
      </c>
      <c r="W122" s="45">
        <v>410604004</v>
      </c>
    </row>
    <row r="123" spans="1:24" s="43" customFormat="1" ht="16">
      <c r="A123" s="48" t="s">
        <v>944</v>
      </c>
      <c r="B123" s="41" t="s">
        <v>1031</v>
      </c>
      <c r="C123" s="41" t="s">
        <v>1590</v>
      </c>
      <c r="D123" s="41" t="s">
        <v>2042</v>
      </c>
      <c r="E123" s="41" t="s">
        <v>1036</v>
      </c>
      <c r="F123" s="42" t="s">
        <v>1182</v>
      </c>
      <c r="J123" s="44"/>
      <c r="K123" s="44"/>
      <c r="L123" s="44" t="s">
        <v>1031</v>
      </c>
      <c r="M123" s="44"/>
      <c r="N123" s="46"/>
      <c r="O123" s="41" t="s">
        <v>2056</v>
      </c>
      <c r="P123" s="41">
        <v>60</v>
      </c>
      <c r="Q123" s="41">
        <v>40701008</v>
      </c>
      <c r="W123" s="45">
        <v>410604004</v>
      </c>
    </row>
    <row r="124" spans="1:24" s="43" customFormat="1" ht="16">
      <c r="A124" s="48" t="s">
        <v>944</v>
      </c>
      <c r="B124" s="41" t="s">
        <v>1031</v>
      </c>
      <c r="C124" s="41" t="s">
        <v>1591</v>
      </c>
      <c r="D124" s="41" t="s">
        <v>2042</v>
      </c>
      <c r="E124" s="41" t="s">
        <v>1036</v>
      </c>
      <c r="F124" s="47" t="s">
        <v>1159</v>
      </c>
      <c r="J124" s="44" t="str">
        <f>IF((C124=""),"N","Y")</f>
        <v>Y</v>
      </c>
      <c r="K124" s="44" t="s">
        <v>1031</v>
      </c>
      <c r="L124" s="44"/>
      <c r="M124" s="44"/>
      <c r="N124" s="46"/>
      <c r="O124" s="41" t="s">
        <v>2056</v>
      </c>
      <c r="P124" s="41">
        <v>60</v>
      </c>
      <c r="Q124" s="41">
        <v>40701008</v>
      </c>
      <c r="W124" s="45">
        <v>410604004</v>
      </c>
    </row>
    <row r="125" spans="1:24" s="43" customFormat="1" ht="13">
      <c r="A125" s="48" t="s">
        <v>949</v>
      </c>
      <c r="B125" s="41" t="s">
        <v>1031</v>
      </c>
      <c r="C125" s="41" t="s">
        <v>950</v>
      </c>
      <c r="D125" s="48" t="s">
        <v>1592</v>
      </c>
      <c r="E125" s="41" t="s">
        <v>1946</v>
      </c>
      <c r="J125" s="44"/>
      <c r="K125" s="44"/>
      <c r="L125" s="44" t="s">
        <v>1031</v>
      </c>
      <c r="M125" s="44"/>
      <c r="N125" s="46"/>
      <c r="O125" s="41" t="s">
        <v>2056</v>
      </c>
      <c r="P125" s="41">
        <v>62</v>
      </c>
      <c r="Q125" s="41">
        <v>40701008</v>
      </c>
      <c r="S125" s="41">
        <v>399208008</v>
      </c>
      <c r="V125" s="45">
        <v>410671006</v>
      </c>
      <c r="W125" s="45">
        <v>410604004</v>
      </c>
    </row>
    <row r="126" spans="1:24" s="43" customFormat="1" ht="13">
      <c r="A126" s="48" t="s">
        <v>56</v>
      </c>
      <c r="B126" s="41" t="s">
        <v>1031</v>
      </c>
      <c r="C126" s="41" t="s">
        <v>2006</v>
      </c>
      <c r="D126" s="41" t="s">
        <v>1029</v>
      </c>
      <c r="E126" s="41" t="s">
        <v>2049</v>
      </c>
      <c r="J126" s="44" t="s">
        <v>1031</v>
      </c>
      <c r="K126" s="44" t="s">
        <v>1031</v>
      </c>
      <c r="L126" s="44" t="s">
        <v>1031</v>
      </c>
      <c r="M126" s="44"/>
      <c r="N126" s="46"/>
      <c r="O126" s="41" t="s">
        <v>2050</v>
      </c>
      <c r="P126" s="41">
        <v>44</v>
      </c>
      <c r="Q126" s="45">
        <v>424966008</v>
      </c>
      <c r="W126" s="45">
        <v>410604004</v>
      </c>
    </row>
    <row r="127" spans="1:24" s="43" customFormat="1" ht="13">
      <c r="A127" s="48" t="s">
        <v>186</v>
      </c>
      <c r="B127" s="41" t="s">
        <v>1031</v>
      </c>
      <c r="C127" s="41" t="s">
        <v>1281</v>
      </c>
      <c r="D127" s="48" t="s">
        <v>1168</v>
      </c>
      <c r="E127" s="41" t="s">
        <v>2049</v>
      </c>
      <c r="J127" s="44" t="str">
        <f>IF((C127=""),"N","Y")</f>
        <v>Y</v>
      </c>
      <c r="K127" s="44" t="s">
        <v>1031</v>
      </c>
      <c r="L127" s="44" t="s">
        <v>1031</v>
      </c>
      <c r="M127" s="44"/>
      <c r="N127" s="46"/>
      <c r="O127" s="41" t="s">
        <v>2051</v>
      </c>
      <c r="P127" s="41">
        <v>323</v>
      </c>
      <c r="Q127" s="45">
        <v>424966008</v>
      </c>
      <c r="W127" s="45">
        <v>410604004</v>
      </c>
    </row>
    <row r="128" spans="1:24" s="43" customFormat="1" ht="13">
      <c r="A128" s="48" t="s">
        <v>317</v>
      </c>
      <c r="B128" s="41" t="s">
        <v>1031</v>
      </c>
      <c r="C128" s="41" t="s">
        <v>2007</v>
      </c>
      <c r="D128" s="48" t="s">
        <v>1161</v>
      </c>
      <c r="E128" s="41" t="s">
        <v>2049</v>
      </c>
      <c r="J128" s="44" t="str">
        <f>IF((C128=""),"N","Y")</f>
        <v>Y</v>
      </c>
      <c r="K128" s="44" t="s">
        <v>1031</v>
      </c>
      <c r="L128" s="44" t="s">
        <v>1031</v>
      </c>
      <c r="M128" s="44"/>
      <c r="N128" s="46"/>
      <c r="O128" s="41" t="s">
        <v>2053</v>
      </c>
      <c r="P128" s="41">
        <v>323</v>
      </c>
      <c r="Q128" s="45">
        <v>424966008</v>
      </c>
      <c r="W128" s="45">
        <v>410604004</v>
      </c>
    </row>
    <row r="129" spans="1:24" s="43" customFormat="1" ht="16">
      <c r="A129" s="41" t="s">
        <v>858</v>
      </c>
      <c r="B129" s="41" t="s">
        <v>1031</v>
      </c>
      <c r="C129" s="41" t="s">
        <v>858</v>
      </c>
      <c r="D129" s="41" t="s">
        <v>2042</v>
      </c>
      <c r="E129" s="41" t="s">
        <v>1036</v>
      </c>
      <c r="F129" s="42" t="s">
        <v>1182</v>
      </c>
      <c r="K129" s="44"/>
      <c r="L129" s="44" t="s">
        <v>1031</v>
      </c>
      <c r="M129" s="44"/>
      <c r="N129" s="46"/>
      <c r="O129" s="41" t="s">
        <v>31</v>
      </c>
      <c r="P129" s="41">
        <v>2</v>
      </c>
      <c r="Q129" s="41">
        <v>25876001</v>
      </c>
      <c r="W129" s="45">
        <v>410604004</v>
      </c>
    </row>
    <row r="130" spans="1:24" s="43" customFormat="1" ht="16">
      <c r="A130" s="48" t="s">
        <v>446</v>
      </c>
      <c r="B130" s="41" t="s">
        <v>1031</v>
      </c>
      <c r="C130" s="41" t="s">
        <v>1203</v>
      </c>
      <c r="D130" s="41" t="s">
        <v>2042</v>
      </c>
      <c r="E130" s="41" t="s">
        <v>1036</v>
      </c>
      <c r="F130" s="42" t="s">
        <v>1182</v>
      </c>
      <c r="K130" s="44"/>
      <c r="L130" s="44" t="s">
        <v>1031</v>
      </c>
      <c r="M130" s="44"/>
      <c r="N130" s="46"/>
      <c r="O130" s="41" t="s">
        <v>2046</v>
      </c>
      <c r="P130" s="41">
        <v>101</v>
      </c>
      <c r="Q130" s="41">
        <v>56819008</v>
      </c>
      <c r="V130" s="45">
        <v>15240007</v>
      </c>
      <c r="W130" s="45">
        <v>410604004</v>
      </c>
      <c r="X130" s="41" t="s">
        <v>2004</v>
      </c>
    </row>
    <row r="131" spans="1:24" s="43" customFormat="1" ht="16">
      <c r="A131" s="48" t="s">
        <v>444</v>
      </c>
      <c r="B131" s="41" t="s">
        <v>1031</v>
      </c>
      <c r="C131" s="41" t="s">
        <v>1201</v>
      </c>
      <c r="D131" s="41" t="s">
        <v>2042</v>
      </c>
      <c r="E131" s="41" t="s">
        <v>1036</v>
      </c>
      <c r="F131" s="42" t="s">
        <v>1182</v>
      </c>
      <c r="K131" s="44"/>
      <c r="L131" s="44" t="s">
        <v>1031</v>
      </c>
      <c r="M131" s="44"/>
      <c r="N131" s="46"/>
      <c r="O131" s="41" t="s">
        <v>2046</v>
      </c>
      <c r="P131" s="41">
        <v>100</v>
      </c>
      <c r="Q131" s="41">
        <v>56819008</v>
      </c>
      <c r="V131" s="41">
        <v>410513005</v>
      </c>
      <c r="W131" s="45">
        <v>410604004</v>
      </c>
      <c r="X131" s="41" t="s">
        <v>2008</v>
      </c>
    </row>
    <row r="132" spans="1:24" s="43" customFormat="1" ht="16">
      <c r="A132" s="48" t="s">
        <v>444</v>
      </c>
      <c r="B132" s="41" t="s">
        <v>1031</v>
      </c>
      <c r="C132" s="41" t="s">
        <v>1202</v>
      </c>
      <c r="D132" s="41" t="s">
        <v>2042</v>
      </c>
      <c r="E132" s="41" t="s">
        <v>1036</v>
      </c>
      <c r="F132" s="47" t="s">
        <v>1159</v>
      </c>
      <c r="J132" s="44" t="str">
        <f>IF((C132=""),"N","Y")</f>
        <v>Y</v>
      </c>
      <c r="K132" s="44" t="s">
        <v>1031</v>
      </c>
      <c r="L132" s="44"/>
      <c r="M132" s="44"/>
      <c r="N132" s="46"/>
      <c r="O132" s="41" t="s">
        <v>2046</v>
      </c>
      <c r="P132" s="41">
        <v>100</v>
      </c>
      <c r="Q132" s="41">
        <v>56819008</v>
      </c>
      <c r="V132" s="41">
        <v>410513005</v>
      </c>
      <c r="W132" s="45">
        <v>410604004</v>
      </c>
      <c r="X132" s="41" t="s">
        <v>2008</v>
      </c>
    </row>
    <row r="133" spans="1:24" s="43" customFormat="1" ht="16">
      <c r="A133" s="48" t="s">
        <v>488</v>
      </c>
      <c r="B133" s="41" t="s">
        <v>1031</v>
      </c>
      <c r="C133" s="41" t="s">
        <v>489</v>
      </c>
      <c r="D133" s="41" t="s">
        <v>2042</v>
      </c>
      <c r="E133" s="41" t="s">
        <v>1036</v>
      </c>
      <c r="F133" s="42" t="s">
        <v>1182</v>
      </c>
      <c r="H133" s="43" t="s">
        <v>1031</v>
      </c>
      <c r="I133" s="43" t="s">
        <v>1086</v>
      </c>
      <c r="K133" s="44" t="s">
        <v>1031</v>
      </c>
      <c r="L133" s="44" t="s">
        <v>1031</v>
      </c>
      <c r="M133" s="44"/>
      <c r="N133" s="46"/>
      <c r="O133" s="41" t="s">
        <v>1998</v>
      </c>
      <c r="P133" s="41">
        <v>41</v>
      </c>
      <c r="S133" s="45">
        <v>410657003</v>
      </c>
      <c r="V133" s="41">
        <v>410511007</v>
      </c>
      <c r="W133" s="45">
        <v>410604004</v>
      </c>
    </row>
    <row r="134" spans="1:24" s="43" customFormat="1" ht="16">
      <c r="A134" s="48" t="s">
        <v>422</v>
      </c>
      <c r="B134" s="41" t="s">
        <v>1031</v>
      </c>
      <c r="C134" s="41" t="s">
        <v>1466</v>
      </c>
      <c r="D134" s="41" t="s">
        <v>2042</v>
      </c>
      <c r="E134" s="41" t="s">
        <v>1036</v>
      </c>
      <c r="F134" s="42" t="s">
        <v>1182</v>
      </c>
      <c r="H134" s="43" t="s">
        <v>1031</v>
      </c>
      <c r="I134" s="43" t="s">
        <v>1086</v>
      </c>
      <c r="K134" s="44" t="s">
        <v>1031</v>
      </c>
      <c r="L134" s="44" t="s">
        <v>1031</v>
      </c>
      <c r="M134" s="44"/>
      <c r="N134" s="46"/>
      <c r="O134" s="41" t="s">
        <v>1936</v>
      </c>
      <c r="P134" s="41">
        <v>20</v>
      </c>
      <c r="V134" s="41">
        <v>410511007</v>
      </c>
      <c r="W134" s="45">
        <v>410604004</v>
      </c>
    </row>
    <row r="135" spans="1:24" s="43" customFormat="1" ht="16">
      <c r="A135" s="48" t="s">
        <v>422</v>
      </c>
      <c r="B135" s="41" t="s">
        <v>1031</v>
      </c>
      <c r="C135" s="41" t="s">
        <v>1349</v>
      </c>
      <c r="D135" s="41" t="s">
        <v>2042</v>
      </c>
      <c r="E135" s="41" t="s">
        <v>1036</v>
      </c>
      <c r="F135" s="47" t="s">
        <v>1159</v>
      </c>
      <c r="J135" s="44" t="str">
        <f>IF((C135=""),"N","Y")</f>
        <v>Y</v>
      </c>
      <c r="K135" s="44"/>
      <c r="L135" s="44"/>
      <c r="M135" s="44"/>
      <c r="N135" s="46"/>
      <c r="O135" s="41" t="s">
        <v>1936</v>
      </c>
      <c r="P135" s="41">
        <v>20</v>
      </c>
      <c r="V135" s="41">
        <v>410511007</v>
      </c>
      <c r="W135" s="45">
        <v>410604004</v>
      </c>
    </row>
    <row r="136" spans="1:24" s="43" customFormat="1" ht="16">
      <c r="A136" s="48" t="s">
        <v>98</v>
      </c>
      <c r="B136" s="41" t="s">
        <v>1031</v>
      </c>
      <c r="C136" s="41" t="s">
        <v>1092</v>
      </c>
      <c r="D136" s="41" t="s">
        <v>2042</v>
      </c>
      <c r="E136" s="41" t="s">
        <v>1036</v>
      </c>
      <c r="F136" s="42" t="s">
        <v>1182</v>
      </c>
      <c r="K136" s="44"/>
      <c r="L136" s="44" t="s">
        <v>1031</v>
      </c>
      <c r="M136" s="44"/>
      <c r="N136" s="44"/>
      <c r="O136" s="41" t="s">
        <v>2043</v>
      </c>
      <c r="P136" s="41">
        <v>30</v>
      </c>
      <c r="Q136" s="41">
        <v>266918002</v>
      </c>
      <c r="V136" s="41">
        <v>410511007</v>
      </c>
      <c r="W136" s="45">
        <v>410604004</v>
      </c>
    </row>
    <row r="137" spans="1:24" s="43" customFormat="1" ht="16">
      <c r="A137" s="48" t="s">
        <v>98</v>
      </c>
      <c r="B137" s="41" t="s">
        <v>1031</v>
      </c>
      <c r="C137" s="41" t="s">
        <v>1093</v>
      </c>
      <c r="D137" s="41" t="s">
        <v>2042</v>
      </c>
      <c r="E137" s="41" t="s">
        <v>1036</v>
      </c>
      <c r="F137" s="47" t="s">
        <v>1159</v>
      </c>
      <c r="J137" s="44" t="str">
        <f>IF((C137=""),"N","Y")</f>
        <v>Y</v>
      </c>
      <c r="K137" s="44" t="s">
        <v>1031</v>
      </c>
      <c r="L137" s="44"/>
      <c r="M137" s="44"/>
      <c r="N137" s="44"/>
      <c r="O137" s="41" t="s">
        <v>2043</v>
      </c>
      <c r="P137" s="41">
        <v>30</v>
      </c>
      <c r="Q137" s="41">
        <v>266918002</v>
      </c>
      <c r="V137" s="41">
        <v>410511007</v>
      </c>
      <c r="W137" s="45">
        <v>410604004</v>
      </c>
    </row>
    <row r="138" spans="1:24" s="43" customFormat="1" ht="13">
      <c r="A138" s="48" t="s">
        <v>264</v>
      </c>
      <c r="B138" s="41" t="s">
        <v>1031</v>
      </c>
      <c r="C138" s="41" t="s">
        <v>265</v>
      </c>
      <c r="D138" s="41" t="s">
        <v>2042</v>
      </c>
      <c r="E138" s="41" t="s">
        <v>1036</v>
      </c>
      <c r="F138" s="41" t="s">
        <v>264</v>
      </c>
      <c r="K138" s="44" t="s">
        <v>1031</v>
      </c>
      <c r="L138" s="44" t="s">
        <v>1031</v>
      </c>
      <c r="M138" s="44"/>
      <c r="N138" s="44" t="s">
        <v>1031</v>
      </c>
      <c r="O138" s="41" t="s">
        <v>1950</v>
      </c>
      <c r="P138" s="41">
        <v>1</v>
      </c>
      <c r="Q138" s="45">
        <v>248243004</v>
      </c>
      <c r="V138" s="41">
        <v>15240007</v>
      </c>
      <c r="W138" s="45">
        <v>410604004</v>
      </c>
    </row>
    <row r="139" spans="1:24" s="43" customFormat="1" ht="13">
      <c r="A139" s="48" t="s">
        <v>260</v>
      </c>
      <c r="B139" s="41" t="s">
        <v>1031</v>
      </c>
      <c r="C139" s="41" t="s">
        <v>2009</v>
      </c>
      <c r="D139" s="41" t="s">
        <v>2042</v>
      </c>
      <c r="E139" s="41" t="s">
        <v>1036</v>
      </c>
      <c r="F139" s="43" t="s">
        <v>1333</v>
      </c>
      <c r="J139" s="44" t="str">
        <f>IF((C139=""),"N","Y")</f>
        <v>Y</v>
      </c>
      <c r="K139" s="44" t="s">
        <v>1031</v>
      </c>
      <c r="L139" s="44" t="s">
        <v>1031</v>
      </c>
      <c r="M139" s="44"/>
      <c r="N139" s="44" t="s">
        <v>1031</v>
      </c>
      <c r="O139" s="41" t="s">
        <v>1950</v>
      </c>
      <c r="P139" s="41">
        <v>1</v>
      </c>
      <c r="Q139" s="45">
        <v>248243004</v>
      </c>
      <c r="V139" s="41">
        <v>15240007</v>
      </c>
      <c r="W139" s="45">
        <v>410604004</v>
      </c>
    </row>
    <row r="140" spans="1:24" s="43" customFormat="1" ht="16">
      <c r="A140" s="48" t="s">
        <v>84</v>
      </c>
      <c r="B140" s="41" t="s">
        <v>1031</v>
      </c>
      <c r="C140" s="41" t="s">
        <v>1181</v>
      </c>
      <c r="D140" s="41" t="s">
        <v>2042</v>
      </c>
      <c r="E140" s="41" t="s">
        <v>1036</v>
      </c>
      <c r="F140" s="42" t="s">
        <v>1182</v>
      </c>
      <c r="K140" s="44" t="s">
        <v>1031</v>
      </c>
      <c r="L140" s="44" t="s">
        <v>1031</v>
      </c>
      <c r="M140" s="44"/>
      <c r="N140" s="46"/>
      <c r="O140" s="41" t="s">
        <v>1993</v>
      </c>
      <c r="P140" s="41">
        <v>10</v>
      </c>
      <c r="Q140" s="45">
        <v>409084000</v>
      </c>
      <c r="W140" s="45">
        <v>410604004</v>
      </c>
    </row>
    <row r="141" spans="1:24" s="43" customFormat="1" ht="16">
      <c r="A141" s="48" t="s">
        <v>308</v>
      </c>
      <c r="B141" s="41" t="s">
        <v>1031</v>
      </c>
      <c r="C141" s="41" t="s">
        <v>1148</v>
      </c>
      <c r="D141" s="41" t="s">
        <v>2042</v>
      </c>
      <c r="E141" s="41" t="s">
        <v>1216</v>
      </c>
      <c r="F141" s="42" t="s">
        <v>1149</v>
      </c>
      <c r="K141" s="44"/>
      <c r="L141" s="44" t="s">
        <v>1031</v>
      </c>
      <c r="M141" s="44"/>
      <c r="N141" s="46"/>
      <c r="O141" s="41" t="s">
        <v>2010</v>
      </c>
      <c r="P141" s="41">
        <v>25</v>
      </c>
      <c r="V141" s="41">
        <v>410511007</v>
      </c>
      <c r="W141" s="45">
        <v>410604004</v>
      </c>
    </row>
  </sheetData>
  <sheetCalcPr fullCalcOnLoad="1"/>
  <phoneticPr fontId="31" type="noConversion"/>
  <pageMargins left="0.75" right="0.75" top="1" bottom="1" header="0.51180555555555551" footer="0.5118055555555555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Definitions</vt:lpstr>
      <vt:lpstr>Data_Classification for Summary</vt:lpstr>
      <vt:lpstr>Concept heirarchy position</vt:lpstr>
      <vt:lpstr>Questions</vt:lpstr>
      <vt:lpstr>Option_List</vt:lpstr>
      <vt:lpstr>Misc</vt:lpstr>
      <vt:lpstr>SNOMED_Old2</vt:lpstr>
      <vt:lpstr>SNOMED_Old</vt:lpstr>
    </vt:vector>
  </TitlesOfParts>
  <LinksUpToDate>false</LinksUpToDate>
  <SharedDoc>false</SharedDoc>
  <HyperlinksChanged>false</HyperlinksChanged>
  <AppVersion>12.0256</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Belavy</cp:lastModifiedBy>
  <dcterms:created xsi:type="dcterms:W3CDTF">2012-07-21T07:14:48Z</dcterms:created>
  <dcterms:modified xsi:type="dcterms:W3CDTF">2012-07-25T20:05:55Z</dcterms:modified>
</cp:coreProperties>
</file>