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8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Questions!$A$1:$S$398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8" i="3"/>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8" i="4"/>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B141"/>
  <c r="A141"/>
  <c r="N140"/>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<sst xmlns="http://schemas.openxmlformats.org/spreadsheetml/2006/main" count="9309" uniqueCount="2470">
  <si>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</si>
  <si>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</si>
  <si>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</si>
  <si>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</si>
  <si>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</si>
  <si>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</si>
  <si>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</si>
  <si>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</si>
  <si>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</si>
  <si>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Y</t>
    <phoneticPr fontId="31" type="noConversion"/>
  </si>
  <si>
    <t>Y</t>
    <phoneticPr fontId="31" type="noConversion"/>
  </si>
  <si>
    <t>Do you have a guardian?</t>
    <phoneticPr fontId="31" type="noConversion"/>
  </si>
  <si>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</si>
  <si>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</si>
  <si>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</si>
  <si>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</si>
  <si>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</si>
  <si>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</si>
  <si>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</si>
  <si>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</si>
  <si>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</si>
  <si>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</si>
  <si>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</si>
  <si>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</si>
  <si>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</si>
  <si>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</si>
  <si>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</si>
  <si>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</si>
  <si>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</si>
  <si>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</si>
  <si>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</si>
  <si>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</si>
  <si>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</si>
  <si>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</si>
  <si>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</si>
  <si>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</si>
  <si>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</si>
  <si>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</si>
  <si>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</si>
  <si>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</si>
  <si>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</si>
  <si>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</si>
  <si>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</si>
  <si>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</si>
  <si>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</si>
  <si>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</si>
  <si>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</si>
  <si>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</si>
  <si>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</si>
  <si>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</si>
  <si>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</si>
  <si>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</si>
  <si>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</si>
  <si>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</si>
  <si>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</si>
  <si>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</si>
  <si>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</si>
  <si>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</si>
  <si>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</si>
  <si>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</si>
  <si>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</si>
  <si>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</si>
  <si>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</si>
  <si>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</si>
  <si>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</si>
  <si>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get angina?</t>
    <phoneticPr fontId="31" type="noConversion"/>
  </si>
  <si>
    <t>Ischemic_heart_disease=Yes</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</si>
  <si>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</si>
  <si>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</si>
  <si>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</si>
  <si>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</si>
  <si>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</si>
  <si>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</si>
  <si>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</si>
  <si>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</si>
  <si>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</si>
  <si>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</si>
  <si>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</si>
  <si>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</si>
  <si>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</si>
  <si>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</si>
  <si>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</si>
  <si>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</si>
  <si>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</si>
  <si>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</si>
  <si>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</si>
  <si>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</si>
  <si>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</si>
  <si>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</si>
  <si>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</si>
  <si>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</si>
  <si>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</si>
  <si>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</si>
  <si>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</si>
  <si>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</si>
  <si>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</si>
  <si>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</si>
  <si>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</si>
  <si>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</si>
  <si>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</si>
  <si>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</si>
  <si>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</si>
  <si>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</si>
  <si>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</si>
  <si>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</si>
  <si>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</si>
  <si>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</si>
  <si>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</si>
  <si>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</si>
  <si>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</si>
  <si>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</si>
  <si>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</si>
  <si>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</si>
  <si>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</si>
  <si>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</si>
  <si>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</si>
  <si>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</si>
  <si>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</si>
  <si>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</si>
  <si>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</si>
  <si>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</si>
  <si>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</si>
  <si>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</si>
  <si>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</si>
  <si>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Questions for anesthetist</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</si>
  <si>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</si>
  <si>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</si>
  <si>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</si>
  <si>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</si>
  <si>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</si>
  <si>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</si>
  <si>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</si>
  <si>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</si>
  <si>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</si>
  <si>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</si>
  <si>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</si>
  <si>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</si>
  <si>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</si>
  <si>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</si>
  <si>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</si>
  <si>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</si>
  <si>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</si>
  <si>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</si>
  <si>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</si>
  <si>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</si>
  <si>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</si>
  <si>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</si>
  <si>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</si>
  <si>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</si>
  <si>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</si>
  <si>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</si>
  <si>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</si>
  <si>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</si>
  <si>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</si>
  <si>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</si>
  <si>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</si>
  <si>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</si>
  <si>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</si>
  <si>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</si>
  <si>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</si>
  <si>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</si>
  <si>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</si>
  <si>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</si>
  <si>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</si>
  <si>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</si>
  <si>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</si>
  <si>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</si>
  <si>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</si>
  <si>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</si>
  <si>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</si>
  <si>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</si>
  <si>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What is your Individual Healthcare Identifier (if you have one)?</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</si>
  <si>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</si>
  <si>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</si>
  <si>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</si>
  <si>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</si>
  <si>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</si>
  <si>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</si>
  <si>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</si>
  <si>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</si>
  <si>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</si>
  <si>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</si>
  <si>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</si>
  <si>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</si>
  <si>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</si>
  <si>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</si>
  <si>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</si>
  <si>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</si>
  <si>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</si>
  <si>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</si>
  <si>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</si>
  <si>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</si>
  <si>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</si>
  <si>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</si>
  <si>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</si>
  <si>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</si>
  <si>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</si>
  <si>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</si>
  <si>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</si>
  <si>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</si>
  <si>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</si>
  <si>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</si>
  <si>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</si>
  <si>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</si>
  <si>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</si>
  <si>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</si>
  <si>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</si>
  <si>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</si>
  <si>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</si>
  <si>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</si>
  <si>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</si>
  <si>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</si>
  <si>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</si>
  <si>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</si>
  <si>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</si>
  <si>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</si>
  <si>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</si>
  <si>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</si>
  <si>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</si>
  <si>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</si>
  <si>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</si>
  <si>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</si>
  <si>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</si>
  <si>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</si>
  <si>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</si>
  <si>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</si>
  <si>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</si>
  <si>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</si>
  <si>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</si>
  <si>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</si>
  <si>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</si>
  <si>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</si>
  <si>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</si>
  <si>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</si>
  <si>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</si>
  <si>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</si>
  <si>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</si>
  <si>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</si>
  <si>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</si>
  <si>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</si>
  <si>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</si>
  <si>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</si>
  <si>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</si>
  <si>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</si>
  <si>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</si>
  <si>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</si>
  <si>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</si>
  <si>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</si>
  <si>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</si>
  <si>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</si>
  <si>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</si>
  <si>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</si>
  <si>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</si>
  <si>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</si>
  <si>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</si>
  <si>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</si>
  <si>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</si>
  <si>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</si>
  <si>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</si>
  <si>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</si>
  <si>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</si>
  <si>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</si>
  <si>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</si>
  <si>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</si>
  <si>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</si>
  <si>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</si>
  <si>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</si>
  <si>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</si>
  <si>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All</t>
    <phoneticPr fontId="31" type="noConversion"/>
  </si>
  <si>
    <t>Angina pectoris</t>
  </si>
  <si>
    <t>Transplantation of heart (procedure)</t>
  </si>
  <si>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</si>
  <si>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</si>
  <si>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</si>
  <si>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</si>
  <si>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</si>
  <si>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</si>
  <si>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</si>
  <si>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</si>
  <si>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</si>
  <si>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</si>
  <si>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</si>
  <si>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</si>
  <si>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</si>
  <si>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</si>
  <si>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</si>
  <si>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</si>
  <si>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</si>
  <si>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</si>
  <si>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</si>
  <si>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</si>
  <si>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</si>
  <si>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</si>
  <si>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</si>
  <si>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</si>
  <si>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</si>
  <si>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</si>
  <si>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</si>
  <si>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</si>
  <si>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</si>
  <si>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</si>
  <si>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</si>
  <si>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</si>
  <si>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</si>
  <si>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</si>
  <si>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</si>
  <si>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</si>
  <si>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</si>
  <si>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</si>
  <si>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</si>
  <si>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</si>
  <si>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</si>
  <si>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</si>
  <si>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</si>
  <si>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</si>
  <si>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</si>
  <si>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</si>
  <si>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</si>
  <si>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Guardian_Home_Phone</t>
  </si>
  <si>
    <t>Guardian_Home_Phone</t>
    <phoneticPr fontId="31" type="noConversion"/>
  </si>
  <si>
    <t>GCS (Calculated)</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</si>
  <si>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</si>
  <si>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</si>
  <si>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</si>
  <si>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</si>
  <si>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</si>
  <si>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</si>
  <si>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</si>
  <si>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</si>
  <si>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</si>
  <si>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</si>
  <si>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</si>
  <si>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</si>
  <si>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</si>
  <si>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</si>
  <si>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</si>
  <si>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</si>
  <si>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</si>
  <si>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</si>
  <si>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</si>
  <si>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</si>
  <si>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</si>
  <si>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</si>
  <si>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</si>
  <si>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</si>
  <si>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</si>
  <si>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</si>
  <si>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</si>
  <si>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</si>
  <si>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</si>
  <si>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</si>
  <si>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</si>
  <si>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</si>
  <si>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</si>
  <si>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</si>
  <si>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</si>
  <si>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</si>
  <si>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</si>
  <si>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</si>
  <si>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</si>
  <si>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</si>
  <si>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</si>
  <si>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</si>
  <si>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</si>
  <si>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</si>
  <si>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Guardian Address</t>
    <phoneticPr fontId="31" type="noConversion"/>
  </si>
  <si>
    <t>Type (attribute)</t>
  </si>
  <si>
    <t>Parent_Contact_equals_Patient_Contact=No and Patient_Age &lt; 18</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</si>
  <si>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</si>
  <si>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</si>
  <si>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</si>
  <si>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</si>
  <si>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</si>
  <si>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</si>
  <si>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</si>
  <si>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</si>
  <si>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</si>
  <si>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</si>
  <si>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</si>
  <si>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</si>
  <si>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</si>
  <si>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</si>
  <si>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</si>
  <si>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</si>
  <si>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</si>
  <si>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</si>
  <si>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</si>
  <si>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</si>
  <si>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</si>
  <si>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</si>
  <si>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</si>
  <si>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</si>
  <si>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</si>
  <si>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</si>
  <si>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</si>
  <si>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</si>
  <si>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</si>
  <si>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</si>
  <si>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</si>
  <si>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</si>
  <si>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</si>
  <si>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</si>
  <si>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</si>
  <si>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</si>
  <si>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</si>
  <si>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</si>
  <si>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</si>
  <si>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</si>
  <si>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</si>
  <si>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</si>
  <si>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</si>
  <si>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</si>
  <si>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</si>
  <si>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</si>
  <si>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</si>
  <si>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</si>
  <si>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</si>
  <si>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</si>
  <si>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</si>
  <si>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</si>
  <si>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</si>
  <si>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</si>
  <si>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</si>
  <si>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</si>
  <si>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</si>
  <si>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</si>
  <si>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</si>
  <si>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</si>
  <si>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</si>
  <si>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</si>
  <si>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</si>
  <si>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</si>
  <si>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</si>
  <si>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</si>
  <si>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</si>
  <si>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</si>
  <si>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</si>
  <si>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</si>
  <si>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</si>
  <si>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</si>
  <si>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</si>
  <si>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</si>
  <si>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</si>
  <si>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</si>
  <si>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</si>
  <si>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</si>
  <si>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</si>
  <si>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</si>
  <si>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</si>
  <si>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</si>
  <si>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</si>
  <si>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</si>
  <si>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</si>
  <si>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</si>
  <si>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</si>
  <si>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</si>
  <si>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</si>
  <si>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</si>
  <si>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</si>
  <si>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</si>
  <si>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</si>
  <si>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Body mass index (observable entity)</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</si>
  <si>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</si>
  <si>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</si>
  <si>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</si>
  <si>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</si>
  <si>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</si>
  <si>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</si>
  <si>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</si>
  <si>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</si>
  <si>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</si>
  <si>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</si>
  <si>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</si>
  <si>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</si>
  <si>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</si>
  <si>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</si>
  <si>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</si>
  <si>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</si>
  <si>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</si>
  <si>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</si>
  <si>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</si>
  <si>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</si>
  <si>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</si>
  <si>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</si>
  <si>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</si>
  <si>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</si>
  <si>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</si>
  <si>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</si>
  <si>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</si>
  <si>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</si>
  <si>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</si>
  <si>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</si>
  <si>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</si>
  <si>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</si>
  <si>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</si>
  <si>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</si>
  <si>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</si>
  <si>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</si>
  <si>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</si>
  <si>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</si>
  <si>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</si>
  <si>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</si>
  <si>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</si>
  <si>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</si>
  <si>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</si>
  <si>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</si>
  <si>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</si>
  <si>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</si>
  <si>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</si>
  <si>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</si>
  <si>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</si>
  <si>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</si>
  <si>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</si>
  <si>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</si>
  <si>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</si>
  <si>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</si>
  <si>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</si>
  <si>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</si>
  <si>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</si>
  <si>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</si>
  <si>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</si>
  <si>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</si>
  <si>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</si>
  <si>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</si>
  <si>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</si>
  <si>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</si>
  <si>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</si>
  <si>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</si>
  <si>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</si>
  <si>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</si>
  <si>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</si>
  <si>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</si>
  <si>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</si>
  <si>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</si>
  <si>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</si>
  <si>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</si>
  <si>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</si>
  <si>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</si>
  <si>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</si>
  <si>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</si>
  <si>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</si>
  <si>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</si>
  <si>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</si>
  <si>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</si>
  <si>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</si>
  <si>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</si>
  <si>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</si>
  <si>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</si>
  <si>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</si>
  <si>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</si>
  <si>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</si>
  <si>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</si>
  <si>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</si>
  <si>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</si>
  <si>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</si>
  <si>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</si>
  <si>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</si>
  <si>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</si>
  <si>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</si>
  <si>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</si>
  <si>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</si>
  <si>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</si>
  <si>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</si>
  <si>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</si>
  <si>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</si>
  <si>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</si>
  <si>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</si>
  <si>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</si>
  <si>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</si>
  <si>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</si>
  <si>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Body surface area (observable entity)</t>
  </si>
  <si>
    <t>Atrial fibrillation (disorder)</t>
  </si>
  <si>
    <t>Abnormal flexion to painful stimuli</t>
  </si>
  <si>
    <t>Carotid artery stenosis (disorder)</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</si>
  <si>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</si>
  <si>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</si>
  <si>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</si>
  <si>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</si>
  <si>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</si>
  <si>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</si>
  <si>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</si>
  <si>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</si>
  <si>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</si>
  <si>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</si>
  <si>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</si>
  <si>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</si>
  <si>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</si>
  <si>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</si>
  <si>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</si>
  <si>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</si>
  <si>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</si>
  <si>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</si>
  <si>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</si>
  <si>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</si>
  <si>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</si>
  <si>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</si>
  <si>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</si>
  <si>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</si>
  <si>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</si>
  <si>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</si>
  <si>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</si>
  <si>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</si>
  <si>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</si>
  <si>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</si>
  <si>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</si>
  <si>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</si>
  <si>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</si>
  <si>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</si>
  <si>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</si>
  <si>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</si>
  <si>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</si>
  <si>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</si>
  <si>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</si>
  <si>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</si>
  <si>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</si>
  <si>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</si>
  <si>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</si>
  <si>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</si>
  <si>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</si>
  <si>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</si>
  <si>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</si>
  <si>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</si>
  <si>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</si>
  <si>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</si>
  <si>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Renal_Failure = Yes</t>
  </si>
  <si>
    <t>Other renal disease</t>
  </si>
  <si>
    <t>Hypotension</t>
  </si>
  <si>
    <t>Do you take any medicines including inhalers, patches or creams?</t>
  </si>
  <si>
    <t>"-2 Light sedation"</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</si>
  <si>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</si>
  <si>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</si>
  <si>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</si>
  <si>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</si>
  <si>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</si>
  <si>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</si>
  <si>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</si>
  <si>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</si>
  <si>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</si>
  <si>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</si>
  <si>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</si>
  <si>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</si>
  <si>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</si>
  <si>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</si>
  <si>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</si>
  <si>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</si>
  <si>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</si>
  <si>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</si>
  <si>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</si>
  <si>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</si>
  <si>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</si>
  <si>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</si>
  <si>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</si>
  <si>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</si>
  <si>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</si>
  <si>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</si>
  <si>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</si>
  <si>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</si>
  <si>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</si>
  <si>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</si>
  <si>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</si>
  <si>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</si>
  <si>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</si>
  <si>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</si>
  <si>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</si>
  <si>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</si>
  <si>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</si>
  <si>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</si>
  <si>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</si>
  <si>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</si>
  <si>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</si>
  <si>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</si>
  <si>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</si>
  <si>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</si>
  <si>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</si>
  <si>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</si>
  <si>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</si>
  <si>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</si>
  <si>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</si>
  <si>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</si>
  <si>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</si>
  <si>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</si>
  <si>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</si>
  <si>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</si>
  <si>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</si>
  <si>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</si>
  <si>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</si>
  <si>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Opens eyes spontaneously</t>
  </si>
  <si>
    <t>Mouth opening decreased?</t>
  </si>
  <si>
    <t>Dental_status</t>
  </si>
  <si>
    <t>Do you have a pacemaker or defibrillator?</t>
  </si>
  <si>
    <t>Pacemaker type</t>
  </si>
  <si>
    <t>Pacemaker_or_ICD = Yes</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</si>
  <si>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</si>
  <si>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</si>
  <si>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</si>
  <si>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</si>
  <si>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</si>
  <si>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</si>
  <si>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</si>
  <si>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</si>
  <si>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</si>
  <si>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</si>
  <si>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</si>
  <si>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</si>
  <si>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</si>
  <si>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</si>
  <si>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</si>
  <si>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</si>
  <si>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</si>
  <si>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</si>
  <si>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</si>
  <si>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</si>
  <si>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</si>
  <si>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</si>
  <si>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</si>
  <si>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</si>
  <si>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</si>
  <si>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</si>
  <si>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</si>
  <si>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</si>
  <si>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</si>
  <si>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</si>
  <si>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</si>
  <si>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</si>
  <si>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</si>
  <si>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</si>
  <si>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</si>
  <si>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</si>
  <si>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</si>
  <si>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</si>
  <si>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</si>
  <si>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</si>
  <si>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Other liver disease</t>
  </si>
  <si>
    <t>List the medicine, dose and frequency</t>
  </si>
  <si>
    <t>Value (non-snomed)</t>
  </si>
  <si>
    <t>Do you have any kidney disease or kidney failure?</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</si>
  <si>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</si>
  <si>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</si>
  <si>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</si>
  <si>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</si>
  <si>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</si>
  <si>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</si>
  <si>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</si>
  <si>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</si>
  <si>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</si>
  <si>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</si>
  <si>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</si>
  <si>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</si>
  <si>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</si>
  <si>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</si>
  <si>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</si>
  <si>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</si>
  <si>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</si>
  <si>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</si>
  <si>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</si>
  <si>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</si>
  <si>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</si>
  <si>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</si>
  <si>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</si>
  <si>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</si>
  <si>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</si>
  <si>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</si>
  <si>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</si>
  <si>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</si>
  <si>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</si>
  <si>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</si>
  <si>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</si>
  <si>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</si>
  <si>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</si>
  <si>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</si>
  <si>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</si>
  <si>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</si>
  <si>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</si>
  <si>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</si>
  <si>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</si>
  <si>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</si>
  <si>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</si>
  <si>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</si>
  <si>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</si>
  <si>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</si>
  <si>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</si>
  <si>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</si>
  <si>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</si>
  <si>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</si>
  <si>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</si>
  <si>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</si>
  <si>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</si>
  <si>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</si>
  <si>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</si>
  <si>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Have you ever had endocarditis or heart valve infection?</t>
  </si>
  <si>
    <t>Endocarditis present</t>
  </si>
  <si>
    <t>Standard units per week</t>
  </si>
  <si>
    <t>History of cardiac or vascular disease</t>
  </si>
  <si>
    <t>Diagnosed hypertension</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</si>
  <si>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</si>
  <si>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</si>
  <si>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</si>
  <si>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</si>
  <si>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</si>
  <si>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</si>
  <si>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</si>
  <si>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</si>
  <si>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</si>
  <si>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</si>
  <si>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</si>
  <si>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</si>
  <si>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</si>
  <si>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</si>
  <si>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</si>
  <si>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</si>
  <si>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</si>
  <si>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</si>
  <si>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</si>
  <si>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</si>
  <si>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</si>
  <si>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</si>
  <si>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</si>
  <si>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</si>
  <si>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</si>
  <si>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</si>
  <si>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</si>
  <si>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</si>
  <si>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</si>
  <si>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</si>
  <si>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</si>
  <si>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</si>
  <si>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</si>
  <si>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</si>
  <si>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</si>
  <si>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</si>
  <si>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</si>
  <si>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</si>
  <si>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</si>
  <si>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</si>
  <si>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</si>
  <si>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</si>
  <si>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</si>
  <si>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</si>
  <si>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</si>
  <si>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</si>
  <si>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</si>
  <si>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</si>
  <si>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</si>
  <si>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</si>
  <si>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</si>
  <si>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</si>
  <si>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</si>
  <si>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</si>
  <si>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</si>
  <si>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</si>
  <si>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General - Previous Intraop Record Information</t>
  </si>
  <si>
    <t>General - Family History (non-anesthetic)</t>
  </si>
  <si>
    <t>Do you have diabetes?</t>
  </si>
  <si>
    <t>Diabetes=Yes</t>
  </si>
  <si>
    <t>QuestionID</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</si>
  <si>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</si>
  <si>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</si>
  <si>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</si>
  <si>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</si>
  <si>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</si>
  <si>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</si>
  <si>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</si>
  <si>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</si>
  <si>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</si>
  <si>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</si>
  <si>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</si>
  <si>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</si>
  <si>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</si>
  <si>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</si>
  <si>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</si>
  <si>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</si>
  <si>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</si>
  <si>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</si>
  <si>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</si>
  <si>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</si>
  <si>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</si>
  <si>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</si>
  <si>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</si>
  <si>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</si>
  <si>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</si>
  <si>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</si>
  <si>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</si>
  <si>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</si>
  <si>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</si>
  <si>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</si>
  <si>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</si>
  <si>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</si>
  <si>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</si>
  <si>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</si>
  <si>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</si>
  <si>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</si>
  <si>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</si>
  <si>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</si>
  <si>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</si>
  <si>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</si>
  <si>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</si>
  <si>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</si>
  <si>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</si>
  <si>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</si>
  <si>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</si>
  <si>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</si>
  <si>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</si>
  <si>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</si>
  <si>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</si>
  <si>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</si>
  <si>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</si>
  <si>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</si>
  <si>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</si>
  <si>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</si>
  <si>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</si>
  <si>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</si>
  <si>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</si>
  <si>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</si>
  <si>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</si>
  <si>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</si>
  <si>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</si>
  <si>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</si>
  <si>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</si>
  <si>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</si>
  <si>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</si>
  <si>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</si>
  <si>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</si>
  <si>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Wilson_Score_Mouth_opening_Jaw_protrusion</t>
  </si>
  <si>
    <t>Respiratory - Other</t>
  </si>
  <si>
    <t>General - Beta Blocker Continued</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</si>
  <si>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</si>
  <si>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</si>
  <si>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</si>
  <si>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</si>
  <si>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</si>
  <si>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</si>
  <si>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</si>
  <si>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</si>
  <si>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</si>
  <si>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</si>
  <si>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</si>
  <si>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</si>
  <si>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</si>
  <si>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</si>
  <si>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</si>
  <si>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</si>
  <si>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</si>
  <si>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</si>
  <si>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</si>
  <si>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</si>
  <si>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</si>
  <si>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</si>
  <si>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</si>
  <si>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</si>
  <si>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</si>
  <si>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</si>
  <si>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</si>
  <si>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</si>
  <si>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</si>
  <si>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</si>
  <si>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</si>
  <si>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</si>
  <si>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</si>
  <si>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</si>
  <si>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</si>
  <si>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</si>
  <si>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</si>
  <si>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</si>
  <si>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</si>
  <si>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</si>
  <si>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</si>
  <si>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</si>
  <si>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</si>
  <si>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</si>
  <si>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</si>
  <si>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</si>
  <si>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</si>
  <si>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</si>
  <si>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</si>
  <si>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</si>
  <si>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</si>
  <si>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</si>
  <si>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</si>
  <si>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</si>
  <si>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</si>
  <si>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</si>
  <si>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</si>
  <si>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</si>
  <si>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</si>
  <si>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</si>
  <si>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</si>
  <si>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</si>
  <si>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</si>
  <si>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</si>
  <si>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</si>
  <si>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</si>
  <si>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</si>
  <si>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</si>
  <si>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</si>
  <si>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</si>
  <si>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</si>
  <si>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</si>
  <si>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</si>
  <si>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</si>
  <si>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</si>
  <si>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</si>
  <si>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</si>
  <si>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</si>
  <si>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</si>
  <si>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</si>
  <si>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</si>
  <si>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</si>
  <si>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</si>
  <si>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</si>
  <si>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</si>
  <si>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</si>
  <si>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</si>
  <si>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</si>
  <si>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</si>
  <si>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</si>
  <si>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</si>
  <si>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</si>
  <si>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</si>
  <si>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</si>
  <si>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</si>
  <si>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</si>
  <si>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</si>
  <si>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</si>
  <si>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</si>
  <si>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</si>
  <si>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</si>
  <si>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</si>
  <si>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</si>
  <si>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</si>
  <si>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</si>
  <si>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</si>
  <si>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</si>
  <si>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</si>
  <si>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</si>
  <si>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</si>
  <si>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</si>
  <si>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</si>
  <si>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</si>
  <si>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</si>
  <si>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</si>
  <si>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</si>
  <si>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</si>
  <si>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</si>
  <si>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</si>
  <si>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</si>
  <si>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</si>
  <si>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</si>
  <si>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</si>
  <si>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</si>
  <si>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</si>
  <si>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</si>
  <si>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</si>
  <si>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</si>
  <si>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</si>
  <si>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</si>
  <si>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</si>
  <si>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</si>
  <si>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</si>
  <si>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</si>
  <si>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</si>
  <si>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</si>
  <si>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</si>
  <si>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</si>
  <si>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</si>
  <si>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</si>
  <si>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</si>
  <si>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</si>
  <si>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</si>
  <si>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</si>
  <si>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</si>
  <si>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</si>
  <si>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</si>
  <si>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</si>
  <si>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</si>
  <si>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</si>
  <si>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</si>
  <si>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</si>
  <si>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</si>
  <si>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</si>
  <si>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</si>
  <si>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</si>
  <si>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</si>
  <si>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</si>
  <si>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</si>
  <si>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</si>
  <si>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</si>
  <si>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</si>
  <si>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</si>
  <si>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</si>
  <si>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</si>
  <si>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</si>
  <si>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</si>
  <si>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</si>
  <si>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</si>
  <si>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</si>
  <si>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</si>
  <si>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</si>
  <si>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</si>
  <si>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</si>
  <si>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</si>
  <si>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</si>
  <si>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</si>
  <si>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</si>
  <si>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</si>
  <si>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</si>
  <si>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</si>
  <si>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</si>
  <si>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</si>
  <si>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</si>
  <si>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</si>
  <si>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</si>
  <si>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</si>
  <si>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</si>
  <si>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</si>
  <si>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</si>
  <si>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</si>
  <si>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</si>
  <si>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</si>
  <si>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</si>
  <si>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</si>
  <si>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</si>
  <si>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</si>
  <si>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</si>
  <si>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</si>
  <si>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</si>
  <si>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</si>
  <si>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</si>
  <si>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</si>
  <si>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</si>
  <si>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</si>
  <si>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</si>
  <si>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</si>
  <si>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</si>
  <si>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</si>
  <si>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</si>
  <si>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</si>
  <si>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</si>
  <si>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</si>
  <si>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</si>
  <si>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</si>
  <si>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</si>
  <si>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</si>
  <si>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</si>
  <si>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</si>
  <si>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</si>
  <si>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</si>
  <si>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</si>
  <si>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</si>
  <si>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</si>
  <si>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</si>
  <si>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</si>
  <si>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</si>
  <si>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</si>
  <si>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</si>
  <si>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</si>
  <si>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</si>
  <si>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</si>
  <si>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</si>
  <si>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</si>
  <si>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</si>
  <si>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</si>
  <si>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</si>
  <si>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</si>
  <si>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</si>
  <si>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</si>
  <si>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</si>
  <si>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</si>
  <si>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</si>
  <si>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</si>
  <si>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</si>
  <si>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</si>
  <si>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</si>
  <si>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</si>
  <si>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</si>
  <si>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</si>
  <si>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</si>
  <si>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</si>
  <si>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</si>
  <si>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</si>
  <si>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</si>
  <si>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</si>
  <si>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</si>
  <si>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</si>
  <si>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</si>
  <si>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</si>
  <si>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</si>
  <si>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</si>
  <si>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</si>
  <si>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</si>
  <si>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</si>
  <si>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</si>
  <si>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</si>
  <si>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</si>
  <si>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</si>
  <si>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</si>
  <si>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</si>
  <si>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</si>
  <si>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</si>
  <si>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</si>
  <si>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</si>
  <si>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</si>
  <si>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</si>
  <si>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</si>
  <si>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</si>
  <si>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</si>
  <si>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</si>
  <si>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</si>
  <si>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</si>
  <si>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</si>
  <si>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</si>
  <si>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</si>
  <si>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</si>
  <si>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</si>
  <si>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</si>
  <si>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</si>
  <si>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</si>
  <si>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</si>
  <si>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</si>
  <si>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</si>
  <si>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</si>
  <si>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</si>
  <si>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</si>
  <si>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</si>
  <si>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</si>
  <si>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</si>
  <si>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</si>
  <si>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</si>
  <si>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</si>
  <si>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</si>
  <si>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</si>
  <si>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</si>
  <si>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</si>
  <si>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</si>
  <si>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</si>
  <si>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</si>
  <si>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</si>
  <si>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</si>
  <si>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</si>
  <si>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</si>
  <si>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</si>
  <si>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</si>
  <si>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</si>
  <si>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</si>
  <si>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</si>
  <si>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</si>
  <si>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</si>
  <si>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</si>
  <si>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</si>
  <si>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</si>
  <si>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</si>
  <si>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</si>
  <si>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</si>
  <si>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</si>
  <si>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</si>
  <si>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</si>
  <si>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</si>
  <si>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</si>
  <si>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</si>
  <si>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</si>
  <si>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</si>
  <si>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</si>
  <si>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</si>
  <si>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</si>
  <si>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</si>
  <si>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</si>
  <si>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</si>
  <si>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</si>
  <si>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</si>
  <si>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</si>
  <si>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</si>
  <si>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</si>
  <si>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</si>
  <si>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</si>
  <si>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</si>
  <si>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</si>
  <si>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</si>
  <si>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</si>
  <si>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</si>
  <si>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</si>
  <si>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</si>
  <si>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</si>
  <si>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</si>
  <si>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</si>
  <si>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</si>
  <si>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</si>
  <si>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</si>
  <si>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</si>
  <si>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</si>
  <si>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</si>
  <si>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</si>
  <si>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</si>
  <si>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</si>
  <si>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</si>
  <si>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</si>
  <si>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</si>
  <si>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</si>
  <si>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</si>
  <si>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</si>
  <si>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</si>
  <si>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</si>
  <si>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</si>
  <si>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</si>
  <si>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</si>
  <si>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</si>
  <si>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</si>
  <si>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</si>
  <si>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</si>
  <si>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</si>
  <si>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</si>
  <si>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</si>
  <si>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</si>
  <si>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</si>
  <si>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General - PONV Risk Total Score</t>
  </si>
  <si>
    <t>Prolonged expiration</t>
  </si>
  <si>
    <t>3 Severe: FEV1 30-50% predicted</t>
  </si>
  <si>
    <t>ASA class</t>
  </si>
  <si>
    <t>Valve</t>
  </si>
  <si>
    <t>Congenital</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</si>
  <si>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</si>
  <si>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</si>
  <si>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</si>
  <si>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</si>
  <si>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</si>
  <si>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</si>
  <si>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</si>
  <si>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</si>
  <si>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</si>
  <si>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</si>
  <si>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</si>
  <si>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</si>
  <si>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</si>
  <si>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</si>
  <si>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</si>
  <si>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</si>
  <si>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</si>
  <si>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</si>
  <si>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</si>
  <si>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</si>
  <si>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</si>
  <si>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</si>
  <si>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</si>
  <si>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</si>
  <si>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</si>
  <si>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</si>
  <si>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</si>
  <si>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</si>
  <si>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</si>
  <si>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</si>
  <si>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</si>
  <si>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</si>
  <si>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</si>
  <si>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</si>
  <si>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</si>
  <si>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</si>
  <si>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</si>
  <si>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</si>
  <si>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</si>
  <si>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</si>
  <si>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</si>
  <si>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</si>
  <si>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</si>
  <si>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</si>
  <si>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</si>
  <si>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</si>
  <si>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</si>
  <si>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</si>
  <si>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</si>
  <si>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</si>
  <si>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</si>
  <si>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</si>
  <si>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</si>
  <si>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</si>
  <si>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</si>
  <si>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</si>
  <si>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</si>
  <si>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</si>
  <si>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</si>
  <si>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</si>
  <si>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</si>
  <si>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</si>
  <si>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</si>
  <si>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</si>
  <si>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</si>
  <si>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</si>
  <si>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</si>
  <si>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</si>
  <si>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</si>
  <si>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</si>
  <si>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</si>
  <si>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</si>
  <si>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</si>
  <si>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</si>
  <si>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</si>
  <si>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</si>
  <si>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</si>
  <si>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</si>
  <si>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</si>
  <si>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</si>
  <si>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</si>
  <si>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</si>
  <si>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</si>
  <si>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</si>
  <si>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</si>
  <si>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</si>
  <si>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</si>
  <si>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</si>
  <si>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</si>
  <si>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</si>
  <si>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</si>
  <si>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</si>
  <si>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</si>
  <si>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</si>
  <si>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</si>
  <si>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</si>
  <si>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</si>
  <si>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</si>
  <si>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</si>
  <si>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</si>
  <si>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</si>
  <si>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</si>
  <si>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</si>
  <si>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</si>
  <si>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</si>
  <si>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</si>
  <si>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</si>
  <si>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</si>
  <si>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</si>
  <si>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</si>
  <si>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</si>
  <si>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</si>
  <si>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</si>
  <si>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</si>
  <si>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</si>
  <si>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</si>
  <si>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</si>
  <si>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</si>
  <si>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</si>
  <si>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</si>
  <si>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</si>
  <si>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</si>
  <si>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</si>
  <si>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</si>
  <si>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</si>
  <si>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</si>
  <si>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</si>
  <si>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</si>
  <si>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</si>
  <si>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</si>
  <si>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</si>
  <si>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</si>
  <si>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</si>
  <si>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</si>
  <si>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</si>
  <si>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</si>
  <si>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</si>
  <si>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</si>
  <si>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</si>
  <si>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</si>
  <si>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</si>
  <si>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</si>
  <si>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</si>
  <si>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</si>
  <si>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</si>
  <si>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</si>
  <si>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</si>
  <si>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</si>
  <si>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</si>
  <si>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</si>
  <si>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</si>
  <si>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</si>
  <si>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</si>
  <si>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</si>
  <si>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</si>
  <si>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</si>
  <si>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</si>
  <si>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</si>
  <si>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</si>
  <si>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</si>
  <si>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</si>
  <si>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</si>
  <si>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</si>
  <si>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</si>
  <si>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</si>
  <si>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</si>
  <si>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</si>
  <si>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</si>
  <si>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</si>
  <si>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</si>
  <si>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</si>
  <si>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</si>
  <si>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</si>
  <si>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</si>
  <si>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</si>
  <si>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</si>
  <si>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</si>
  <si>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</si>
  <si>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</si>
  <si>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</si>
  <si>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</si>
  <si>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</si>
  <si>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</si>
  <si>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</si>
  <si>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</si>
  <si>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</si>
  <si>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</si>
  <si>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</si>
  <si>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</si>
  <si>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</si>
  <si>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</si>
  <si>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</si>
  <si>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</si>
  <si>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</si>
  <si>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</si>
  <si>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</si>
  <si>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</si>
  <si>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</si>
  <si>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</si>
  <si>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</si>
  <si>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</si>
  <si>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</si>
  <si>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</si>
  <si>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</si>
  <si>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</si>
  <si>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</si>
  <si>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</si>
  <si>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</si>
  <si>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</si>
  <si>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</si>
  <si>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</si>
  <si>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</si>
  <si>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</si>
  <si>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</si>
  <si>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</si>
  <si>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</si>
  <si>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</si>
  <si>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</si>
  <si>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</si>
  <si>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</si>
  <si>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</si>
  <si>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</si>
  <si>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</si>
  <si>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</si>
  <si>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</si>
  <si>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</si>
  <si>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</si>
  <si>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</si>
  <si>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</si>
  <si>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</si>
  <si>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</si>
  <si>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</si>
  <si>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</si>
  <si>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</si>
  <si>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</si>
  <si>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</si>
  <si>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</si>
  <si>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</si>
  <si>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</si>
  <si>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</si>
  <si>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</si>
  <si>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</si>
  <si>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</si>
  <si>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</si>
  <si>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</si>
  <si>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</si>
  <si>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</si>
  <si>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</si>
  <si>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</si>
  <si>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</si>
  <si>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</si>
  <si>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</si>
  <si>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</si>
  <si>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</si>
  <si>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</si>
  <si>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</si>
  <si>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</si>
  <si>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</si>
  <si>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</si>
  <si>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</si>
  <si>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</si>
  <si>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</si>
  <si>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</si>
  <si>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</si>
  <si>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</si>
  <si>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</si>
  <si>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</si>
  <si>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</si>
  <si>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</si>
  <si>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</si>
  <si>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</si>
  <si>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</si>
  <si>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</si>
  <si>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</si>
  <si>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</si>
  <si>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</si>
  <si>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</si>
  <si>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</si>
  <si>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</si>
  <si>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</si>
  <si>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</si>
  <si>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</si>
  <si>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</si>
  <si>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</si>
  <si>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</si>
  <si>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</si>
  <si>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</si>
  <si>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</si>
  <si>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</si>
  <si>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</si>
  <si>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</si>
  <si>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</si>
  <si>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</si>
  <si>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</si>
  <si>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</si>
  <si>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</si>
  <si>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</si>
  <si>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</si>
  <si>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</si>
  <si>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</si>
  <si>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</si>
  <si>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</si>
  <si>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</si>
  <si>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</si>
  <si>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</si>
  <si>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</si>
  <si>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</si>
  <si>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</si>
  <si>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</si>
  <si>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</si>
  <si>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</si>
  <si>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</si>
  <si>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</si>
  <si>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</si>
  <si>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</si>
  <si>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</si>
  <si>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</si>
  <si>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</si>
  <si>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</si>
  <si>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</si>
  <si>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</si>
  <si>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</si>
  <si>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</si>
  <si>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</si>
  <si>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</si>
  <si>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</si>
  <si>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</si>
  <si>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</si>
  <si>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</si>
  <si>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Do you have angina?</t>
  </si>
  <si>
    <t>Angina=Yes</t>
  </si>
  <si>
    <t>Angina_severity</t>
  </si>
  <si>
    <t>Have you ever been diagnosed with a bleeding disorder?</t>
  </si>
  <si>
    <t>Y_N_U_Clinician</t>
  </si>
  <si>
    <t>Individual healthcare identifier (if available)</t>
  </si>
  <si>
    <t>Parent / guardian name</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</si>
  <si>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</si>
  <si>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</si>
  <si>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</si>
  <si>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</si>
  <si>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</si>
  <si>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</si>
  <si>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</si>
  <si>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</si>
  <si>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</si>
  <si>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</si>
  <si>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</si>
  <si>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</si>
  <si>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</si>
  <si>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</si>
  <si>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</si>
  <si>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</si>
  <si>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</si>
  <si>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</si>
  <si>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</si>
  <si>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</si>
  <si>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</si>
  <si>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</si>
  <si>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</si>
  <si>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</si>
  <si>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</si>
  <si>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</si>
  <si>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</si>
  <si>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</si>
  <si>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</si>
  <si>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</si>
  <si>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</si>
  <si>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</si>
  <si>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</si>
  <si>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</si>
  <si>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</si>
  <si>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</si>
  <si>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</si>
  <si>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</si>
  <si>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</si>
  <si>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</si>
  <si>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</si>
  <si>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</si>
  <si>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</si>
  <si>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</si>
  <si>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</si>
  <si>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</si>
  <si>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</si>
  <si>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</si>
  <si>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</si>
  <si>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</si>
  <si>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</si>
  <si>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</si>
  <si>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</si>
  <si>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</si>
  <si>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</si>
  <si>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</si>
  <si>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</si>
  <si>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</si>
  <si>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</si>
  <si>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</si>
  <si>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Reason for exercise tolerance &lt; 4 METS</t>
  </si>
  <si>
    <t>Previous_cardiac_surgery=Yes</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</si>
  <si>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</si>
  <si>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</si>
  <si>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</si>
  <si>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</si>
  <si>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</si>
  <si>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</si>
  <si>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</si>
  <si>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</si>
  <si>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</si>
  <si>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</si>
  <si>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</si>
  <si>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</si>
  <si>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</si>
  <si>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</si>
  <si>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</si>
  <si>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</si>
  <si>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</si>
  <si>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</si>
  <si>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</si>
  <si>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</si>
  <si>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</si>
  <si>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</si>
  <si>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</si>
  <si>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</si>
  <si>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</si>
  <si>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</si>
  <si>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</si>
  <si>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</si>
  <si>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</si>
  <si>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</si>
  <si>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</si>
  <si>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</si>
  <si>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</si>
  <si>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</si>
  <si>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</si>
  <si>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</si>
  <si>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</si>
  <si>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</si>
  <si>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</si>
  <si>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</si>
  <si>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</si>
  <si>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</si>
  <si>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</si>
  <si>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</si>
  <si>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</si>
  <si>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</si>
  <si>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</si>
  <si>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</si>
  <si>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</si>
  <si>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</si>
  <si>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</si>
  <si>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</si>
  <si>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</si>
  <si>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</si>
  <si>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</si>
  <si>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</si>
  <si>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</si>
  <si>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</si>
  <si>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</si>
  <si>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</si>
  <si>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</si>
  <si>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Future</t>
  </si>
  <si>
    <t>MI or Acute Coronary Syndrome (ever)</t>
  </si>
  <si>
    <t>Parent / guardian address</t>
  </si>
  <si>
    <t>Pregnancy problems</t>
  </si>
  <si>
    <t>Surgical diagnosis / indication</t>
  </si>
  <si>
    <t>Echo results</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</si>
  <si>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</si>
  <si>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</si>
  <si>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</si>
  <si>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</si>
  <si>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</si>
  <si>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</si>
  <si>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</si>
  <si>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</si>
  <si>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</si>
  <si>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</si>
  <si>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</si>
  <si>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</si>
  <si>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</si>
  <si>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</si>
  <si>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</si>
  <si>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</si>
  <si>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</si>
  <si>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</si>
  <si>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</si>
  <si>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</si>
  <si>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</si>
  <si>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</si>
  <si>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</si>
  <si>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</si>
  <si>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</si>
  <si>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</si>
  <si>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</si>
  <si>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</si>
  <si>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</si>
  <si>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</si>
  <si>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</si>
  <si>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</si>
  <si>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</si>
  <si>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</si>
  <si>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</si>
  <si>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</si>
  <si>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</si>
  <si>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</si>
  <si>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</si>
  <si>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</si>
  <si>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</si>
  <si>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</si>
  <si>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</si>
  <si>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</si>
  <si>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</si>
  <si>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</si>
  <si>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</si>
  <si>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</si>
  <si>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</si>
  <si>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</si>
  <si>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</si>
  <si>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</si>
  <si>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</si>
  <si>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</si>
  <si>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Assessment and Plan - Work Up Status</t>
  </si>
  <si>
    <t>Consent_to_Pre-op.net_research</t>
  </si>
  <si>
    <t>Hyomental_distance</t>
  </si>
  <si>
    <t>Hyomental distance</t>
  </si>
  <si>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</si>
  <si>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</si>
  <si>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</si>
  <si>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</si>
  <si>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</si>
  <si>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</si>
  <si>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</si>
  <si>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</si>
  <si>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</si>
  <si>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</si>
  <si>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</si>
  <si>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</si>
  <si>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</si>
  <si>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</si>
  <si>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</si>
  <si>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</si>
  <si>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</si>
  <si>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</si>
  <si>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</si>
  <si>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</si>
  <si>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</si>
  <si>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</si>
  <si>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</si>
  <si>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</si>
  <si>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</si>
  <si>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</si>
  <si>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</si>
  <si>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</si>
  <si>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</si>
  <si>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</si>
  <si>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</si>
  <si>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</si>
  <si>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</si>
  <si>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</si>
  <si>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</si>
  <si>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</si>
  <si>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</si>
  <si>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</si>
  <si>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</si>
  <si>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</si>
  <si>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</si>
  <si>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</si>
  <si>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</si>
  <si>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</si>
  <si>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</si>
  <si>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</si>
  <si>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</si>
  <si>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</si>
  <si>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</si>
  <si>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</si>
  <si>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</si>
  <si>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</si>
  <si>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</si>
  <si>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</si>
  <si>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</si>
  <si>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</si>
  <si>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</si>
  <si>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</si>
  <si>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</si>
  <si>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</si>
  <si>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</si>
  <si>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</si>
  <si>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</si>
  <si>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</si>
  <si>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</si>
  <si>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</si>
  <si>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</si>
  <si>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Carer_Preferred_Contact</t>
  </si>
  <si>
    <t>Ask_Details</t>
  </si>
  <si>
    <t>Category_Level_1_Order</t>
  </si>
  <si>
    <t>Last_Normal_Menstrual_Period_Date</t>
  </si>
  <si>
    <t>LMP</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</si>
  <si>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</si>
  <si>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</si>
  <si>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</si>
  <si>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</si>
  <si>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</si>
  <si>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</si>
  <si>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</si>
  <si>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</si>
  <si>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</si>
  <si>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</si>
  <si>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</si>
  <si>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</si>
  <si>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</si>
  <si>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</si>
  <si>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</si>
  <si>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</si>
  <si>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</si>
  <si>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</si>
  <si>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</si>
  <si>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</si>
  <si>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</si>
  <si>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</si>
  <si>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</si>
  <si>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</si>
  <si>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</si>
  <si>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</si>
  <si>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</si>
  <si>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</si>
  <si>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</si>
  <si>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</si>
  <si>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</si>
  <si>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</si>
  <si>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</si>
  <si>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</si>
  <si>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</si>
  <si>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</si>
  <si>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</si>
  <si>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</si>
  <si>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</si>
  <si>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</si>
  <si>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</si>
  <si>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</si>
  <si>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</si>
  <si>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</si>
  <si>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</si>
  <si>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</si>
  <si>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</si>
  <si>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</si>
  <si>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</si>
  <si>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</si>
  <si>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</si>
  <si>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</si>
  <si>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</si>
  <si>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</si>
  <si>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</si>
  <si>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</si>
  <si>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</si>
  <si>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</si>
  <si>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General - Medications - Chronic Steroid Use</t>
  </si>
  <si>
    <t>Existing airway</t>
  </si>
  <si>
    <t>Airway - Existing Airway</t>
  </si>
  <si>
    <t>Beard</t>
  </si>
  <si>
    <t>Patient_Contact_Other</t>
  </si>
  <si>
    <t>Patient_Contact_introduction</t>
    <phoneticPr fontId="31" type="noConversion"/>
  </si>
  <si>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</si>
  <si>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</si>
  <si>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</si>
  <si>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</si>
  <si>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</si>
  <si>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</si>
  <si>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</si>
  <si>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</si>
  <si>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</si>
  <si>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</si>
  <si>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</si>
  <si>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</si>
  <si>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</si>
  <si>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</si>
  <si>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</si>
  <si>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</si>
  <si>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</si>
  <si>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</si>
  <si>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</si>
  <si>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</si>
  <si>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</si>
  <si>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</si>
  <si>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</si>
  <si>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</si>
  <si>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</si>
  <si>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</si>
  <si>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</si>
  <si>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</si>
  <si>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</si>
  <si>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</si>
  <si>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</si>
  <si>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</si>
  <si>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</si>
  <si>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</si>
  <si>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</si>
  <si>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</si>
  <si>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</si>
  <si>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</si>
  <si>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</si>
  <si>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</si>
  <si>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</si>
  <si>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</si>
  <si>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</si>
  <si>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</si>
  <si>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</si>
  <si>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</si>
  <si>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</si>
  <si>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</si>
  <si>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</si>
  <si>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</si>
  <si>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</si>
  <si>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</si>
  <si>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</si>
  <si>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</si>
  <si>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</si>
  <si>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</si>
  <si>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</si>
  <si>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</si>
  <si>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</si>
  <si>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</si>
  <si>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</si>
  <si>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</si>
  <si>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</si>
  <si>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</si>
  <si>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</si>
  <si>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</si>
  <si>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</si>
  <si>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</si>
  <si>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</si>
  <si>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</si>
  <si>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</si>
  <si>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</si>
  <si>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</si>
  <si>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</si>
  <si>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</si>
  <si>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</si>
  <si>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</si>
  <si>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</si>
  <si>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</si>
  <si>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</si>
  <si>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</si>
  <si>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</si>
  <si>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</si>
  <si>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</si>
  <si>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</si>
  <si>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</si>
  <si>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</si>
  <si>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</si>
  <si>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</si>
  <si>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</si>
  <si>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</si>
  <si>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</si>
  <si>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</si>
  <si>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</si>
  <si>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</si>
  <si>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</si>
  <si>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</si>
  <si>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</si>
  <si>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</si>
  <si>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</si>
  <si>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</si>
  <si>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</si>
  <si>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</si>
  <si>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</si>
  <si>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</si>
  <si>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</si>
  <si>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</si>
  <si>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</si>
  <si>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</si>
  <si>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</si>
  <si>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</si>
  <si>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</si>
  <si>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</si>
  <si>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</si>
  <si>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</si>
  <si>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</si>
  <si>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</si>
  <si>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</si>
  <si>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</si>
  <si>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</si>
  <si>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</si>
  <si>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</si>
  <si>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</si>
  <si>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</si>
  <si>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</si>
  <si>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</si>
  <si>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</si>
  <si>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</si>
  <si>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</si>
  <si>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</si>
  <si>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</si>
  <si>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</si>
  <si>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</si>
  <si>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</si>
  <si>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</si>
  <si>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</si>
  <si>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</si>
  <si>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</si>
  <si>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</si>
  <si>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</si>
  <si>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</si>
  <si>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</si>
  <si>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</si>
  <si>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</si>
  <si>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</si>
  <si>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</si>
  <si>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</si>
  <si>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</si>
  <si>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</si>
  <si>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</si>
  <si>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</si>
  <si>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</si>
  <si>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</si>
  <si>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</si>
  <si>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</si>
  <si>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</si>
  <si>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</si>
  <si>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</si>
  <si>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</si>
  <si>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</si>
  <si>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</si>
  <si>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</si>
  <si>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</si>
  <si>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</si>
  <si>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</si>
  <si>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</si>
  <si>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</si>
  <si>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</si>
  <si>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</si>
  <si>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</si>
  <si>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</si>
  <si>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</si>
  <si>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</si>
  <si>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</si>
  <si>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</si>
  <si>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</si>
  <si>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</si>
  <si>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</si>
  <si>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</si>
  <si>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</si>
  <si>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</si>
  <si>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</si>
  <si>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</si>
  <si>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</si>
  <si>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</si>
  <si>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</si>
  <si>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</si>
  <si>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</si>
  <si>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</si>
  <si>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</si>
  <si>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</si>
  <si>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</si>
  <si>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</si>
  <si>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</si>
  <si>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</si>
  <si>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</si>
  <si>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</si>
  <si>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</si>
  <si>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</si>
  <si>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</si>
  <si>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</si>
  <si>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</si>
  <si>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</si>
  <si>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</si>
  <si>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</si>
  <si>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</si>
  <si>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</si>
  <si>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</si>
  <si>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</si>
  <si>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</si>
  <si>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</si>
  <si>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</si>
  <si>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</si>
  <si>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</si>
  <si>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</si>
  <si>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</si>
  <si>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</si>
  <si>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</si>
  <si>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</si>
  <si>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</si>
  <si>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</si>
  <si>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</si>
  <si>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</si>
  <si>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</si>
  <si>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</si>
  <si>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</si>
  <si>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</si>
  <si>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</si>
  <si>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</si>
  <si>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</si>
  <si>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</si>
  <si>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</si>
  <si>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</si>
  <si>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</si>
  <si>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</si>
  <si>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</si>
  <si>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</si>
  <si>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</si>
  <si>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</si>
  <si>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</si>
  <si>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</si>
  <si>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</si>
  <si>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</si>
  <si>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</si>
  <si>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</si>
  <si>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</si>
  <si>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</si>
  <si>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</si>
  <si>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</si>
  <si>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</si>
  <si>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</si>
  <si>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</si>
  <si>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</si>
  <si>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</si>
  <si>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</si>
  <si>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</si>
  <si>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</si>
  <si>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</si>
  <si>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</si>
  <si>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</si>
  <si>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</si>
  <si>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</si>
  <si>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</si>
  <si>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</si>
  <si>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</si>
  <si>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</si>
  <si>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</si>
  <si>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</si>
  <si>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</si>
  <si>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</si>
  <si>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</si>
  <si>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</si>
  <si>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</si>
  <si>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</si>
  <si>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</si>
  <si>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</si>
  <si>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</si>
  <si>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</si>
  <si>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</si>
  <si>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</si>
  <si>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</si>
  <si>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</si>
  <si>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</si>
  <si>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</si>
  <si>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</si>
  <si>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</si>
  <si>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</si>
  <si>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</si>
  <si>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</si>
  <si>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</si>
  <si>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</si>
  <si>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</si>
  <si>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</si>
  <si>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</si>
  <si>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</si>
  <si>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</si>
  <si>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</si>
  <si>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</si>
  <si>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</si>
  <si>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</si>
  <si>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</si>
  <si>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</si>
  <si>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</si>
  <si>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</si>
  <si>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</si>
  <si>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</si>
  <si>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</si>
  <si>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</si>
  <si>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</si>
  <si>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</si>
  <si>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</si>
  <si>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</si>
  <si>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</si>
  <si>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</si>
  <si>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</si>
  <si>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</si>
  <si>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</si>
  <si>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</si>
  <si>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</si>
  <si>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</si>
  <si>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ACS_date</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</si>
  <si>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</si>
  <si>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</si>
  <si>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</si>
  <si>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</si>
  <si>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</si>
  <si>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</si>
  <si>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</si>
  <si>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</si>
  <si>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</si>
  <si>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</si>
  <si>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</si>
  <si>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</si>
  <si>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</si>
  <si>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</si>
  <si>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</si>
  <si>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</si>
  <si>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</si>
  <si>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</si>
  <si>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</si>
  <si>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</si>
  <si>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</si>
  <si>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</si>
  <si>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</si>
  <si>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</si>
  <si>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</si>
  <si>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</si>
  <si>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</si>
  <si>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</si>
  <si>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</si>
  <si>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</si>
  <si>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</si>
  <si>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</si>
  <si>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</si>
  <si>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</si>
  <si>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</si>
  <si>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</si>
  <si>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</si>
  <si>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</si>
  <si>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</si>
  <si>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</si>
  <si>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</si>
  <si>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</si>
  <si>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</si>
  <si>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</si>
  <si>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</si>
  <si>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</si>
  <si>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</si>
  <si>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</si>
  <si>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</si>
  <si>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</si>
  <si>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</si>
  <si>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</si>
  <si>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</si>
  <si>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</si>
  <si>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</si>
  <si>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</si>
  <si>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</si>
  <si>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</si>
  <si>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</si>
  <si>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MI_ever</t>
  </si>
  <si>
    <t>STOP_P</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</si>
  <si>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</si>
  <si>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</si>
  <si>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</si>
  <si>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</si>
  <si>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</si>
  <si>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</si>
  <si>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</si>
  <si>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</si>
  <si>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</si>
  <si>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</si>
  <si>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</si>
  <si>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</si>
  <si>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</si>
  <si>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</si>
  <si>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</si>
  <si>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</si>
  <si>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</si>
  <si>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</si>
  <si>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</si>
  <si>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</si>
  <si>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</si>
  <si>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</si>
  <si>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</si>
  <si>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</si>
  <si>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</si>
  <si>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</si>
  <si>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</si>
  <si>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</si>
  <si>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</si>
  <si>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</si>
  <si>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</si>
  <si>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</si>
  <si>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</si>
  <si>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</si>
  <si>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</si>
  <si>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</si>
  <si>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</si>
  <si>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</si>
  <si>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</si>
  <si>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</si>
  <si>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</si>
  <si>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</si>
  <si>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</si>
  <si>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</si>
  <si>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</si>
  <si>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</si>
  <si>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</si>
  <si>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</si>
  <si>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</si>
  <si>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</si>
  <si>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</si>
  <si>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</si>
  <si>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</si>
  <si>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</si>
  <si>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</si>
  <si>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</si>
  <si>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</si>
  <si>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</si>
  <si>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</si>
  <si>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</si>
  <si>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</si>
  <si>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</si>
  <si>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</si>
  <si>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</si>
  <si>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</si>
  <si>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</si>
  <si>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</si>
  <si>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</si>
  <si>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</si>
  <si>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</si>
  <si>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</si>
  <si>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</si>
  <si>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</si>
  <si>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</si>
  <si>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</si>
  <si>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</si>
  <si>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</si>
  <si>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</si>
  <si>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</si>
  <si>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</si>
  <si>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</si>
  <si>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Yes</t>
    <phoneticPr fontId="31" type="noConversion"/>
  </si>
  <si>
    <t>Bring PFTs</t>
    <phoneticPr fontId="31" type="noConversion"/>
  </si>
  <si>
    <t>Bring CXR</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</si>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</sst>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1990</v>
      </c>
      <c r="B1" s="5" t="s">
        <v>2301</v>
      </c>
    </row>
    <row r="2" spans="1:2" ht="51" customHeight="1">
      <c r="A2" s="7" t="s">
        <v>2302</v>
      </c>
      <c r="B2" s="2" t="s">
        <v>2013</v>
      </c>
    </row>
    <row r="3" spans="1:2">
      <c r="A3" s="7" t="s">
        <v>2014</v>
      </c>
      <c r="B3" s="2" t="s">
        <v>2026</v>
      </c>
    </row>
    <row r="4" spans="1:2">
      <c r="A4" s="7" t="s">
        <v>1910</v>
      </c>
      <c r="B4" s="2" t="s">
        <v>2059</v>
      </c>
    </row>
    <row r="5" spans="1:2" ht="28">
      <c r="A5" s="7" t="s">
        <v>2060</v>
      </c>
      <c r="B5" s="2" t="s">
        <v>1813</v>
      </c>
    </row>
    <row r="6" spans="1:2">
      <c r="A6" s="7" t="s">
        <v>1814</v>
      </c>
      <c r="B6" s="2" t="s">
        <v>1815</v>
      </c>
    </row>
    <row r="7" spans="1:2">
      <c r="A7" s="7" t="s">
        <v>1819</v>
      </c>
      <c r="B7" s="2" t="s">
        <v>1968</v>
      </c>
    </row>
    <row r="8" spans="1:2" ht="28">
      <c r="A8" s="1" t="s">
        <v>1969</v>
      </c>
      <c r="B8" s="2" t="s">
        <v>2239</v>
      </c>
    </row>
    <row r="9" spans="1:2" ht="42">
      <c r="A9" s="2" t="s">
        <v>2240</v>
      </c>
      <c r="B9" s="2" t="s">
        <v>2359</v>
      </c>
    </row>
    <row r="10" spans="1:2">
      <c r="A10" s="7" t="s">
        <v>2360</v>
      </c>
      <c r="B10" s="2" t="s">
        <v>2435</v>
      </c>
    </row>
    <row r="11" spans="1:2">
      <c r="A11" s="7" t="s">
        <v>2289</v>
      </c>
      <c r="B11" s="2" t="s">
        <v>2270</v>
      </c>
    </row>
    <row r="12" spans="1:2">
      <c r="A12" s="7" t="s">
        <v>2271</v>
      </c>
      <c r="B12" s="2" t="s">
        <v>2272</v>
      </c>
    </row>
    <row r="13" spans="1:2">
      <c r="A13" s="7" t="s">
        <v>1747</v>
      </c>
      <c r="B13" s="2" t="s">
        <v>1748</v>
      </c>
    </row>
    <row r="14" spans="1:2">
      <c r="A14" s="7" t="s">
        <v>1749</v>
      </c>
      <c r="B14" s="2" t="s">
        <v>2161</v>
      </c>
    </row>
    <row r="15" spans="1:2" ht="28">
      <c r="A15" s="7" t="s">
        <v>1909</v>
      </c>
      <c r="B15" s="2" t="s">
        <v>2414</v>
      </c>
    </row>
    <row r="16" spans="1:2">
      <c r="A16" s="7" t="s">
        <v>2415</v>
      </c>
      <c r="B16" s="2" t="s">
        <v>2283</v>
      </c>
    </row>
    <row r="17" spans="1:2">
      <c r="A17" s="8" t="s">
        <v>2143</v>
      </c>
      <c r="B17" s="2" t="s">
        <v>2144</v>
      </c>
    </row>
    <row r="18" spans="1:2">
      <c r="A18" s="8" t="s">
        <v>2088</v>
      </c>
      <c r="B18" s="2" t="s">
        <v>2426</v>
      </c>
    </row>
    <row r="19" spans="1:2">
      <c r="A19" s="8" t="s">
        <v>2427</v>
      </c>
      <c r="B19" s="2" t="s">
        <v>2031</v>
      </c>
    </row>
    <row r="24" spans="1:2">
      <c r="A24" s="1" t="s">
        <v>2399</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2302</v>
      </c>
      <c r="B1" s="10" t="s">
        <v>2014</v>
      </c>
      <c r="C1" s="10" t="s">
        <v>50</v>
      </c>
      <c r="D1" s="10" t="s">
        <v>2361</v>
      </c>
      <c r="E1" s="10" t="s">
        <v>2362</v>
      </c>
      <c r="F1" s="10" t="s">
        <v>2290</v>
      </c>
      <c r="G1" s="10" t="s">
        <v>2341</v>
      </c>
      <c r="H1" s="10" t="s">
        <v>2461</v>
      </c>
      <c r="I1" s="10" t="s">
        <v>2142</v>
      </c>
      <c r="J1" s="10" t="s">
        <v>372</v>
      </c>
    </row>
    <row r="2" spans="1:10" ht="12.75" customHeight="1">
      <c r="A2" s="12" t="str">
        <f>B2&amp;","&amp;D2&amp;","&amp;F2&amp;","&amp;H2</f>
        <v>Demographic details,Patient,,</v>
      </c>
      <c r="B2" s="12" t="s">
        <v>1872</v>
      </c>
      <c r="C2" s="12">
        <v>1</v>
      </c>
      <c r="D2" s="9" t="s">
        <v>1873</v>
      </c>
      <c r="E2" s="13">
        <v>1</v>
      </c>
      <c r="J2" s="12" t="s">
        <v>1874</v>
      </c>
    </row>
    <row r="3" spans="1:10" ht="12.75" customHeight="1">
      <c r="A3" s="12" t="str">
        <f t="shared" ref="A3:A46" si="0">B3&amp;","&amp;D3&amp;","&amp;F3&amp;","&amp;H3</f>
        <v>Demographic details,Guardian,,</v>
      </c>
      <c r="B3" s="12" t="s">
        <v>1872</v>
      </c>
      <c r="C3" s="12">
        <v>1</v>
      </c>
      <c r="D3" s="12" t="s">
        <v>2037</v>
      </c>
      <c r="E3" s="13">
        <v>2</v>
      </c>
      <c r="J3" s="12" t="s">
        <v>2037</v>
      </c>
    </row>
    <row r="4" spans="1:10" ht="12.75" customHeight="1">
      <c r="A4" s="12" t="str">
        <f t="shared" si="0"/>
        <v>Demographic details,Parent,,</v>
      </c>
      <c r="B4" s="12" t="s">
        <v>1872</v>
      </c>
      <c r="C4" s="12">
        <v>1</v>
      </c>
      <c r="D4" s="12" t="s">
        <v>1875</v>
      </c>
      <c r="E4" s="13">
        <v>3</v>
      </c>
      <c r="J4" s="12" t="s">
        <v>1875</v>
      </c>
    </row>
    <row r="5" spans="1:10" ht="12.75" customHeight="1">
      <c r="A5" s="12" t="str">
        <f t="shared" si="0"/>
        <v>Demographic details,Carer,,</v>
      </c>
      <c r="B5" s="12" t="s">
        <v>1872</v>
      </c>
      <c r="C5" s="12">
        <v>1</v>
      </c>
      <c r="D5" s="12" t="s">
        <v>2038</v>
      </c>
      <c r="E5" s="13">
        <v>4</v>
      </c>
      <c r="J5" s="12" t="s">
        <v>2038</v>
      </c>
    </row>
    <row r="6" spans="1:10" ht="12.75" customHeight="1">
      <c r="A6" s="12" t="str">
        <f>B6&amp;","&amp;D6&amp;","&amp;F6&amp;","&amp;H6</f>
        <v>Treating Doctor,,,</v>
      </c>
      <c r="B6" s="9" t="s">
        <v>2227</v>
      </c>
      <c r="C6" s="9">
        <v>2</v>
      </c>
      <c r="E6" s="9">
        <v>1</v>
      </c>
      <c r="J6" s="9" t="s">
        <v>241</v>
      </c>
    </row>
    <row r="7" spans="1:10" ht="12.75" customHeight="1">
      <c r="A7" s="12" t="str">
        <f t="shared" si="0"/>
        <v>Patient History,Planned procedure,,</v>
      </c>
      <c r="B7" s="12" t="s">
        <v>2193</v>
      </c>
      <c r="C7" s="12">
        <v>5</v>
      </c>
      <c r="D7" s="12" t="s">
        <v>2194</v>
      </c>
      <c r="E7" s="12">
        <v>5</v>
      </c>
      <c r="J7" s="12" t="s">
        <v>2032</v>
      </c>
    </row>
    <row r="8" spans="1:10" ht="12.75" customHeight="1">
      <c r="A8" s="12" t="str">
        <f t="shared" si="0"/>
        <v>Patient History,Functional status,,</v>
      </c>
      <c r="B8" s="12" t="s">
        <v>2193</v>
      </c>
      <c r="C8" s="12">
        <v>5</v>
      </c>
      <c r="D8" s="12" t="s">
        <v>2369</v>
      </c>
      <c r="E8" s="12">
        <v>14</v>
      </c>
      <c r="J8" s="12" t="s">
        <v>2369</v>
      </c>
    </row>
    <row r="9" spans="1:10" ht="12.75" customHeight="1">
      <c r="A9" s="12" t="str">
        <f t="shared" si="0"/>
        <v>Patient History,Past procedure,,</v>
      </c>
      <c r="B9" s="12" t="s">
        <v>2193</v>
      </c>
      <c r="C9" s="12">
        <v>5</v>
      </c>
      <c r="D9" s="12" t="s">
        <v>2370</v>
      </c>
      <c r="E9" s="12">
        <v>18</v>
      </c>
      <c r="J9" s="12" t="s">
        <v>1992</v>
      </c>
    </row>
    <row r="10" spans="1:10" ht="12.75" customHeight="1">
      <c r="A10" s="12" t="str">
        <f t="shared" si="0"/>
        <v>Patient History,Medication,,</v>
      </c>
      <c r="B10" s="12" t="s">
        <v>2193</v>
      </c>
      <c r="C10" s="12">
        <v>5</v>
      </c>
      <c r="D10" s="12" t="s">
        <v>2085</v>
      </c>
      <c r="E10" s="12">
        <v>20</v>
      </c>
      <c r="J10" s="12" t="s">
        <v>2085</v>
      </c>
    </row>
    <row r="11" spans="1:10" ht="12.75" customHeight="1">
      <c r="A11" s="12" t="str">
        <f t="shared" si="0"/>
        <v>Patient History,Allergy,,</v>
      </c>
      <c r="B11" s="12" t="s">
        <v>2193</v>
      </c>
      <c r="C11" s="12">
        <v>5</v>
      </c>
      <c r="D11" s="12" t="s">
        <v>1951</v>
      </c>
      <c r="E11" s="12">
        <v>21</v>
      </c>
      <c r="J11" s="12" t="s">
        <v>1952</v>
      </c>
    </row>
    <row r="12" spans="1:10" ht="12.75" customHeight="1">
      <c r="A12" s="12" t="str">
        <f t="shared" si="0"/>
        <v>Patient History,Side effects,,</v>
      </c>
      <c r="B12" s="12" t="s">
        <v>2193</v>
      </c>
      <c r="C12" s="12">
        <v>5</v>
      </c>
      <c r="D12" s="12" t="s">
        <v>1953</v>
      </c>
      <c r="E12" s="12">
        <v>22</v>
      </c>
      <c r="J12" s="12" t="s">
        <v>1953</v>
      </c>
    </row>
    <row r="13" spans="1:10" ht="12.75" customHeight="1">
      <c r="A13" s="12" t="str">
        <f t="shared" si="0"/>
        <v>Patient History,General,,</v>
      </c>
      <c r="B13" s="12" t="s">
        <v>2193</v>
      </c>
      <c r="C13" s="12">
        <v>5</v>
      </c>
      <c r="D13" s="12" t="s">
        <v>2237</v>
      </c>
      <c r="E13" s="12">
        <v>25</v>
      </c>
      <c r="J13" s="12" t="s">
        <v>2237</v>
      </c>
    </row>
    <row r="14" spans="1:10" ht="12.75" customHeight="1">
      <c r="A14" s="12" t="str">
        <f t="shared" si="0"/>
        <v>Patient History,Pediatric,,</v>
      </c>
      <c r="B14" s="12" t="s">
        <v>2193</v>
      </c>
      <c r="C14" s="12">
        <v>5</v>
      </c>
      <c r="D14" s="12" t="s">
        <v>2084</v>
      </c>
      <c r="E14" s="12">
        <v>26</v>
      </c>
      <c r="F14" s="12"/>
      <c r="G14" s="12"/>
      <c r="J14" s="12" t="s">
        <v>2084</v>
      </c>
    </row>
    <row r="15" spans="1:10" ht="12.75" customHeight="1">
      <c r="A15" s="12" t="str">
        <f t="shared" si="0"/>
        <v>Patient History,Cardiovascular,,</v>
      </c>
      <c r="B15" s="12" t="s">
        <v>2193</v>
      </c>
      <c r="C15" s="12">
        <v>5</v>
      </c>
      <c r="D15" s="12" t="s">
        <v>1954</v>
      </c>
      <c r="E15" s="12">
        <v>30</v>
      </c>
      <c r="J15" s="12" t="s">
        <v>1954</v>
      </c>
    </row>
    <row r="16" spans="1:10" ht="12.75" customHeight="1">
      <c r="A16" s="12" t="str">
        <f t="shared" si="0"/>
        <v>Patient History,Respiratory,,</v>
      </c>
      <c r="B16" s="12" t="s">
        <v>2193</v>
      </c>
      <c r="C16" s="12">
        <v>5</v>
      </c>
      <c r="D16" s="12" t="s">
        <v>1680</v>
      </c>
      <c r="E16" s="12">
        <v>40</v>
      </c>
      <c r="J16" s="12" t="s">
        <v>1680</v>
      </c>
    </row>
    <row r="17" spans="1:10" ht="12.75" customHeight="1">
      <c r="A17" s="12" t="str">
        <f t="shared" si="0"/>
        <v>Patient History,Neurological,,</v>
      </c>
      <c r="B17" s="12" t="s">
        <v>2193</v>
      </c>
      <c r="C17" s="12">
        <v>5</v>
      </c>
      <c r="D17" s="12" t="s">
        <v>1938</v>
      </c>
      <c r="E17" s="12">
        <v>50</v>
      </c>
      <c r="J17" s="12" t="s">
        <v>1938</v>
      </c>
    </row>
    <row r="18" spans="1:10" ht="12.75" customHeight="1">
      <c r="A18" s="12" t="str">
        <f t="shared" si="0"/>
        <v>Patient History,Gastrointestinal,,</v>
      </c>
      <c r="B18" s="12" t="s">
        <v>2193</v>
      </c>
      <c r="C18" s="12">
        <v>5</v>
      </c>
      <c r="D18" s="12" t="s">
        <v>1681</v>
      </c>
      <c r="E18" s="12">
        <v>70</v>
      </c>
      <c r="J18" s="12" t="s">
        <v>1681</v>
      </c>
    </row>
    <row r="19" spans="1:10" ht="12.75" customHeight="1">
      <c r="A19" s="12" t="str">
        <f t="shared" si="0"/>
        <v>Patient History,Liver,,</v>
      </c>
      <c r="B19" s="12" t="s">
        <v>2193</v>
      </c>
      <c r="C19" s="12">
        <v>5</v>
      </c>
      <c r="D19" s="12" t="s">
        <v>1411</v>
      </c>
      <c r="E19" s="12">
        <v>80</v>
      </c>
      <c r="J19" s="12" t="s">
        <v>1411</v>
      </c>
    </row>
    <row r="20" spans="1:10" ht="12.75" customHeight="1">
      <c r="A20" s="12" t="str">
        <f t="shared" si="0"/>
        <v>Patient History,Endocrine,,</v>
      </c>
      <c r="B20" s="12" t="s">
        <v>2193</v>
      </c>
      <c r="C20" s="12">
        <v>5</v>
      </c>
      <c r="D20" s="12" t="s">
        <v>1408</v>
      </c>
      <c r="E20" s="12">
        <v>90</v>
      </c>
      <c r="J20" s="12" t="s">
        <v>1408</v>
      </c>
    </row>
    <row r="21" spans="1:10" ht="12.75" customHeight="1">
      <c r="A21" s="12" t="str">
        <f t="shared" si="0"/>
        <v>Patient History,Renal,,</v>
      </c>
      <c r="B21" s="12" t="s">
        <v>2193</v>
      </c>
      <c r="C21" s="12">
        <v>5</v>
      </c>
      <c r="D21" s="12" t="s">
        <v>1409</v>
      </c>
      <c r="E21" s="12">
        <v>100</v>
      </c>
      <c r="J21" s="12" t="s">
        <v>1409</v>
      </c>
    </row>
    <row r="22" spans="1:10" ht="12.75" customHeight="1">
      <c r="A22" s="12" t="str">
        <f t="shared" si="0"/>
        <v>Patient History,Genitourinary,,</v>
      </c>
      <c r="B22" s="12" t="s">
        <v>2193</v>
      </c>
      <c r="C22" s="12">
        <v>5</v>
      </c>
      <c r="D22" s="12" t="s">
        <v>1410</v>
      </c>
      <c r="E22" s="12">
        <v>110</v>
      </c>
      <c r="J22" s="12" t="s">
        <v>1410</v>
      </c>
    </row>
    <row r="23" spans="1:10" ht="12.75" customHeight="1">
      <c r="A23" s="12" t="str">
        <f t="shared" si="0"/>
        <v>Patient History,Obstetric,,</v>
      </c>
      <c r="B23" s="12" t="s">
        <v>2193</v>
      </c>
      <c r="C23" s="12">
        <v>5</v>
      </c>
      <c r="D23" s="12" t="s">
        <v>1285</v>
      </c>
      <c r="E23" s="12">
        <v>120</v>
      </c>
      <c r="J23" s="12" t="s">
        <v>1285</v>
      </c>
    </row>
    <row r="24" spans="1:10" ht="12.75" customHeight="1">
      <c r="A24" s="12" t="str">
        <f t="shared" si="0"/>
        <v>Patient History,Musculoskeletal,,</v>
      </c>
      <c r="B24" s="12" t="s">
        <v>2193</v>
      </c>
      <c r="C24" s="12">
        <v>5</v>
      </c>
      <c r="D24" s="12" t="s">
        <v>1286</v>
      </c>
      <c r="E24" s="12">
        <v>130</v>
      </c>
      <c r="J24" s="12" t="s">
        <v>1286</v>
      </c>
    </row>
    <row r="25" spans="1:10" ht="12.75" customHeight="1">
      <c r="A25" s="12" t="str">
        <f t="shared" si="0"/>
        <v>Patient History,Rheumatological,,</v>
      </c>
      <c r="B25" s="12" t="s">
        <v>2193</v>
      </c>
      <c r="C25" s="12">
        <v>5</v>
      </c>
      <c r="D25" s="12" t="s">
        <v>1414</v>
      </c>
      <c r="E25" s="13">
        <v>140</v>
      </c>
      <c r="J25" s="12" t="s">
        <v>1414</v>
      </c>
    </row>
    <row r="26" spans="1:10" ht="12.75" customHeight="1">
      <c r="A26" s="12" t="str">
        <f t="shared" si="0"/>
        <v>Patient History,Hematological,,</v>
      </c>
      <c r="B26" s="12" t="s">
        <v>2193</v>
      </c>
      <c r="C26" s="12">
        <v>5</v>
      </c>
      <c r="D26" s="12" t="s">
        <v>1415</v>
      </c>
      <c r="E26" s="12">
        <v>150</v>
      </c>
      <c r="J26" s="12" t="s">
        <v>1415</v>
      </c>
    </row>
    <row r="27" spans="1:10" ht="12.75" customHeight="1">
      <c r="A27" s="12" t="str">
        <f t="shared" si="0"/>
        <v>Patient History,Infectious,,</v>
      </c>
      <c r="B27" s="12" t="s">
        <v>2193</v>
      </c>
      <c r="C27" s="12">
        <v>5</v>
      </c>
      <c r="D27" s="12" t="s">
        <v>1416</v>
      </c>
      <c r="E27" s="12">
        <v>160</v>
      </c>
      <c r="J27" s="12" t="s">
        <v>2303</v>
      </c>
    </row>
    <row r="28" spans="1:10" ht="12.75" customHeight="1">
      <c r="A28" s="12" t="str">
        <f t="shared" si="0"/>
        <v>Patient History,Pain,,</v>
      </c>
      <c r="B28" s="12" t="s">
        <v>2193</v>
      </c>
      <c r="C28" s="12">
        <v>5</v>
      </c>
      <c r="D28" s="12" t="s">
        <v>1417</v>
      </c>
      <c r="E28" s="12">
        <v>170</v>
      </c>
      <c r="J28" s="12" t="s">
        <v>1417</v>
      </c>
    </row>
    <row r="29" spans="1:10" ht="12.75" customHeight="1">
      <c r="A29" s="12" t="str">
        <f t="shared" si="0"/>
        <v>Patient History,Other,,</v>
      </c>
      <c r="B29" s="12" t="s">
        <v>2193</v>
      </c>
      <c r="C29" s="12">
        <v>5</v>
      </c>
      <c r="D29" s="12" t="s">
        <v>1418</v>
      </c>
      <c r="E29" s="12">
        <v>180</v>
      </c>
      <c r="J29" s="12" t="s">
        <v>1418</v>
      </c>
    </row>
    <row r="30" spans="1:10" ht="12.75" customHeight="1">
      <c r="A30" s="12" t="str">
        <f t="shared" si="0"/>
        <v>Physical Examination,General,,</v>
      </c>
      <c r="B30" s="12" t="s">
        <v>1419</v>
      </c>
      <c r="C30" s="12">
        <v>10</v>
      </c>
      <c r="D30" s="12" t="s">
        <v>2237</v>
      </c>
      <c r="E30" s="12">
        <v>1</v>
      </c>
      <c r="J30" s="12" t="s">
        <v>2237</v>
      </c>
    </row>
    <row r="31" spans="1:10" ht="12.75" customHeight="1">
      <c r="A31" s="12" t="str">
        <f t="shared" si="0"/>
        <v>Physical Examination,Cardiovascular,,</v>
      </c>
      <c r="B31" s="12" t="s">
        <v>1419</v>
      </c>
      <c r="C31" s="12">
        <v>10</v>
      </c>
      <c r="D31" s="12" t="s">
        <v>1954</v>
      </c>
      <c r="E31" s="12">
        <v>3</v>
      </c>
      <c r="J31" s="12" t="s">
        <v>1954</v>
      </c>
    </row>
    <row r="32" spans="1:10" ht="12.75" customHeight="1">
      <c r="A32" s="12" t="str">
        <f t="shared" si="0"/>
        <v>Physical Examination,Respiratory,,</v>
      </c>
      <c r="B32" s="12" t="s">
        <v>1419</v>
      </c>
      <c r="C32" s="12">
        <v>10</v>
      </c>
      <c r="D32" s="12" t="s">
        <v>1680</v>
      </c>
      <c r="E32" s="12">
        <v>4</v>
      </c>
      <c r="J32" s="12" t="s">
        <v>1680</v>
      </c>
    </row>
    <row r="33" spans="1:10" ht="12.75" customHeight="1">
      <c r="A33" s="12" t="str">
        <f t="shared" si="0"/>
        <v>Physical Examination,Neurological,,</v>
      </c>
      <c r="B33" s="12" t="s">
        <v>1419</v>
      </c>
      <c r="C33" s="12">
        <v>10</v>
      </c>
      <c r="D33" s="12" t="s">
        <v>1938</v>
      </c>
      <c r="E33" s="12">
        <v>5</v>
      </c>
      <c r="J33" s="12" t="s">
        <v>1938</v>
      </c>
    </row>
    <row r="34" spans="1:10" ht="12.75" customHeight="1">
      <c r="A34" s="12" t="str">
        <f t="shared" si="0"/>
        <v>Physical Examination,Other,,</v>
      </c>
      <c r="B34" s="12" t="s">
        <v>1419</v>
      </c>
      <c r="C34" s="12">
        <v>10</v>
      </c>
      <c r="D34" s="12" t="s">
        <v>1418</v>
      </c>
      <c r="E34" s="13">
        <v>6</v>
      </c>
      <c r="J34" s="12" t="s">
        <v>1418</v>
      </c>
    </row>
    <row r="35" spans="1:10" ht="12.75" customHeight="1">
      <c r="A35" s="12" t="str">
        <f t="shared" si="0"/>
        <v>Airway,History,,</v>
      </c>
      <c r="B35" s="12" t="s">
        <v>1420</v>
      </c>
      <c r="C35" s="12">
        <v>20</v>
      </c>
      <c r="D35" s="12" t="s">
        <v>1421</v>
      </c>
      <c r="E35" s="12">
        <v>5</v>
      </c>
      <c r="J35" s="12" t="s">
        <v>1940</v>
      </c>
    </row>
    <row r="36" spans="1:10" ht="12.75" customHeight="1">
      <c r="A36" s="12" t="str">
        <f t="shared" si="0"/>
        <v>Airway,Examination,,</v>
      </c>
      <c r="B36" s="12" t="s">
        <v>1420</v>
      </c>
      <c r="C36" s="12">
        <v>20</v>
      </c>
      <c r="D36" s="12" t="s">
        <v>2112</v>
      </c>
      <c r="E36" s="13">
        <v>10</v>
      </c>
      <c r="J36" s="12" t="s">
        <v>1980</v>
      </c>
    </row>
    <row r="37" spans="1:10" ht="12.75" customHeight="1">
      <c r="A37" s="12" t="str">
        <f t="shared" si="0"/>
        <v>Investigations,Ordered,,</v>
      </c>
      <c r="B37" s="12" t="s">
        <v>2023</v>
      </c>
      <c r="C37" s="12">
        <v>30</v>
      </c>
      <c r="D37" s="12" t="s">
        <v>2024</v>
      </c>
      <c r="E37" s="13">
        <v>1</v>
      </c>
      <c r="J37" s="12" t="s">
        <v>1981</v>
      </c>
    </row>
    <row r="38" spans="1:10" ht="12.75" customHeight="1">
      <c r="A38" s="12" t="str">
        <f t="shared" si="0"/>
        <v>Investigations,Results,,</v>
      </c>
      <c r="B38" s="12" t="s">
        <v>2023</v>
      </c>
      <c r="C38" s="12">
        <v>30</v>
      </c>
      <c r="D38" s="12" t="s">
        <v>2145</v>
      </c>
      <c r="E38" s="13">
        <v>2</v>
      </c>
      <c r="J38" s="12" t="s">
        <v>2146</v>
      </c>
    </row>
    <row r="39" spans="1:10" ht="12.75" customHeight="1">
      <c r="A39" s="12" t="str">
        <f t="shared" si="0"/>
        <v>Consultations,Requested,,</v>
      </c>
      <c r="B39" s="12" t="s">
        <v>2147</v>
      </c>
      <c r="C39" s="12">
        <v>40</v>
      </c>
      <c r="D39" s="12" t="s">
        <v>2148</v>
      </c>
      <c r="E39" s="13">
        <v>1</v>
      </c>
      <c r="J39" s="12" t="s">
        <v>1871</v>
      </c>
    </row>
    <row r="40" spans="1:10" ht="12.75" customHeight="1">
      <c r="A40" s="12" t="str">
        <f t="shared" si="0"/>
        <v>Consultations,Completed,,</v>
      </c>
      <c r="B40" s="12" t="s">
        <v>2147</v>
      </c>
      <c r="C40" s="12">
        <v>40</v>
      </c>
      <c r="D40" s="12" t="s">
        <v>2149</v>
      </c>
      <c r="E40" s="13">
        <v>2</v>
      </c>
      <c r="J40" s="12" t="s">
        <v>2307</v>
      </c>
    </row>
    <row r="41" spans="1:10" ht="12.75" customHeight="1">
      <c r="A41" s="12" t="str">
        <f t="shared" si="0"/>
        <v>Risk assessment,,,</v>
      </c>
      <c r="B41" s="12" t="s">
        <v>57</v>
      </c>
      <c r="C41" s="12">
        <v>50</v>
      </c>
      <c r="D41" s="12"/>
      <c r="E41" s="13"/>
      <c r="J41" s="12" t="s">
        <v>475</v>
      </c>
    </row>
    <row r="42" spans="1:10" ht="12.75" customHeight="1">
      <c r="A42" s="12" t="str">
        <f t="shared" si="0"/>
        <v>Judgement and Plan,,,</v>
      </c>
      <c r="B42" s="12" t="s">
        <v>2150</v>
      </c>
      <c r="C42" s="12">
        <v>60</v>
      </c>
      <c r="J42" s="12" t="s">
        <v>2150</v>
      </c>
    </row>
    <row r="43" spans="1:10" ht="12.75" customHeight="1">
      <c r="A43" s="12" t="str">
        <f t="shared" si="0"/>
        <v>Communication,,,</v>
      </c>
      <c r="B43" s="12" t="s">
        <v>33</v>
      </c>
      <c r="C43" s="12">
        <v>800</v>
      </c>
      <c r="E43" s="9">
        <v>10</v>
      </c>
      <c r="J43" s="12" t="s">
        <v>122</v>
      </c>
    </row>
    <row r="44" spans="1:10" ht="12.75" customHeight="1">
      <c r="A44" s="12" t="str">
        <f t="shared" si="0"/>
        <v>Pre-op.net,Doctors,,</v>
      </c>
      <c r="B44" s="12" t="s">
        <v>2151</v>
      </c>
      <c r="C44" s="12">
        <v>900</v>
      </c>
      <c r="D44" s="9" t="s">
        <v>151</v>
      </c>
      <c r="E44" s="9">
        <v>20</v>
      </c>
      <c r="J44" s="9" t="s">
        <v>151</v>
      </c>
    </row>
    <row r="45" spans="1:10" ht="12.75" customHeight="1">
      <c r="A45" s="12" t="str">
        <f t="shared" si="0"/>
        <v>Pre-op.net,Hospital,,</v>
      </c>
      <c r="B45" s="12" t="s">
        <v>2151</v>
      </c>
      <c r="C45" s="12">
        <v>900</v>
      </c>
      <c r="D45" s="9" t="s">
        <v>146</v>
      </c>
      <c r="E45" s="9">
        <v>30</v>
      </c>
      <c r="J45" s="9" t="s">
        <v>146</v>
      </c>
    </row>
    <row r="46" spans="1:10" ht="12.75" customHeight="1">
      <c r="A46" s="12" t="str">
        <f t="shared" si="0"/>
        <v>Pre-op.net,Administrative,,</v>
      </c>
      <c r="B46" s="9" t="s">
        <v>147</v>
      </c>
      <c r="C46" s="9">
        <v>900</v>
      </c>
      <c r="D46" s="9" t="s">
        <v>148</v>
      </c>
      <c r="E46" s="9">
        <v>40</v>
      </c>
      <c r="J46" s="12" t="s">
        <v>2151</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2"/>
  <sheetViews>
    <sheetView workbookViewId="0">
      <pane xSplit="1" ySplit="1" topLeftCell="B348" activePane="bottomRight" state="frozen"/>
      <selection pane="topRight" activeCell="B1" sqref="B1"/>
      <selection pane="bottomLeft" activeCell="A2" sqref="A2"/>
      <selection pane="bottomRight" activeCell="B367" sqref="B367"/>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1814</v>
      </c>
      <c r="B1" s="10" t="s">
        <v>1819</v>
      </c>
      <c r="C1" s="11" t="s">
        <v>2240</v>
      </c>
      <c r="D1" s="10" t="s">
        <v>2302</v>
      </c>
      <c r="E1" s="10" t="s">
        <v>1910</v>
      </c>
      <c r="F1" s="10" t="s">
        <v>2362</v>
      </c>
      <c r="G1" s="10" t="s">
        <v>2341</v>
      </c>
      <c r="H1" s="15" t="s">
        <v>2142</v>
      </c>
      <c r="I1" s="10" t="s">
        <v>1969</v>
      </c>
      <c r="J1" s="10" t="s">
        <v>263</v>
      </c>
      <c r="K1" s="10" t="s">
        <v>2234</v>
      </c>
      <c r="L1" s="10" t="s">
        <v>2095</v>
      </c>
      <c r="M1" s="10" t="s">
        <v>2096</v>
      </c>
    </row>
    <row r="2" spans="1:13" ht="12.75" customHeight="1">
      <c r="A2" s="16"/>
      <c r="B2" s="16"/>
      <c r="C2" s="14">
        <v>0</v>
      </c>
      <c r="D2" s="16"/>
      <c r="E2" s="16">
        <v>0</v>
      </c>
      <c r="F2" s="16">
        <v>0</v>
      </c>
      <c r="G2" s="16">
        <v>0</v>
      </c>
      <c r="H2" s="16">
        <v>0</v>
      </c>
      <c r="I2" s="16">
        <v>0</v>
      </c>
      <c r="J2" s="16"/>
      <c r="K2" s="16"/>
      <c r="L2" s="16"/>
      <c r="M2" s="16"/>
    </row>
    <row r="3" spans="1:13" ht="12.75" customHeight="1">
      <c r="A3" s="16" t="s">
        <v>1841</v>
      </c>
      <c r="B3" s="16"/>
      <c r="C3" s="3">
        <f t="shared" ref="C3:C34" si="0">C2+1</f>
        <v>1</v>
      </c>
      <c r="D3" s="12" t="s">
        <v>2099</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2420</v>
      </c>
      <c r="K3" s="16"/>
      <c r="L3" s="16"/>
      <c r="M3" s="16"/>
    </row>
    <row r="4" spans="1:13" ht="12.75" customHeight="1">
      <c r="A4" s="9" t="s">
        <v>2097</v>
      </c>
      <c r="B4" s="12" t="s">
        <v>2098</v>
      </c>
      <c r="C4" s="3">
        <f t="shared" si="0"/>
        <v>2</v>
      </c>
      <c r="D4" s="12" t="s">
        <v>2099</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2315</v>
      </c>
      <c r="K4" s="17"/>
      <c r="L4" s="17"/>
    </row>
    <row r="5" spans="1:13" ht="12.75" customHeight="1">
      <c r="A5" s="9" t="s">
        <v>2100</v>
      </c>
      <c r="B5" s="12" t="s">
        <v>2101</v>
      </c>
      <c r="C5" s="3">
        <f t="shared" si="0"/>
        <v>3</v>
      </c>
      <c r="D5" s="12" t="s">
        <v>2099</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2315</v>
      </c>
    </row>
    <row r="6" spans="1:13" ht="12.75" customHeight="1">
      <c r="A6" s="9" t="s">
        <v>2102</v>
      </c>
      <c r="B6" s="12" t="s">
        <v>2103</v>
      </c>
      <c r="C6" s="3">
        <f t="shared" si="0"/>
        <v>4</v>
      </c>
      <c r="D6" s="12" t="s">
        <v>2099</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2315</v>
      </c>
      <c r="K6" s="17"/>
      <c r="L6" s="17"/>
    </row>
    <row r="7" spans="1:13" ht="12.75" customHeight="1">
      <c r="A7" s="9" t="s">
        <v>2104</v>
      </c>
      <c r="B7" s="12" t="s">
        <v>2105</v>
      </c>
      <c r="C7" s="3">
        <f t="shared" si="0"/>
        <v>5</v>
      </c>
      <c r="D7" s="12" t="s">
        <v>2099</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2315</v>
      </c>
      <c r="K7" s="17"/>
      <c r="L7" s="17"/>
    </row>
    <row r="8" spans="1:13" ht="12.75" customHeight="1">
      <c r="A8" s="9" t="s">
        <v>2106</v>
      </c>
      <c r="B8" s="9" t="s">
        <v>2107</v>
      </c>
      <c r="C8" s="3">
        <f t="shared" si="0"/>
        <v>6</v>
      </c>
      <c r="D8" s="12" t="s">
        <v>2099</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2315</v>
      </c>
      <c r="K8" s="17">
        <v>70250</v>
      </c>
      <c r="L8" s="17" t="s">
        <v>2108</v>
      </c>
    </row>
    <row r="9" spans="1:13" ht="12.75" customHeight="1">
      <c r="A9" s="9" t="s">
        <v>1977</v>
      </c>
      <c r="B9" s="12" t="s">
        <v>2339</v>
      </c>
      <c r="C9" s="3">
        <f t="shared" si="0"/>
        <v>7</v>
      </c>
      <c r="D9" s="12" t="s">
        <v>2099</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2315</v>
      </c>
      <c r="K9" s="17"/>
      <c r="L9" s="17"/>
    </row>
    <row r="10" spans="1:13" ht="12.75" customHeight="1">
      <c r="A10" s="9" t="s">
        <v>1976</v>
      </c>
      <c r="B10" s="12"/>
      <c r="C10" s="3">
        <f t="shared" si="0"/>
        <v>8</v>
      </c>
      <c r="D10" s="12" t="s">
        <v>2099</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2366</v>
      </c>
      <c r="K10" s="17"/>
      <c r="L10" s="17"/>
    </row>
    <row r="11" spans="1:13" ht="12.75" customHeight="1">
      <c r="A11" s="9" t="s">
        <v>2159</v>
      </c>
      <c r="B11" s="12" t="s">
        <v>2160</v>
      </c>
      <c r="C11" s="3">
        <f t="shared" si="0"/>
        <v>9</v>
      </c>
      <c r="D11" s="12" t="s">
        <v>2099</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697</v>
      </c>
      <c r="K11" s="17"/>
      <c r="L11" s="17"/>
    </row>
    <row r="12" spans="1:13" ht="12.75" customHeight="1">
      <c r="A12" s="9" t="s">
        <v>2364</v>
      </c>
      <c r="B12" s="12" t="s">
        <v>2365</v>
      </c>
      <c r="C12" s="3">
        <f t="shared" si="0"/>
        <v>10</v>
      </c>
      <c r="D12" s="12" t="s">
        <v>2099</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2367</v>
      </c>
      <c r="K12" s="17"/>
      <c r="L12" s="17"/>
    </row>
    <row r="13" spans="1:13" ht="12.75" customHeight="1">
      <c r="A13" s="9" t="s">
        <v>2406</v>
      </c>
      <c r="B13" s="12" t="s">
        <v>2109</v>
      </c>
      <c r="C13" s="3">
        <f t="shared" si="0"/>
        <v>11</v>
      </c>
      <c r="D13" s="12" t="s">
        <v>2099</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697</v>
      </c>
      <c r="K13" s="17"/>
      <c r="L13" s="17"/>
    </row>
    <row r="14" spans="1:13" ht="12.75" customHeight="1">
      <c r="A14" s="9" t="s">
        <v>1803</v>
      </c>
      <c r="B14" s="12" t="s">
        <v>1804</v>
      </c>
      <c r="C14" s="3">
        <f t="shared" si="0"/>
        <v>12</v>
      </c>
      <c r="D14" s="12" t="s">
        <v>2099</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697</v>
      </c>
      <c r="K14" s="17"/>
      <c r="L14" s="17"/>
    </row>
    <row r="15" spans="1:13" ht="12.75" customHeight="1">
      <c r="A15" s="9" t="s">
        <v>1805</v>
      </c>
      <c r="B15" s="12" t="s">
        <v>1806</v>
      </c>
      <c r="C15" s="3">
        <f t="shared" si="0"/>
        <v>13</v>
      </c>
      <c r="D15" s="12" t="s">
        <v>2099</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697</v>
      </c>
      <c r="K15" s="17"/>
      <c r="L15" s="17"/>
    </row>
    <row r="16" spans="1:13" ht="12.75" customHeight="1">
      <c r="A16" s="9" t="s">
        <v>2152</v>
      </c>
      <c r="B16" s="12" t="s">
        <v>2153</v>
      </c>
      <c r="C16" s="3">
        <f t="shared" si="0"/>
        <v>14</v>
      </c>
      <c r="D16" s="12" t="s">
        <v>2099</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697</v>
      </c>
      <c r="K16" s="17"/>
      <c r="L16" s="17"/>
    </row>
    <row r="17" spans="1:12" ht="12.75" customHeight="1">
      <c r="A17" s="9" t="s">
        <v>1978</v>
      </c>
      <c r="B17" s="12" t="s">
        <v>1979</v>
      </c>
      <c r="C17" s="3">
        <f t="shared" si="0"/>
        <v>15</v>
      </c>
      <c r="D17" s="12" t="s">
        <v>2099</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697</v>
      </c>
      <c r="K17" s="17"/>
      <c r="L17" s="17"/>
    </row>
    <row r="18" spans="1:12" ht="12.75" customHeight="1">
      <c r="A18" s="9" t="s">
        <v>2468</v>
      </c>
      <c r="B18" s="12" t="s">
        <v>2231</v>
      </c>
      <c r="C18" s="3">
        <f t="shared" si="0"/>
        <v>16</v>
      </c>
      <c r="D18" s="12" t="s">
        <v>2099</v>
      </c>
      <c r="E18" s="12">
        <v>1</v>
      </c>
      <c r="F18" s="12">
        <v>1</v>
      </c>
      <c r="G18" s="12">
        <v>0</v>
      </c>
      <c r="H18" s="12">
        <v>0</v>
      </c>
      <c r="I18" s="12">
        <v>61</v>
      </c>
      <c r="J18" s="12" t="s">
        <v>2229</v>
      </c>
      <c r="K18" s="17"/>
      <c r="L18" s="17"/>
    </row>
    <row r="19" spans="1:12" ht="12.75" customHeight="1">
      <c r="A19" s="9" t="s">
        <v>1975</v>
      </c>
      <c r="B19" s="12" t="s">
        <v>2300</v>
      </c>
      <c r="C19" s="3">
        <f t="shared" si="0"/>
        <v>17</v>
      </c>
      <c r="D19" s="12" t="s">
        <v>2099</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697</v>
      </c>
    </row>
    <row r="20" spans="1:12" ht="12.75" customHeight="1">
      <c r="A20" s="3" t="s">
        <v>2167</v>
      </c>
      <c r="B20" s="12" t="s">
        <v>2310</v>
      </c>
      <c r="C20" s="3">
        <f t="shared" si="0"/>
        <v>18</v>
      </c>
      <c r="D20" s="12" t="s">
        <v>2099</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195</v>
      </c>
    </row>
    <row r="21" spans="1:12" ht="12.75" customHeight="1">
      <c r="A21" s="9" t="s">
        <v>2285</v>
      </c>
      <c r="B21" s="12" t="s">
        <v>2166</v>
      </c>
      <c r="C21" s="3">
        <f t="shared" si="0"/>
        <v>19</v>
      </c>
      <c r="D21" s="12" t="s">
        <v>2099</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195</v>
      </c>
    </row>
    <row r="22" spans="1:12" ht="12.75" customHeight="1">
      <c r="A22" s="9" t="s">
        <v>2163</v>
      </c>
      <c r="B22" s="12" t="s">
        <v>2164</v>
      </c>
      <c r="C22" s="3">
        <f t="shared" si="0"/>
        <v>20</v>
      </c>
      <c r="D22" s="12" t="s">
        <v>2099</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697</v>
      </c>
    </row>
    <row r="23" spans="1:12" ht="12.75" customHeight="1">
      <c r="A23" s="9" t="s">
        <v>2165</v>
      </c>
      <c r="B23" s="12" t="s">
        <v>2029</v>
      </c>
      <c r="C23" s="3">
        <f t="shared" si="0"/>
        <v>21</v>
      </c>
      <c r="D23" s="12" t="s">
        <v>2099</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697</v>
      </c>
    </row>
    <row r="24" spans="1:12" ht="12.75" customHeight="1">
      <c r="A24" s="9" t="s">
        <v>2340</v>
      </c>
      <c r="B24" s="12" t="s">
        <v>1989</v>
      </c>
      <c r="C24" s="3">
        <f t="shared" si="0"/>
        <v>22</v>
      </c>
      <c r="D24" s="12" t="s">
        <v>2099</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697</v>
      </c>
    </row>
    <row r="25" spans="1:12" ht="12.75" customHeight="1">
      <c r="A25" s="9" t="s">
        <v>2286</v>
      </c>
      <c r="B25" s="12" t="s">
        <v>1876</v>
      </c>
      <c r="C25" s="3">
        <f t="shared" si="0"/>
        <v>23</v>
      </c>
      <c r="D25" s="12" t="s">
        <v>2099</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2229</v>
      </c>
    </row>
    <row r="26" spans="1:12" ht="12.75" customHeight="1">
      <c r="A26" s="9" t="s">
        <v>235</v>
      </c>
      <c r="B26" s="12" t="s">
        <v>235</v>
      </c>
      <c r="C26" s="3">
        <f t="shared" si="0"/>
        <v>24</v>
      </c>
      <c r="D26" s="12" t="s">
        <v>225</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697</v>
      </c>
    </row>
    <row r="27" spans="1:12" ht="12.75" customHeight="1">
      <c r="A27" s="9" t="s">
        <v>531</v>
      </c>
      <c r="B27" s="12" t="s">
        <v>266</v>
      </c>
      <c r="C27" s="9">
        <f t="shared" si="0"/>
        <v>25</v>
      </c>
      <c r="D27" s="12" t="s">
        <v>225</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697</v>
      </c>
    </row>
    <row r="28" spans="1:12" ht="12.75" customHeight="1">
      <c r="A28" s="9" t="s">
        <v>222</v>
      </c>
      <c r="B28" s="12" t="s">
        <v>267</v>
      </c>
      <c r="C28" s="9">
        <f t="shared" si="0"/>
        <v>26</v>
      </c>
      <c r="D28" s="12" t="s">
        <v>225</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697</v>
      </c>
    </row>
    <row r="29" spans="1:12" ht="12.75" customHeight="1">
      <c r="A29" s="9" t="s">
        <v>319</v>
      </c>
      <c r="B29" s="12" t="s">
        <v>46</v>
      </c>
      <c r="C29" s="9">
        <f t="shared" si="0"/>
        <v>27</v>
      </c>
      <c r="D29" s="12" t="s">
        <v>225</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697</v>
      </c>
    </row>
    <row r="30" spans="1:12" ht="12.75" customHeight="1">
      <c r="A30" s="9" t="s">
        <v>329</v>
      </c>
      <c r="B30" s="12" t="s">
        <v>261</v>
      </c>
      <c r="C30" s="9">
        <f t="shared" si="0"/>
        <v>28</v>
      </c>
      <c r="D30" s="12" t="s">
        <v>225</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697</v>
      </c>
    </row>
    <row r="31" spans="1:12" ht="12.75" customHeight="1">
      <c r="A31" s="9" t="s">
        <v>356</v>
      </c>
      <c r="B31" s="12" t="s">
        <v>262</v>
      </c>
      <c r="C31" s="9">
        <f t="shared" si="0"/>
        <v>29</v>
      </c>
      <c r="D31" s="12" t="s">
        <v>225</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697</v>
      </c>
    </row>
    <row r="32" spans="1:12" ht="12.75" customHeight="1">
      <c r="A32" s="9" t="s">
        <v>331</v>
      </c>
      <c r="B32" s="12" t="s">
        <v>451</v>
      </c>
      <c r="C32" s="9">
        <f t="shared" si="0"/>
        <v>30</v>
      </c>
      <c r="D32" s="12" t="s">
        <v>225</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697</v>
      </c>
    </row>
    <row r="33" spans="1:12" ht="12.75" customHeight="1">
      <c r="A33" s="9" t="s">
        <v>358</v>
      </c>
      <c r="B33" s="12" t="s">
        <v>365</v>
      </c>
      <c r="C33" s="9">
        <f t="shared" si="0"/>
        <v>31</v>
      </c>
      <c r="D33" s="12" t="s">
        <v>225</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697</v>
      </c>
    </row>
    <row r="34" spans="1:12" ht="12.75" customHeight="1">
      <c r="A34" s="9" t="s">
        <v>370</v>
      </c>
      <c r="B34" s="12" t="s">
        <v>45</v>
      </c>
      <c r="C34" s="9">
        <f t="shared" si="0"/>
        <v>32</v>
      </c>
      <c r="D34" s="12" t="s">
        <v>225</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697</v>
      </c>
    </row>
    <row r="35" spans="1:12" ht="12.75" customHeight="1">
      <c r="A35" s="9" t="s">
        <v>254</v>
      </c>
      <c r="B35" s="12" t="s">
        <v>327</v>
      </c>
      <c r="C35" s="9">
        <f t="shared" ref="C35:C69" si="1">C34+1</f>
        <v>33</v>
      </c>
      <c r="D35" s="12" t="s">
        <v>2033</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697</v>
      </c>
    </row>
    <row r="36" spans="1:12" ht="12.75" customHeight="1">
      <c r="A36" s="9" t="s">
        <v>2123</v>
      </c>
      <c r="B36" s="12" t="s">
        <v>234</v>
      </c>
      <c r="C36" s="9">
        <f t="shared" si="1"/>
        <v>34</v>
      </c>
      <c r="D36" s="12" t="s">
        <v>2033</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697</v>
      </c>
    </row>
    <row r="37" spans="1:12" ht="12.75" customHeight="1">
      <c r="A37" s="9" t="s">
        <v>2125</v>
      </c>
      <c r="B37" s="12" t="s">
        <v>1804</v>
      </c>
      <c r="C37" s="9">
        <f t="shared" si="1"/>
        <v>35</v>
      </c>
      <c r="D37" s="12" t="s">
        <v>2033</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697</v>
      </c>
    </row>
    <row r="38" spans="1:12" ht="12.75" customHeight="1">
      <c r="A38" s="9" t="s">
        <v>2354</v>
      </c>
      <c r="B38" s="12" t="s">
        <v>1806</v>
      </c>
      <c r="C38" s="9">
        <f t="shared" si="1"/>
        <v>36</v>
      </c>
      <c r="D38" s="12" t="s">
        <v>2033</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697</v>
      </c>
    </row>
    <row r="39" spans="1:12" ht="12.75" customHeight="1">
      <c r="A39" s="9" t="s">
        <v>2355</v>
      </c>
      <c r="B39" s="12" t="s">
        <v>2153</v>
      </c>
      <c r="C39" s="9">
        <f t="shared" si="1"/>
        <v>37</v>
      </c>
      <c r="D39" s="12" t="s">
        <v>2033</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697</v>
      </c>
    </row>
    <row r="40" spans="1:12" ht="12.75" customHeight="1">
      <c r="A40" s="9" t="s">
        <v>2416</v>
      </c>
      <c r="B40" s="12" t="s">
        <v>2160</v>
      </c>
      <c r="C40" s="9">
        <f t="shared" si="1"/>
        <v>38</v>
      </c>
      <c r="D40" s="12" t="s">
        <v>2033</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697</v>
      </c>
    </row>
    <row r="41" spans="1:12" ht="12.75" customHeight="1">
      <c r="A41" s="9" t="s">
        <v>2417</v>
      </c>
      <c r="B41" s="12" t="s">
        <v>2418</v>
      </c>
      <c r="C41" s="9">
        <f t="shared" si="1"/>
        <v>39</v>
      </c>
      <c r="D41" s="12" t="s">
        <v>2033</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697</v>
      </c>
    </row>
    <row r="42" spans="1:12" ht="12.75" customHeight="1">
      <c r="A42" s="9" t="s">
        <v>2419</v>
      </c>
      <c r="B42" s="12" t="s">
        <v>2284</v>
      </c>
      <c r="C42" s="9">
        <f t="shared" si="1"/>
        <v>40</v>
      </c>
      <c r="D42" s="12" t="s">
        <v>2033</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697</v>
      </c>
    </row>
    <row r="43" spans="1:12" ht="12.75" customHeight="1">
      <c r="A43" s="9" t="s">
        <v>2038</v>
      </c>
      <c r="B43" s="12" t="s">
        <v>2038</v>
      </c>
      <c r="C43" s="9">
        <f t="shared" si="1"/>
        <v>41</v>
      </c>
      <c r="D43" s="12" t="s">
        <v>2034</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697</v>
      </c>
      <c r="K43" s="17"/>
      <c r="L43" s="17"/>
    </row>
    <row r="44" spans="1:12" ht="12.75" customHeight="1">
      <c r="A44" s="9" t="s">
        <v>2351</v>
      </c>
      <c r="B44" s="12" t="s">
        <v>2126</v>
      </c>
      <c r="C44" s="9">
        <f t="shared" si="1"/>
        <v>42</v>
      </c>
      <c r="D44" s="12" t="s">
        <v>2034</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697</v>
      </c>
    </row>
    <row r="45" spans="1:12" ht="12.75" customHeight="1">
      <c r="A45" s="9" t="s">
        <v>2314</v>
      </c>
      <c r="B45" s="12" t="s">
        <v>1804</v>
      </c>
      <c r="C45" s="9">
        <f t="shared" si="1"/>
        <v>43</v>
      </c>
      <c r="D45" s="12" t="s">
        <v>2034</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697</v>
      </c>
    </row>
    <row r="46" spans="1:12" ht="12.75" customHeight="1">
      <c r="A46" s="9" t="s">
        <v>2090</v>
      </c>
      <c r="B46" s="12" t="s">
        <v>1806</v>
      </c>
      <c r="C46" s="9">
        <f t="shared" si="1"/>
        <v>44</v>
      </c>
      <c r="D46" s="12" t="s">
        <v>2034</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697</v>
      </c>
    </row>
    <row r="47" spans="1:12" ht="12.75" customHeight="1">
      <c r="A47" s="9" t="s">
        <v>2091</v>
      </c>
      <c r="B47" s="12" t="s">
        <v>2153</v>
      </c>
      <c r="C47" s="9">
        <f t="shared" si="1"/>
        <v>45</v>
      </c>
      <c r="D47" s="12" t="s">
        <v>2034</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697</v>
      </c>
    </row>
    <row r="48" spans="1:12" ht="12.75" customHeight="1">
      <c r="A48" s="9" t="s">
        <v>2092</v>
      </c>
      <c r="B48" s="12" t="s">
        <v>2160</v>
      </c>
      <c r="C48" s="9">
        <f t="shared" si="1"/>
        <v>46</v>
      </c>
      <c r="D48" s="12" t="s">
        <v>2034</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697</v>
      </c>
    </row>
    <row r="49" spans="1:12" ht="12.75" customHeight="1">
      <c r="A49" s="9" t="s">
        <v>2093</v>
      </c>
      <c r="B49" s="12" t="s">
        <v>1905</v>
      </c>
      <c r="C49" s="9">
        <f t="shared" si="1"/>
        <v>47</v>
      </c>
      <c r="D49" s="12" t="s">
        <v>2034</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697</v>
      </c>
    </row>
    <row r="50" spans="1:12" ht="12.75" customHeight="1">
      <c r="A50" s="9" t="s">
        <v>1908</v>
      </c>
      <c r="B50" s="12" t="s">
        <v>2284</v>
      </c>
      <c r="C50" s="9">
        <f t="shared" si="1"/>
        <v>48</v>
      </c>
      <c r="D50" s="12" t="s">
        <v>2034</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697</v>
      </c>
    </row>
    <row r="51" spans="1:12" ht="12.75" customHeight="1">
      <c r="A51" s="9" t="s">
        <v>2035</v>
      </c>
      <c r="B51" s="18" t="s">
        <v>2035</v>
      </c>
      <c r="C51" s="9">
        <f t="shared" si="1"/>
        <v>49</v>
      </c>
      <c r="D51" s="12" t="s">
        <v>2086</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697</v>
      </c>
      <c r="K51" s="17"/>
      <c r="L51" s="17"/>
    </row>
    <row r="52" spans="1:12" ht="12.75" customHeight="1">
      <c r="A52" s="9" t="s">
        <v>2317</v>
      </c>
      <c r="B52" s="18" t="s">
        <v>2292</v>
      </c>
      <c r="C52" s="9">
        <f t="shared" si="1"/>
        <v>50</v>
      </c>
      <c r="D52" s="12" t="s">
        <v>2086</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697</v>
      </c>
      <c r="K52" s="17"/>
      <c r="L52" s="17"/>
    </row>
    <row r="53" spans="1:12" ht="12.75" customHeight="1">
      <c r="A53" s="9" t="s">
        <v>2009</v>
      </c>
      <c r="B53" s="18" t="s">
        <v>2010</v>
      </c>
      <c r="C53" s="9">
        <f t="shared" si="1"/>
        <v>51</v>
      </c>
      <c r="D53" s="12" t="s">
        <v>2086</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697</v>
      </c>
      <c r="K53" s="17">
        <v>70141</v>
      </c>
      <c r="L53" s="17" t="s">
        <v>2169</v>
      </c>
    </row>
    <row r="54" spans="1:12" ht="12.75" customHeight="1">
      <c r="A54" s="9" t="s">
        <v>2235</v>
      </c>
      <c r="B54" s="18" t="s">
        <v>2460</v>
      </c>
      <c r="C54" s="9">
        <f t="shared" si="1"/>
        <v>52</v>
      </c>
      <c r="D54" s="18" t="s">
        <v>2236</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698</v>
      </c>
      <c r="K54" s="17">
        <v>70414</v>
      </c>
      <c r="L54" s="17" t="s">
        <v>2226</v>
      </c>
    </row>
    <row r="55" spans="1:12" ht="12.75" customHeight="1">
      <c r="A55" s="9" t="s">
        <v>2356</v>
      </c>
      <c r="B55" s="18" t="s">
        <v>2469</v>
      </c>
      <c r="C55" s="9">
        <f t="shared" si="1"/>
        <v>53</v>
      </c>
      <c r="D55" s="18" t="s">
        <v>2236</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697</v>
      </c>
      <c r="K55" s="17">
        <v>70331</v>
      </c>
      <c r="L55" s="17" t="s">
        <v>1751</v>
      </c>
    </row>
    <row r="56" spans="1:12" ht="12.75" customHeight="1">
      <c r="A56" s="9" t="s">
        <v>69</v>
      </c>
      <c r="B56" s="18" t="s">
        <v>2327</v>
      </c>
      <c r="C56" s="9">
        <f t="shared" si="1"/>
        <v>54</v>
      </c>
      <c r="D56" s="18" t="s">
        <v>2236</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697</v>
      </c>
      <c r="K56" s="17"/>
      <c r="L56" s="17"/>
    </row>
    <row r="57" spans="1:12" ht="12.75" customHeight="1">
      <c r="A57" s="9" t="s">
        <v>1486</v>
      </c>
      <c r="B57" s="18" t="s">
        <v>1970</v>
      </c>
      <c r="C57" s="9">
        <f t="shared" si="1"/>
        <v>55</v>
      </c>
      <c r="D57" s="18" t="s">
        <v>2236</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697</v>
      </c>
      <c r="K57" s="17">
        <v>70334</v>
      </c>
      <c r="L57" s="17" t="s">
        <v>2316</v>
      </c>
    </row>
    <row r="58" spans="1:12" ht="12.75" customHeight="1">
      <c r="A58" s="9" t="s">
        <v>67</v>
      </c>
      <c r="B58" s="18" t="s">
        <v>2444</v>
      </c>
      <c r="C58" s="9">
        <f t="shared" si="1"/>
        <v>56</v>
      </c>
      <c r="D58" s="18" t="s">
        <v>2236</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697</v>
      </c>
      <c r="K58" s="17"/>
      <c r="L58" s="17"/>
    </row>
    <row r="59" spans="1:12" ht="12.75" customHeight="1">
      <c r="A59" s="9" t="s">
        <v>68</v>
      </c>
      <c r="B59" s="18" t="s">
        <v>1488</v>
      </c>
      <c r="C59" s="9">
        <f t="shared" si="1"/>
        <v>57</v>
      </c>
      <c r="D59" s="18" t="s">
        <v>2236</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697</v>
      </c>
      <c r="K59" s="17">
        <v>70333</v>
      </c>
      <c r="L59" s="17" t="s">
        <v>1750</v>
      </c>
    </row>
    <row r="60" spans="1:12" ht="12.75" customHeight="1">
      <c r="A60" s="9" t="s">
        <v>1549</v>
      </c>
      <c r="B60" s="18" t="s">
        <v>1550</v>
      </c>
      <c r="C60" s="9">
        <f t="shared" si="1"/>
        <v>58</v>
      </c>
      <c r="D60" s="18" t="s">
        <v>2236</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697</v>
      </c>
      <c r="K60" s="17"/>
      <c r="L60" s="17"/>
    </row>
    <row r="61" spans="1:12" ht="12.75" customHeight="1">
      <c r="A61" s="9" t="s">
        <v>134</v>
      </c>
      <c r="B61" s="18"/>
      <c r="C61" s="9">
        <f t="shared" si="1"/>
        <v>59</v>
      </c>
      <c r="D61" s="18" t="s">
        <v>2236</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138</v>
      </c>
      <c r="K61" s="17"/>
      <c r="L61" s="17"/>
    </row>
    <row r="62" spans="1:12" ht="12.75" customHeight="1">
      <c r="A62" s="9" t="s">
        <v>2130</v>
      </c>
      <c r="B62" s="12" t="s">
        <v>2055</v>
      </c>
      <c r="C62" s="9">
        <f t="shared" si="1"/>
        <v>60</v>
      </c>
      <c r="D62" s="12" t="s">
        <v>2185</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697</v>
      </c>
      <c r="K62" s="17">
        <v>70029</v>
      </c>
      <c r="L62" s="17" t="s">
        <v>2186</v>
      </c>
    </row>
    <row r="63" spans="1:12" ht="12.75" customHeight="1">
      <c r="A63" s="9" t="s">
        <v>2221</v>
      </c>
      <c r="B63" s="12" t="s">
        <v>2222</v>
      </c>
      <c r="C63" s="9">
        <f t="shared" si="1"/>
        <v>61</v>
      </c>
      <c r="D63" s="12" t="s">
        <v>2185</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697</v>
      </c>
      <c r="K63" s="17"/>
      <c r="L63" s="17"/>
    </row>
    <row r="64" spans="1:12" ht="12.75" customHeight="1">
      <c r="A64" s="9" t="s">
        <v>1941</v>
      </c>
      <c r="B64" s="12" t="s">
        <v>1942</v>
      </c>
      <c r="C64" s="9">
        <f t="shared" si="1"/>
        <v>62</v>
      </c>
      <c r="D64" s="12" t="s">
        <v>2185</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697</v>
      </c>
    </row>
    <row r="65" spans="1:12" ht="12.75" customHeight="1">
      <c r="A65" s="9" t="s">
        <v>2321</v>
      </c>
      <c r="B65" s="12" t="s">
        <v>2322</v>
      </c>
      <c r="C65" s="9">
        <f t="shared" si="1"/>
        <v>63</v>
      </c>
      <c r="D65" s="12" t="s">
        <v>2185</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10</v>
      </c>
      <c r="J65" s="12" t="s">
        <v>195</v>
      </c>
    </row>
    <row r="66" spans="1:12" ht="12.75" customHeight="1">
      <c r="A66" s="9" t="s">
        <v>1943</v>
      </c>
      <c r="B66" s="18" t="s">
        <v>1944</v>
      </c>
      <c r="C66" s="9">
        <f t="shared" si="1"/>
        <v>64</v>
      </c>
      <c r="D66" s="18" t="s">
        <v>2273</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1</v>
      </c>
      <c r="J66" s="12" t="s">
        <v>697</v>
      </c>
      <c r="K66" s="17"/>
      <c r="L66" s="17"/>
    </row>
    <row r="67" spans="1:12" ht="12.75" customHeight="1">
      <c r="A67" s="9" t="s">
        <v>2274</v>
      </c>
      <c r="B67" s="18" t="s">
        <v>2395</v>
      </c>
      <c r="C67" s="9">
        <f t="shared" si="1"/>
        <v>65</v>
      </c>
      <c r="D67" s="18" t="s">
        <v>2273</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2</v>
      </c>
      <c r="J67" s="12" t="s">
        <v>697</v>
      </c>
      <c r="K67" s="17"/>
      <c r="L67" s="17"/>
    </row>
    <row r="68" spans="1:12" ht="12.75" customHeight="1">
      <c r="A68" s="9" t="s">
        <v>2396</v>
      </c>
      <c r="B68" s="18" t="s">
        <v>2004</v>
      </c>
      <c r="C68" s="9">
        <f t="shared" si="1"/>
        <v>66</v>
      </c>
      <c r="D68" s="18" t="s">
        <v>2273</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10</v>
      </c>
      <c r="J68" s="12" t="s">
        <v>477</v>
      </c>
      <c r="K68" s="17">
        <v>70080</v>
      </c>
      <c r="L68" s="17" t="s">
        <v>1735</v>
      </c>
    </row>
    <row r="69" spans="1:12" ht="12.75" customHeight="1">
      <c r="A69" s="9" t="s">
        <v>1616</v>
      </c>
      <c r="B69" s="18" t="s">
        <v>2139</v>
      </c>
      <c r="C69" s="9">
        <f t="shared" si="1"/>
        <v>67</v>
      </c>
      <c r="D69" s="18" t="s">
        <v>2273</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15</v>
      </c>
      <c r="J69" s="12" t="s">
        <v>477</v>
      </c>
      <c r="K69" s="17">
        <v>70050</v>
      </c>
      <c r="L69" s="17" t="s">
        <v>2246</v>
      </c>
    </row>
    <row r="70" spans="1:12" ht="12.75" customHeight="1">
      <c r="A70" s="9" t="s">
        <v>2162</v>
      </c>
      <c r="B70" s="18" t="s">
        <v>2156</v>
      </c>
      <c r="C70" s="9">
        <f t="shared" ref="C70:C103" si="2">C69+1</f>
        <v>68</v>
      </c>
      <c r="D70" s="18" t="s">
        <v>2273</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20</v>
      </c>
      <c r="J70" s="12" t="s">
        <v>477</v>
      </c>
      <c r="K70" s="17"/>
      <c r="L70" s="17"/>
    </row>
    <row r="71" spans="1:12" ht="12.75" customHeight="1">
      <c r="A71" s="9" t="s">
        <v>2085</v>
      </c>
      <c r="B71" s="18" t="s">
        <v>2085</v>
      </c>
      <c r="C71" s="9">
        <f t="shared" si="2"/>
        <v>69</v>
      </c>
      <c r="D71" s="18" t="s">
        <v>2063</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9">
        <v>1</v>
      </c>
      <c r="J71" s="12" t="s">
        <v>477</v>
      </c>
      <c r="K71" s="17"/>
      <c r="L71" s="17"/>
    </row>
    <row r="72" spans="1:12" ht="12.75" customHeight="1">
      <c r="A72" s="9" t="s">
        <v>2224</v>
      </c>
      <c r="B72" s="12" t="s">
        <v>2225</v>
      </c>
      <c r="C72" s="9">
        <f t="shared" si="2"/>
        <v>70</v>
      </c>
      <c r="D72" s="18" t="s">
        <v>2063</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12">
        <v>10</v>
      </c>
      <c r="J72" s="12" t="s">
        <v>477</v>
      </c>
      <c r="K72" s="17">
        <v>70077</v>
      </c>
      <c r="L72" s="17" t="s">
        <v>2242</v>
      </c>
    </row>
    <row r="73" spans="1:12" ht="12.75" customHeight="1">
      <c r="A73" s="9" t="s">
        <v>2113</v>
      </c>
      <c r="B73" s="9" t="s">
        <v>2199</v>
      </c>
      <c r="C73" s="9">
        <f t="shared" si="2"/>
        <v>71</v>
      </c>
      <c r="D73" s="18" t="s">
        <v>2063</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30</v>
      </c>
      <c r="J73" s="12" t="s">
        <v>477</v>
      </c>
      <c r="K73" s="17">
        <v>71130</v>
      </c>
      <c r="L73" s="17" t="s">
        <v>2200</v>
      </c>
    </row>
    <row r="74" spans="1:12" ht="12.75" customHeight="1">
      <c r="A74" s="9" t="s">
        <v>2201</v>
      </c>
      <c r="B74" s="12" t="s">
        <v>2202</v>
      </c>
      <c r="C74" s="9">
        <f t="shared" si="2"/>
        <v>72</v>
      </c>
      <c r="D74" s="18" t="s">
        <v>2063</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32</v>
      </c>
      <c r="J74" s="12" t="s">
        <v>477</v>
      </c>
      <c r="K74" s="17">
        <v>71080</v>
      </c>
      <c r="L74" s="17" t="s">
        <v>2353</v>
      </c>
    </row>
    <row r="75" spans="1:12" ht="12.75" customHeight="1">
      <c r="A75" s="9" t="s">
        <v>2062</v>
      </c>
      <c r="B75" s="12" t="s">
        <v>1880</v>
      </c>
      <c r="C75" s="9">
        <f t="shared" si="2"/>
        <v>73</v>
      </c>
      <c r="D75" s="18" t="s">
        <v>2063</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34</v>
      </c>
      <c r="J75" s="12" t="s">
        <v>477</v>
      </c>
      <c r="K75" s="17">
        <v>71081</v>
      </c>
      <c r="L75" s="17" t="s">
        <v>1342</v>
      </c>
    </row>
    <row r="76" spans="1:12" ht="12.75" customHeight="1">
      <c r="A76" s="9" t="s">
        <v>1344</v>
      </c>
      <c r="B76" s="9" t="s">
        <v>1345</v>
      </c>
      <c r="C76" s="9">
        <f t="shared" si="2"/>
        <v>74</v>
      </c>
      <c r="D76" s="18" t="s">
        <v>2063</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36</v>
      </c>
      <c r="J76" s="12" t="s">
        <v>477</v>
      </c>
      <c r="K76" s="17">
        <v>71083</v>
      </c>
      <c r="L76" s="17" t="s">
        <v>1227</v>
      </c>
    </row>
    <row r="77" spans="1:12" ht="12.75" customHeight="1">
      <c r="A77" s="9" t="s">
        <v>1100</v>
      </c>
      <c r="B77" s="9" t="s">
        <v>1346</v>
      </c>
      <c r="C77" s="9">
        <f t="shared" si="2"/>
        <v>75</v>
      </c>
      <c r="D77" s="18" t="s">
        <v>2063</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38</v>
      </c>
      <c r="J77" s="12" t="s">
        <v>477</v>
      </c>
      <c r="K77" s="17">
        <v>71082</v>
      </c>
      <c r="L77" s="17" t="s">
        <v>1349</v>
      </c>
    </row>
    <row r="78" spans="1:12" ht="12.75" customHeight="1">
      <c r="A78" s="9" t="s">
        <v>1483</v>
      </c>
      <c r="B78" s="9" t="s">
        <v>1352</v>
      </c>
      <c r="C78" s="9">
        <f t="shared" si="2"/>
        <v>76</v>
      </c>
      <c r="D78" s="18" t="s">
        <v>2063</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40</v>
      </c>
      <c r="J78" s="12" t="s">
        <v>477</v>
      </c>
      <c r="K78" s="17">
        <v>71084</v>
      </c>
      <c r="L78" s="17" t="s">
        <v>1353</v>
      </c>
    </row>
    <row r="79" spans="1:12" ht="12.75" customHeight="1">
      <c r="A79" s="9" t="s">
        <v>1752</v>
      </c>
      <c r="B79" s="9" t="s">
        <v>1753</v>
      </c>
      <c r="C79" s="9">
        <f t="shared" si="2"/>
        <v>77</v>
      </c>
      <c r="D79" s="18" t="s">
        <v>2063</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42</v>
      </c>
      <c r="J79" s="12" t="s">
        <v>477</v>
      </c>
      <c r="K79" s="17">
        <v>71150</v>
      </c>
      <c r="L79" s="17" t="s">
        <v>1882</v>
      </c>
    </row>
    <row r="80" spans="1:12" ht="12.75" customHeight="1">
      <c r="A80" s="9" t="s">
        <v>2061</v>
      </c>
      <c r="B80" s="12" t="s">
        <v>1896</v>
      </c>
      <c r="C80" s="9">
        <f t="shared" si="2"/>
        <v>78</v>
      </c>
      <c r="D80" s="18" t="s">
        <v>2063</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100</v>
      </c>
      <c r="J80" s="12" t="s">
        <v>477</v>
      </c>
      <c r="K80" s="17">
        <v>70073</v>
      </c>
      <c r="L80" s="17" t="s">
        <v>2119</v>
      </c>
    </row>
    <row r="81" spans="1:12" ht="12.75" customHeight="1">
      <c r="A81" s="9" t="s">
        <v>2120</v>
      </c>
      <c r="B81" s="12" t="s">
        <v>2252</v>
      </c>
      <c r="C81" s="9">
        <f t="shared" si="2"/>
        <v>79</v>
      </c>
      <c r="D81" s="18" t="s">
        <v>2063</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101</v>
      </c>
      <c r="J81" s="12" t="s">
        <v>477</v>
      </c>
      <c r="K81" s="17">
        <v>70074</v>
      </c>
      <c r="L81" s="17" t="s">
        <v>2253</v>
      </c>
    </row>
    <row r="82" spans="1:12" ht="12.75" customHeight="1">
      <c r="A82" s="9" t="s">
        <v>2254</v>
      </c>
      <c r="B82" s="12" t="s">
        <v>2255</v>
      </c>
      <c r="C82" s="9">
        <f t="shared" si="2"/>
        <v>80</v>
      </c>
      <c r="D82" s="18" t="s">
        <v>2063</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105</v>
      </c>
      <c r="J82" s="12" t="s">
        <v>477</v>
      </c>
      <c r="K82" s="17">
        <v>70075</v>
      </c>
      <c r="L82" s="17" t="s">
        <v>2168</v>
      </c>
    </row>
    <row r="83" spans="1:12" ht="12.75" customHeight="1">
      <c r="A83" s="9" t="s">
        <v>2298</v>
      </c>
      <c r="B83" s="12" t="s">
        <v>2299</v>
      </c>
      <c r="C83" s="9">
        <f t="shared" si="2"/>
        <v>81</v>
      </c>
      <c r="D83" s="18" t="s">
        <v>2063</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110</v>
      </c>
      <c r="J83" s="12" t="s">
        <v>477</v>
      </c>
      <c r="K83" s="17">
        <v>70076</v>
      </c>
      <c r="L83" s="17" t="s">
        <v>1971</v>
      </c>
    </row>
    <row r="84" spans="1:12" ht="12.75" customHeight="1">
      <c r="A84" s="9" t="s">
        <v>2089</v>
      </c>
      <c r="B84" s="12" t="s">
        <v>1674</v>
      </c>
      <c r="C84" s="9">
        <f t="shared" si="2"/>
        <v>82</v>
      </c>
      <c r="D84" s="18" t="s">
        <v>2063</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120</v>
      </c>
      <c r="J84" s="12" t="s">
        <v>477</v>
      </c>
      <c r="K84" s="17">
        <v>70078</v>
      </c>
      <c r="L84" s="17" t="s">
        <v>1675</v>
      </c>
    </row>
    <row r="85" spans="1:12" ht="12.75" customHeight="1">
      <c r="A85" s="9" t="s">
        <v>1952</v>
      </c>
      <c r="B85" s="12" t="s">
        <v>1952</v>
      </c>
      <c r="C85" s="9">
        <f t="shared" si="2"/>
        <v>83</v>
      </c>
      <c r="D85" s="12" t="s">
        <v>1676</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1</v>
      </c>
      <c r="J85" s="12" t="s">
        <v>477</v>
      </c>
      <c r="K85" s="17">
        <v>70020</v>
      </c>
      <c r="L85" s="17" t="s">
        <v>1548</v>
      </c>
    </row>
    <row r="86" spans="1:12" ht="12.75" customHeight="1">
      <c r="A86" s="9" t="s">
        <v>1797</v>
      </c>
      <c r="B86" s="12" t="s">
        <v>1798</v>
      </c>
      <c r="C86" s="9">
        <f t="shared" si="2"/>
        <v>84</v>
      </c>
      <c r="D86" s="12" t="s">
        <v>1676</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5</v>
      </c>
      <c r="J86" s="12" t="s">
        <v>477</v>
      </c>
      <c r="K86" s="9"/>
      <c r="L86" s="9"/>
    </row>
    <row r="87" spans="1:12" ht="12.75" customHeight="1">
      <c r="A87" s="9" t="s">
        <v>1669</v>
      </c>
      <c r="B87" s="12" t="s">
        <v>1932</v>
      </c>
      <c r="C87" s="9">
        <f t="shared" si="2"/>
        <v>85</v>
      </c>
      <c r="D87" s="12" t="s">
        <v>1676</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7</v>
      </c>
      <c r="J87" s="12" t="s">
        <v>477</v>
      </c>
      <c r="K87" s="17">
        <v>71200</v>
      </c>
      <c r="L87" s="17" t="s">
        <v>1935</v>
      </c>
    </row>
    <row r="88" spans="1:12" ht="12.75" customHeight="1">
      <c r="A88" s="9" t="s">
        <v>2208</v>
      </c>
      <c r="B88" s="12" t="s">
        <v>1672</v>
      </c>
      <c r="C88" s="9">
        <f t="shared" si="2"/>
        <v>86</v>
      </c>
      <c r="D88" s="12" t="s">
        <v>1676</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50</v>
      </c>
      <c r="J88" s="12" t="s">
        <v>477</v>
      </c>
      <c r="K88" s="19">
        <v>70021</v>
      </c>
      <c r="L88" s="19" t="s">
        <v>1673</v>
      </c>
    </row>
    <row r="89" spans="1:12" ht="12.75" customHeight="1">
      <c r="A89" s="9" t="s">
        <v>1800</v>
      </c>
      <c r="B89" s="12" t="s">
        <v>1953</v>
      </c>
      <c r="C89" s="9">
        <f t="shared" si="2"/>
        <v>87</v>
      </c>
      <c r="D89" s="12" t="s">
        <v>1928</v>
      </c>
      <c r="E89" s="12">
        <f>VLOOKUP($D89,'Data_Classification for Summary'!$A$1:$I$102,3,0)</f>
        <v>5</v>
      </c>
      <c r="F89" s="12">
        <f>VLOOKUP($D89,'Data_Classification for Summary'!$A$1:$I$102,5,0)</f>
        <v>22</v>
      </c>
      <c r="G89" s="12">
        <f>VLOOKUP($D89,'Data_Classification for Summary'!$A$1:$I$102,7,0)</f>
        <v>0</v>
      </c>
      <c r="H89" s="12">
        <f>VLOOKUP($D89,'Data_Classification for Summary'!$A$1:$I$102,9,0)</f>
        <v>0</v>
      </c>
      <c r="I89" s="12">
        <v>1</v>
      </c>
      <c r="J89" s="12" t="s">
        <v>477</v>
      </c>
      <c r="K89" s="17"/>
      <c r="L89" s="17"/>
    </row>
    <row r="90" spans="1:12" ht="12.75" customHeight="1">
      <c r="A90" s="9" t="s">
        <v>1284</v>
      </c>
      <c r="B90" s="18" t="s">
        <v>2411</v>
      </c>
      <c r="C90" s="9">
        <f t="shared" si="2"/>
        <v>88</v>
      </c>
      <c r="D90" s="18" t="s">
        <v>2039</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1</v>
      </c>
      <c r="J90" s="18" t="s">
        <v>697</v>
      </c>
      <c r="K90" s="17"/>
      <c r="L90" s="17"/>
    </row>
    <row r="91" spans="1:12" ht="12.75" customHeight="1">
      <c r="A91" s="9" t="s">
        <v>2190</v>
      </c>
      <c r="B91" s="18" t="s">
        <v>2191</v>
      </c>
      <c r="C91" s="9">
        <f t="shared" si="2"/>
        <v>89</v>
      </c>
      <c r="D91" s="18" t="s">
        <v>2039</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2</v>
      </c>
      <c r="J91" s="18" t="s">
        <v>697</v>
      </c>
      <c r="K91" s="17"/>
      <c r="L91" s="17"/>
    </row>
    <row r="92" spans="1:12" ht="12.75" customHeight="1">
      <c r="A92" s="9" t="s">
        <v>2192</v>
      </c>
      <c r="B92" s="12" t="s">
        <v>2136</v>
      </c>
      <c r="C92" s="9">
        <f t="shared" si="2"/>
        <v>90</v>
      </c>
      <c r="D92" s="18" t="s">
        <v>2039</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5</v>
      </c>
      <c r="J92" s="18" t="s">
        <v>477</v>
      </c>
      <c r="K92" s="17"/>
      <c r="L92" s="17"/>
    </row>
    <row r="93" spans="1:12" ht="12.75" customHeight="1">
      <c r="A93" s="9" t="s">
        <v>2137</v>
      </c>
      <c r="B93" s="12" t="s">
        <v>1740</v>
      </c>
      <c r="C93" s="9">
        <f t="shared" si="2"/>
        <v>91</v>
      </c>
      <c r="D93" s="18" t="s">
        <v>2039</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25</v>
      </c>
      <c r="J93" s="12" t="s">
        <v>698</v>
      </c>
      <c r="K93" s="17">
        <v>70126</v>
      </c>
      <c r="L93" s="17" t="s">
        <v>1741</v>
      </c>
    </row>
    <row r="94" spans="1:12" ht="12.75" customHeight="1">
      <c r="A94" s="9" t="s">
        <v>1742</v>
      </c>
      <c r="B94" s="12" t="s">
        <v>1868</v>
      </c>
      <c r="C94" s="9">
        <f t="shared" si="2"/>
        <v>92</v>
      </c>
      <c r="D94" s="18" t="s">
        <v>2039</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26</v>
      </c>
      <c r="J94" s="12" t="s">
        <v>698</v>
      </c>
      <c r="K94" s="17"/>
      <c r="L94" s="17"/>
    </row>
    <row r="95" spans="1:12" ht="12.75" customHeight="1">
      <c r="A95" s="9" t="s">
        <v>1869</v>
      </c>
      <c r="B95" s="12" t="s">
        <v>2279</v>
      </c>
      <c r="C95" s="9">
        <f t="shared" si="2"/>
        <v>93</v>
      </c>
      <c r="D95" s="18" t="s">
        <v>2039</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30</v>
      </c>
      <c r="J95" s="12" t="s">
        <v>698</v>
      </c>
      <c r="K95" s="17">
        <v>70128</v>
      </c>
      <c r="L95" s="17" t="s">
        <v>2280</v>
      </c>
    </row>
    <row r="96" spans="1:12" ht="12.75" customHeight="1">
      <c r="A96" s="9" t="s">
        <v>2281</v>
      </c>
      <c r="B96" s="12" t="s">
        <v>2282</v>
      </c>
      <c r="C96" s="9">
        <f t="shared" si="2"/>
        <v>94</v>
      </c>
      <c r="D96" s="18" t="s">
        <v>2039</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31</v>
      </c>
      <c r="J96" s="12" t="s">
        <v>698</v>
      </c>
      <c r="K96" s="17">
        <v>71110</v>
      </c>
      <c r="L96" s="17" t="s">
        <v>2275</v>
      </c>
    </row>
    <row r="97" spans="1:12" ht="12.75" customHeight="1">
      <c r="A97" s="9" t="s">
        <v>2276</v>
      </c>
      <c r="B97" s="18" t="s">
        <v>2277</v>
      </c>
      <c r="C97" s="9">
        <f t="shared" si="2"/>
        <v>95</v>
      </c>
      <c r="D97" s="18" t="s">
        <v>2039</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32</v>
      </c>
      <c r="J97" s="12" t="s">
        <v>698</v>
      </c>
      <c r="K97" s="17"/>
      <c r="L97" s="17"/>
    </row>
    <row r="98" spans="1:12" ht="12.75" customHeight="1">
      <c r="A98" s="9" t="s">
        <v>1746</v>
      </c>
      <c r="B98" s="18" t="s">
        <v>2318</v>
      </c>
      <c r="C98" s="9">
        <f t="shared" si="2"/>
        <v>96</v>
      </c>
      <c r="D98" s="18" t="s">
        <v>2039</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33</v>
      </c>
      <c r="J98" s="12" t="s">
        <v>698</v>
      </c>
      <c r="K98" s="17"/>
      <c r="L98" s="17"/>
    </row>
    <row r="99" spans="1:12" ht="12.75" customHeight="1">
      <c r="A99" s="9" t="s">
        <v>1545</v>
      </c>
      <c r="B99" s="12" t="s">
        <v>1546</v>
      </c>
      <c r="C99" s="9">
        <f t="shared" si="2"/>
        <v>97</v>
      </c>
      <c r="D99" s="18" t="s">
        <v>2039</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33</v>
      </c>
      <c r="J99" s="12" t="s">
        <v>698</v>
      </c>
      <c r="K99" s="17">
        <v>71100</v>
      </c>
      <c r="L99" s="17" t="s">
        <v>2293</v>
      </c>
    </row>
    <row r="100" spans="1:12" ht="12.75" customHeight="1">
      <c r="A100" s="9" t="s">
        <v>2294</v>
      </c>
      <c r="B100" s="12" t="s">
        <v>2295</v>
      </c>
      <c r="C100" s="9">
        <f t="shared" si="2"/>
        <v>98</v>
      </c>
      <c r="D100" s="18" t="s">
        <v>2039</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35</v>
      </c>
      <c r="J100" s="12" t="s">
        <v>698</v>
      </c>
      <c r="K100" s="17">
        <v>70127</v>
      </c>
      <c r="L100" s="17" t="s">
        <v>2030</v>
      </c>
    </row>
    <row r="101" spans="1:12" ht="12.75" customHeight="1">
      <c r="A101" s="9" t="s">
        <v>2158</v>
      </c>
      <c r="B101" s="12" t="s">
        <v>431</v>
      </c>
      <c r="C101" s="9">
        <f t="shared" si="2"/>
        <v>99</v>
      </c>
      <c r="D101" s="18" t="s">
        <v>2039</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100</v>
      </c>
      <c r="J101" s="12" t="s">
        <v>698</v>
      </c>
      <c r="K101" s="17">
        <v>70100</v>
      </c>
      <c r="L101" s="17" t="s">
        <v>1792</v>
      </c>
    </row>
    <row r="102" spans="1:12" ht="12.75" customHeight="1">
      <c r="A102" s="9" t="s">
        <v>1793</v>
      </c>
      <c r="B102" s="12" t="s">
        <v>1665</v>
      </c>
      <c r="C102" s="9">
        <f t="shared" si="2"/>
        <v>100</v>
      </c>
      <c r="D102" s="18" t="s">
        <v>2039</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101</v>
      </c>
      <c r="J102" s="12" t="s">
        <v>698</v>
      </c>
      <c r="K102" s="17"/>
      <c r="L102" s="17"/>
    </row>
    <row r="103" spans="1:12" ht="12.75" customHeight="1">
      <c r="A103" s="69" t="s">
        <v>116</v>
      </c>
      <c r="B103" s="12" t="s">
        <v>118</v>
      </c>
      <c r="C103" s="9">
        <f t="shared" si="2"/>
        <v>101</v>
      </c>
      <c r="D103" s="18" t="s">
        <v>2039</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102</v>
      </c>
      <c r="J103" s="12" t="s">
        <v>388</v>
      </c>
      <c r="K103" s="17"/>
      <c r="L103" s="17"/>
    </row>
    <row r="104" spans="1:12" ht="12.75" customHeight="1">
      <c r="A104" s="9" t="s">
        <v>2296</v>
      </c>
      <c r="B104" s="12" t="s">
        <v>2040</v>
      </c>
      <c r="C104" s="9">
        <f>C102+1</f>
        <v>101</v>
      </c>
      <c r="D104" s="18" t="s">
        <v>2039</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9">
        <v>105</v>
      </c>
      <c r="J104" s="12" t="s">
        <v>698</v>
      </c>
      <c r="K104" s="17">
        <v>70101</v>
      </c>
      <c r="L104" s="17" t="s">
        <v>2238</v>
      </c>
    </row>
    <row r="105" spans="1:12" ht="12.75" customHeight="1">
      <c r="A105" s="9" t="s">
        <v>2462</v>
      </c>
      <c r="B105" s="12" t="s">
        <v>2463</v>
      </c>
      <c r="C105" s="9">
        <f t="shared" ref="C105:C168" si="3">C104+1</f>
        <v>102</v>
      </c>
      <c r="D105" s="18" t="s">
        <v>2039</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106</v>
      </c>
      <c r="J105" s="12" t="s">
        <v>698</v>
      </c>
      <c r="K105" s="17">
        <v>70134</v>
      </c>
      <c r="L105" s="17" t="s">
        <v>2347</v>
      </c>
    </row>
    <row r="106" spans="1:12" ht="12.75" customHeight="1">
      <c r="A106" s="9" t="s">
        <v>2368</v>
      </c>
      <c r="B106" s="12" t="s">
        <v>1845</v>
      </c>
      <c r="C106" s="9">
        <f t="shared" si="3"/>
        <v>103</v>
      </c>
      <c r="D106" s="18" t="s">
        <v>2039</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200</v>
      </c>
      <c r="J106" s="12" t="s">
        <v>698</v>
      </c>
      <c r="K106" s="17"/>
      <c r="L106" s="17"/>
    </row>
    <row r="107" spans="1:12" ht="12.75" customHeight="1">
      <c r="A107" s="9" t="s">
        <v>1670</v>
      </c>
      <c r="B107" s="12" t="s">
        <v>2401</v>
      </c>
      <c r="C107" s="9">
        <f t="shared" si="3"/>
        <v>104</v>
      </c>
      <c r="D107" s="18" t="s">
        <v>2039</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500</v>
      </c>
      <c r="J107" s="12" t="s">
        <v>698</v>
      </c>
      <c r="K107" s="17">
        <v>70102</v>
      </c>
      <c r="L107" s="17" t="s">
        <v>2402</v>
      </c>
    </row>
    <row r="108" spans="1:12" ht="12.75" customHeight="1">
      <c r="A108" s="9" t="s">
        <v>2403</v>
      </c>
      <c r="B108" s="12" t="s">
        <v>2404</v>
      </c>
      <c r="C108" s="9">
        <f t="shared" si="3"/>
        <v>105</v>
      </c>
      <c r="D108" s="18" t="s">
        <v>2039</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501</v>
      </c>
      <c r="J108" s="12" t="s">
        <v>698</v>
      </c>
      <c r="K108" s="17">
        <v>70103</v>
      </c>
      <c r="L108" s="17" t="s">
        <v>2278</v>
      </c>
    </row>
    <row r="109" spans="1:12" ht="12.75" customHeight="1">
      <c r="A109" s="9" t="s">
        <v>2005</v>
      </c>
      <c r="B109" s="12" t="s">
        <v>2128</v>
      </c>
      <c r="C109" s="9">
        <f t="shared" si="3"/>
        <v>106</v>
      </c>
      <c r="D109" s="18" t="s">
        <v>2039</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900</v>
      </c>
      <c r="J109" s="12" t="s">
        <v>698</v>
      </c>
      <c r="K109" s="17">
        <v>70125</v>
      </c>
      <c r="L109" s="17" t="s">
        <v>2129</v>
      </c>
    </row>
    <row r="110" spans="1:12" ht="12.75" customHeight="1">
      <c r="A110" s="9" t="s">
        <v>2157</v>
      </c>
      <c r="B110" s="12" t="s">
        <v>2019</v>
      </c>
      <c r="C110" s="9">
        <f t="shared" si="3"/>
        <v>107</v>
      </c>
      <c r="D110" s="12" t="s">
        <v>1982</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v>
      </c>
      <c r="J110" s="12" t="s">
        <v>477</v>
      </c>
      <c r="K110" s="17"/>
      <c r="L110" s="17"/>
    </row>
    <row r="111" spans="1:12" ht="12.75" customHeight="1">
      <c r="A111" s="9" t="s">
        <v>1983</v>
      </c>
      <c r="B111" s="12" t="s">
        <v>1984</v>
      </c>
      <c r="C111" s="9">
        <f t="shared" si="3"/>
        <v>108</v>
      </c>
      <c r="D111" s="12" t="s">
        <v>1982</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10</v>
      </c>
      <c r="J111" s="12" t="s">
        <v>477</v>
      </c>
      <c r="K111" s="17">
        <v>70106</v>
      </c>
      <c r="L111" s="17" t="s">
        <v>1985</v>
      </c>
    </row>
    <row r="112" spans="1:12" ht="12.75" customHeight="1">
      <c r="A112" s="9" t="s">
        <v>1986</v>
      </c>
      <c r="B112" s="12" t="s">
        <v>1987</v>
      </c>
      <c r="C112" s="9">
        <f t="shared" si="3"/>
        <v>109</v>
      </c>
      <c r="D112" s="12" t="s">
        <v>1982</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477</v>
      </c>
      <c r="K112" s="17"/>
      <c r="L112" s="17"/>
    </row>
    <row r="113" spans="1:12" ht="12.75" customHeight="1">
      <c r="A113" s="9" t="s">
        <v>2291</v>
      </c>
      <c r="B113" s="12" t="s">
        <v>2288</v>
      </c>
      <c r="C113" s="9">
        <f t="shared" si="3"/>
        <v>110</v>
      </c>
      <c r="D113" s="12" t="s">
        <v>1982</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477</v>
      </c>
      <c r="K113" s="17"/>
      <c r="L113" s="17"/>
    </row>
    <row r="114" spans="1:12" ht="12.75" customHeight="1">
      <c r="A114" s="9" t="s">
        <v>1490</v>
      </c>
      <c r="B114" s="12" t="s">
        <v>1865</v>
      </c>
      <c r="C114" s="9">
        <f t="shared" si="3"/>
        <v>111</v>
      </c>
      <c r="D114" s="12" t="s">
        <v>1982</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30</v>
      </c>
      <c r="J114" s="12" t="s">
        <v>477</v>
      </c>
      <c r="K114" s="17"/>
      <c r="L114" s="17"/>
    </row>
    <row r="115" spans="1:12" ht="12.75" customHeight="1">
      <c r="A115" s="9" t="s">
        <v>1733</v>
      </c>
      <c r="B115" s="12" t="s">
        <v>1733</v>
      </c>
      <c r="C115" s="9">
        <f t="shared" si="3"/>
        <v>112</v>
      </c>
      <c r="D115" s="12" t="s">
        <v>1982</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32</v>
      </c>
      <c r="J115" s="12" t="s">
        <v>477</v>
      </c>
      <c r="K115" s="17">
        <v>70137</v>
      </c>
      <c r="L115" s="17" t="s">
        <v>1723</v>
      </c>
    </row>
    <row r="116" spans="1:12" ht="12.75" customHeight="1">
      <c r="A116" s="9" t="s">
        <v>1724</v>
      </c>
      <c r="B116" s="12" t="s">
        <v>1850</v>
      </c>
      <c r="C116" s="9">
        <f t="shared" si="3"/>
        <v>113</v>
      </c>
      <c r="D116" s="12" t="s">
        <v>1982</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35</v>
      </c>
      <c r="J116" s="12" t="s">
        <v>477</v>
      </c>
      <c r="K116" s="17"/>
      <c r="L116" s="17"/>
    </row>
    <row r="117" spans="1:12" ht="12.75" customHeight="1">
      <c r="A117" s="9" t="s">
        <v>1988</v>
      </c>
      <c r="B117" s="12" t="s">
        <v>2309</v>
      </c>
      <c r="C117" s="9">
        <f t="shared" si="3"/>
        <v>114</v>
      </c>
      <c r="D117" s="12" t="s">
        <v>1982</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50</v>
      </c>
      <c r="J117" s="12" t="s">
        <v>477</v>
      </c>
      <c r="K117" s="17"/>
      <c r="L117" s="17"/>
    </row>
    <row r="118" spans="1:12" ht="12.75" customHeight="1">
      <c r="A118" s="9" t="s">
        <v>2003</v>
      </c>
      <c r="B118" s="12" t="s">
        <v>1859</v>
      </c>
      <c r="C118" s="9">
        <f t="shared" si="3"/>
        <v>115</v>
      </c>
      <c r="D118" s="12" t="s">
        <v>1982</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60</v>
      </c>
      <c r="J118" s="12" t="s">
        <v>477</v>
      </c>
      <c r="K118" s="17"/>
      <c r="L118" s="17"/>
    </row>
    <row r="119" spans="1:12" ht="12.75" customHeight="1">
      <c r="A119" s="9" t="s">
        <v>1860</v>
      </c>
      <c r="B119" s="12" t="s">
        <v>1860</v>
      </c>
      <c r="C119" s="9">
        <f t="shared" si="3"/>
        <v>116</v>
      </c>
      <c r="D119" s="12" t="s">
        <v>1982</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70</v>
      </c>
      <c r="J119" s="12" t="s">
        <v>477</v>
      </c>
      <c r="K119" s="17"/>
      <c r="L119" s="17"/>
    </row>
    <row r="120" spans="1:12" ht="12.75" customHeight="1">
      <c r="A120" s="9" t="s">
        <v>1734</v>
      </c>
      <c r="B120" s="12" t="s">
        <v>1600</v>
      </c>
      <c r="C120" s="9">
        <f t="shared" si="3"/>
        <v>117</v>
      </c>
      <c r="D120" s="12" t="s">
        <v>1982</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80</v>
      </c>
      <c r="J120" s="12" t="s">
        <v>477</v>
      </c>
      <c r="K120" s="17"/>
      <c r="L120" s="17"/>
    </row>
    <row r="121" spans="1:12" ht="12.75" customHeight="1">
      <c r="A121" s="9" t="s">
        <v>1728</v>
      </c>
      <c r="B121" s="12" t="s">
        <v>1479</v>
      </c>
      <c r="C121" s="9">
        <f t="shared" si="3"/>
        <v>118</v>
      </c>
      <c r="D121" s="12" t="s">
        <v>1982</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90</v>
      </c>
      <c r="J121" s="12" t="s">
        <v>477</v>
      </c>
      <c r="K121" s="17">
        <v>70107</v>
      </c>
      <c r="L121" s="17" t="s">
        <v>2232</v>
      </c>
    </row>
    <row r="122" spans="1:12" ht="12.75" customHeight="1">
      <c r="A122" s="9" t="s">
        <v>2217</v>
      </c>
      <c r="B122" s="12" t="s">
        <v>2218</v>
      </c>
      <c r="C122" s="9">
        <f t="shared" si="3"/>
        <v>119</v>
      </c>
      <c r="D122" s="12" t="s">
        <v>1982</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100</v>
      </c>
      <c r="J122" s="12" t="s">
        <v>477</v>
      </c>
      <c r="K122" s="17"/>
      <c r="L122" s="17"/>
    </row>
    <row r="123" spans="1:12" ht="12.75" customHeight="1">
      <c r="A123" s="9" t="s">
        <v>2219</v>
      </c>
      <c r="B123" s="12" t="s">
        <v>2233</v>
      </c>
      <c r="C123" s="9">
        <f t="shared" si="3"/>
        <v>120</v>
      </c>
      <c r="D123" s="12" t="s">
        <v>1982</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900</v>
      </c>
      <c r="J123" s="12" t="s">
        <v>477</v>
      </c>
      <c r="K123" s="17">
        <v>70136</v>
      </c>
      <c r="L123" s="17" t="s">
        <v>2459</v>
      </c>
    </row>
    <row r="124" spans="1:12" ht="12.75" customHeight="1">
      <c r="A124" s="9" t="s">
        <v>1929</v>
      </c>
      <c r="B124" s="18" t="s">
        <v>1794</v>
      </c>
      <c r="C124" s="9">
        <f t="shared" si="3"/>
        <v>121</v>
      </c>
      <c r="D124" s="18" t="s">
        <v>1930</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1</v>
      </c>
      <c r="J124" s="12" t="s">
        <v>477</v>
      </c>
      <c r="K124" s="17"/>
      <c r="L124" s="17"/>
    </row>
    <row r="125" spans="1:12" ht="12.75" customHeight="1">
      <c r="A125" s="9" t="s">
        <v>1537</v>
      </c>
      <c r="B125" s="18" t="s">
        <v>1537</v>
      </c>
      <c r="C125" s="9">
        <f t="shared" si="3"/>
        <v>122</v>
      </c>
      <c r="D125" s="18" t="s">
        <v>1930</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2</v>
      </c>
      <c r="J125" s="12" t="s">
        <v>477</v>
      </c>
      <c r="K125" s="17">
        <v>70031</v>
      </c>
      <c r="L125" s="17" t="s">
        <v>1666</v>
      </c>
    </row>
    <row r="126" spans="1:12" ht="12.75" customHeight="1">
      <c r="A126" s="9" t="s">
        <v>1679</v>
      </c>
      <c r="B126" s="18" t="s">
        <v>2041</v>
      </c>
      <c r="C126" s="9">
        <f t="shared" si="3"/>
        <v>123</v>
      </c>
      <c r="D126" s="18" t="s">
        <v>1930</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10</v>
      </c>
      <c r="J126" s="12" t="s">
        <v>477</v>
      </c>
      <c r="K126" s="17">
        <v>70027</v>
      </c>
      <c r="L126" s="17" t="s">
        <v>1915</v>
      </c>
    </row>
    <row r="127" spans="1:12" ht="12.75" customHeight="1">
      <c r="A127" s="9" t="s">
        <v>1916</v>
      </c>
      <c r="B127" s="18" t="s">
        <v>1916</v>
      </c>
      <c r="C127" s="9">
        <f t="shared" si="3"/>
        <v>124</v>
      </c>
      <c r="D127" s="18" t="s">
        <v>1930</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11</v>
      </c>
      <c r="J127" s="12" t="s">
        <v>477</v>
      </c>
      <c r="K127" s="17"/>
      <c r="L127" s="17"/>
    </row>
    <row r="128" spans="1:12" ht="12.75" customHeight="1">
      <c r="A128" s="9" t="s">
        <v>1917</v>
      </c>
      <c r="B128" s="18" t="s">
        <v>2407</v>
      </c>
      <c r="C128" s="9">
        <f t="shared" si="3"/>
        <v>125</v>
      </c>
      <c r="D128" s="18" t="s">
        <v>1930</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12</v>
      </c>
      <c r="J128" s="12" t="s">
        <v>477</v>
      </c>
      <c r="K128" s="17"/>
      <c r="L128" s="17"/>
    </row>
    <row r="129" spans="1:12" ht="12.75" customHeight="1">
      <c r="A129" s="9" t="s">
        <v>2357</v>
      </c>
      <c r="B129" s="18" t="s">
        <v>2189</v>
      </c>
      <c r="C129" s="9">
        <f t="shared" si="3"/>
        <v>126</v>
      </c>
      <c r="D129" s="18" t="s">
        <v>1930</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20</v>
      </c>
      <c r="J129" s="12" t="s">
        <v>477</v>
      </c>
      <c r="K129" s="17">
        <v>70033</v>
      </c>
      <c r="L129" s="17" t="s">
        <v>1844</v>
      </c>
    </row>
    <row r="130" spans="1:12" ht="12.75" customHeight="1">
      <c r="A130" s="9" t="s">
        <v>2132</v>
      </c>
      <c r="B130" s="18" t="s">
        <v>2132</v>
      </c>
      <c r="C130" s="9">
        <f t="shared" si="3"/>
        <v>127</v>
      </c>
      <c r="D130" s="18" t="s">
        <v>1930</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477</v>
      </c>
      <c r="K130" s="17"/>
      <c r="L130" s="17"/>
    </row>
    <row r="131" spans="1:12" ht="12.75" customHeight="1">
      <c r="A131" s="9" t="s">
        <v>2127</v>
      </c>
      <c r="B131" s="18" t="s">
        <v>2436</v>
      </c>
      <c r="C131" s="9">
        <f t="shared" si="3"/>
        <v>128</v>
      </c>
      <c r="D131" s="18" t="s">
        <v>1930</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477</v>
      </c>
      <c r="K131" s="17"/>
      <c r="L131" s="17"/>
    </row>
    <row r="132" spans="1:12" ht="12.75" customHeight="1">
      <c r="A132" s="9" t="s">
        <v>2297</v>
      </c>
      <c r="B132" s="18" t="s">
        <v>1399</v>
      </c>
      <c r="C132" s="9">
        <f t="shared" si="3"/>
        <v>129</v>
      </c>
      <c r="D132" s="18" t="s">
        <v>1930</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477</v>
      </c>
      <c r="K132" s="17"/>
      <c r="L132" s="17"/>
    </row>
    <row r="133" spans="1:12" ht="12.75" customHeight="1">
      <c r="A133" s="9" t="s">
        <v>1939</v>
      </c>
      <c r="B133" s="18" t="s">
        <v>2078</v>
      </c>
      <c r="C133" s="9">
        <f t="shared" si="3"/>
        <v>130</v>
      </c>
      <c r="D133" s="18" t="s">
        <v>1930</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477</v>
      </c>
      <c r="K133" s="17"/>
      <c r="L133" s="17"/>
    </row>
    <row r="134" spans="1:12" ht="12.75" customHeight="1">
      <c r="A134" s="9" t="s">
        <v>2079</v>
      </c>
      <c r="B134" s="18" t="s">
        <v>2080</v>
      </c>
      <c r="C134" s="9">
        <f t="shared" si="3"/>
        <v>131</v>
      </c>
      <c r="D134" s="18" t="s">
        <v>1930</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23</v>
      </c>
      <c r="J134" s="12" t="s">
        <v>477</v>
      </c>
      <c r="K134" s="17"/>
      <c r="L134" s="17"/>
    </row>
    <row r="135" spans="1:12" ht="12.75" customHeight="1">
      <c r="A135" s="9" t="s">
        <v>2081</v>
      </c>
      <c r="B135" s="18" t="s">
        <v>2082</v>
      </c>
      <c r="C135" s="9">
        <f t="shared" si="3"/>
        <v>132</v>
      </c>
      <c r="D135" s="18" t="s">
        <v>1930</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30</v>
      </c>
      <c r="J135" s="12" t="s">
        <v>477</v>
      </c>
      <c r="K135" s="19">
        <v>70026</v>
      </c>
      <c r="L135" s="19" t="s">
        <v>1810</v>
      </c>
    </row>
    <row r="136" spans="1:12" ht="12.75" customHeight="1">
      <c r="A136" s="9" t="s">
        <v>1817</v>
      </c>
      <c r="B136" s="18" t="s">
        <v>1818</v>
      </c>
      <c r="C136" s="9">
        <f t="shared" si="3"/>
        <v>133</v>
      </c>
      <c r="D136" s="18" t="s">
        <v>1930</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32</v>
      </c>
      <c r="J136" s="12" t="s">
        <v>477</v>
      </c>
      <c r="K136" s="17"/>
      <c r="L136" s="17"/>
    </row>
    <row r="137" spans="1:12" ht="12.75" customHeight="1">
      <c r="A137" s="9" t="s">
        <v>1555</v>
      </c>
      <c r="B137" s="18" t="s">
        <v>1555</v>
      </c>
      <c r="C137" s="9">
        <f t="shared" si="3"/>
        <v>134</v>
      </c>
      <c r="D137" s="18" t="s">
        <v>1930</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35</v>
      </c>
      <c r="J137" s="12" t="s">
        <v>477</v>
      </c>
      <c r="K137" s="17"/>
      <c r="L137" s="17"/>
    </row>
    <row r="138" spans="1:12" ht="12.75" customHeight="1">
      <c r="A138" s="9" t="s">
        <v>1029</v>
      </c>
      <c r="B138" s="18" t="s">
        <v>1281</v>
      </c>
      <c r="C138" s="9">
        <f t="shared" si="3"/>
        <v>135</v>
      </c>
      <c r="D138" s="18" t="s">
        <v>1930</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37</v>
      </c>
      <c r="J138" s="12" t="s">
        <v>477</v>
      </c>
      <c r="K138" s="17"/>
      <c r="L138" s="17"/>
    </row>
    <row r="139" spans="1:12" ht="12.75" customHeight="1">
      <c r="A139" s="9" t="s">
        <v>1282</v>
      </c>
      <c r="B139" s="18" t="s">
        <v>1163</v>
      </c>
      <c r="C139" s="9">
        <f t="shared" si="3"/>
        <v>136</v>
      </c>
      <c r="D139" s="18" t="s">
        <v>1930</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40</v>
      </c>
      <c r="J139" s="12" t="s">
        <v>477</v>
      </c>
      <c r="K139" s="17"/>
      <c r="L139" s="17"/>
    </row>
    <row r="140" spans="1:12" ht="12.75" customHeight="1">
      <c r="A140" s="9" t="s">
        <v>1164</v>
      </c>
      <c r="B140" s="18" t="s">
        <v>1283</v>
      </c>
      <c r="C140" s="9">
        <f t="shared" si="3"/>
        <v>137</v>
      </c>
      <c r="D140" s="18" t="s">
        <v>1930</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41</v>
      </c>
      <c r="J140" s="12" t="s">
        <v>477</v>
      </c>
      <c r="K140" s="17"/>
      <c r="L140" s="17"/>
    </row>
    <row r="141" spans="1:12" ht="12.75" customHeight="1">
      <c r="A141" s="9" t="s">
        <v>1168</v>
      </c>
      <c r="B141" s="18" t="s">
        <v>1287</v>
      </c>
      <c r="C141" s="9">
        <f t="shared" si="3"/>
        <v>138</v>
      </c>
      <c r="D141" s="18" t="s">
        <v>1930</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45</v>
      </c>
      <c r="J141" s="12" t="s">
        <v>477</v>
      </c>
      <c r="K141" s="17">
        <v>70038</v>
      </c>
      <c r="L141" s="17" t="s">
        <v>1288</v>
      </c>
    </row>
    <row r="142" spans="1:12" ht="12.75" customHeight="1">
      <c r="A142" s="9" t="s">
        <v>1412</v>
      </c>
      <c r="B142" s="18" t="s">
        <v>1413</v>
      </c>
      <c r="C142" s="9">
        <f t="shared" si="3"/>
        <v>139</v>
      </c>
      <c r="D142" s="18" t="s">
        <v>1930</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60</v>
      </c>
      <c r="J142" s="12" t="s">
        <v>477</v>
      </c>
      <c r="K142" s="17">
        <v>70024</v>
      </c>
      <c r="L142" s="17" t="s">
        <v>1422</v>
      </c>
    </row>
    <row r="143" spans="1:12" ht="12.75" customHeight="1">
      <c r="A143" s="9" t="s">
        <v>1423</v>
      </c>
      <c r="B143" s="18" t="s">
        <v>1424</v>
      </c>
      <c r="C143" s="9">
        <f t="shared" si="3"/>
        <v>140</v>
      </c>
      <c r="D143" s="18" t="s">
        <v>1930</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70</v>
      </c>
      <c r="J143" s="12" t="s">
        <v>477</v>
      </c>
      <c r="K143" s="17"/>
      <c r="L143" s="17"/>
    </row>
    <row r="144" spans="1:12" ht="12.75" customHeight="1">
      <c r="A144" s="9" t="s">
        <v>1820</v>
      </c>
      <c r="B144" s="18" t="s">
        <v>1821</v>
      </c>
      <c r="C144" s="9">
        <f t="shared" si="3"/>
        <v>141</v>
      </c>
      <c r="D144" s="18" t="s">
        <v>1930</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71</v>
      </c>
      <c r="J144" s="12" t="s">
        <v>477</v>
      </c>
      <c r="K144" s="17"/>
      <c r="L144" s="17"/>
    </row>
    <row r="145" spans="1:12" ht="12.75" customHeight="1">
      <c r="A145" s="9" t="s">
        <v>1955</v>
      </c>
      <c r="B145" s="18" t="s">
        <v>1956</v>
      </c>
      <c r="C145" s="9">
        <f t="shared" si="3"/>
        <v>142</v>
      </c>
      <c r="D145" s="18" t="s">
        <v>1930</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80</v>
      </c>
      <c r="J145" s="12" t="s">
        <v>477</v>
      </c>
      <c r="K145" s="17"/>
      <c r="L145" s="17"/>
    </row>
    <row r="146" spans="1:12" ht="12.75" customHeight="1">
      <c r="A146" s="9" t="s">
        <v>1957</v>
      </c>
      <c r="B146" s="18" t="s">
        <v>1958</v>
      </c>
      <c r="C146" s="9">
        <f t="shared" si="3"/>
        <v>143</v>
      </c>
      <c r="D146" s="18" t="s">
        <v>1930</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81</v>
      </c>
      <c r="J146" s="12" t="s">
        <v>477</v>
      </c>
      <c r="K146" s="17"/>
      <c r="L146" s="17"/>
    </row>
    <row r="147" spans="1:12" ht="12.75" customHeight="1">
      <c r="A147" s="9" t="s">
        <v>1959</v>
      </c>
      <c r="B147" s="18" t="s">
        <v>1960</v>
      </c>
      <c r="C147" s="9">
        <f t="shared" si="3"/>
        <v>144</v>
      </c>
      <c r="D147" s="18" t="s">
        <v>1930</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82</v>
      </c>
      <c r="J147" s="12" t="s">
        <v>477</v>
      </c>
      <c r="K147" s="17"/>
      <c r="L147" s="17"/>
    </row>
    <row r="148" spans="1:12" ht="12.75" customHeight="1">
      <c r="A148" s="9" t="s">
        <v>1961</v>
      </c>
      <c r="B148" s="18" t="s">
        <v>1846</v>
      </c>
      <c r="C148" s="9">
        <f t="shared" si="3"/>
        <v>145</v>
      </c>
      <c r="D148" s="18" t="s">
        <v>1930</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83</v>
      </c>
      <c r="J148" s="12" t="s">
        <v>477</v>
      </c>
      <c r="K148" s="17"/>
      <c r="L148" s="17"/>
    </row>
    <row r="149" spans="1:12" ht="12.75" customHeight="1">
      <c r="A149" s="9" t="s">
        <v>1993</v>
      </c>
      <c r="B149" s="18" t="s">
        <v>1994</v>
      </c>
      <c r="C149" s="9">
        <f t="shared" si="3"/>
        <v>146</v>
      </c>
      <c r="D149" s="18" t="s">
        <v>1930</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90</v>
      </c>
      <c r="J149" s="12" t="s">
        <v>477</v>
      </c>
      <c r="K149" s="17">
        <v>70042</v>
      </c>
      <c r="L149" s="17" t="s">
        <v>1492</v>
      </c>
    </row>
    <row r="150" spans="1:12" ht="12.75" customHeight="1">
      <c r="A150" s="9" t="s">
        <v>1881</v>
      </c>
      <c r="B150" s="18" t="s">
        <v>2045</v>
      </c>
      <c r="C150" s="9">
        <f t="shared" si="3"/>
        <v>147</v>
      </c>
      <c r="D150" s="18" t="s">
        <v>1930</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91</v>
      </c>
      <c r="J150" s="12" t="s">
        <v>477</v>
      </c>
      <c r="K150" s="17"/>
      <c r="L150" s="17"/>
    </row>
    <row r="151" spans="1:12" ht="12.75" customHeight="1">
      <c r="A151" s="9" t="s">
        <v>2196</v>
      </c>
      <c r="B151" s="18" t="s">
        <v>1489</v>
      </c>
      <c r="C151" s="9">
        <f t="shared" si="3"/>
        <v>148</v>
      </c>
      <c r="D151" s="18" t="s">
        <v>1930</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92</v>
      </c>
      <c r="J151" s="12" t="s">
        <v>477</v>
      </c>
      <c r="K151" s="17"/>
      <c r="L151" s="17"/>
    </row>
    <row r="152" spans="1:12" ht="12.75" customHeight="1">
      <c r="A152" s="9" t="s">
        <v>1736</v>
      </c>
      <c r="B152" s="18" t="s">
        <v>1737</v>
      </c>
      <c r="C152" s="9">
        <f t="shared" si="3"/>
        <v>149</v>
      </c>
      <c r="D152" s="18" t="s">
        <v>1930</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100</v>
      </c>
      <c r="J152" s="12" t="s">
        <v>477</v>
      </c>
    </row>
    <row r="153" spans="1:12" ht="12.75" customHeight="1">
      <c r="A153" s="9" t="s">
        <v>1738</v>
      </c>
      <c r="B153" s="18" t="s">
        <v>2140</v>
      </c>
      <c r="C153" s="9">
        <f t="shared" si="3"/>
        <v>150</v>
      </c>
      <c r="D153" s="18" t="s">
        <v>1930</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101</v>
      </c>
      <c r="J153" s="12" t="s">
        <v>477</v>
      </c>
      <c r="K153" s="19">
        <v>70028</v>
      </c>
      <c r="L153" s="19" t="s">
        <v>2141</v>
      </c>
    </row>
    <row r="154" spans="1:12" ht="12.75" customHeight="1">
      <c r="A154" s="9" t="s">
        <v>1347</v>
      </c>
      <c r="B154" s="18" t="s">
        <v>1348</v>
      </c>
      <c r="C154" s="9">
        <f t="shared" si="3"/>
        <v>151</v>
      </c>
      <c r="D154" s="18" t="s">
        <v>1930</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120</v>
      </c>
      <c r="J154" s="12" t="s">
        <v>477</v>
      </c>
      <c r="K154" s="17">
        <v>70032</v>
      </c>
      <c r="L154" s="17" t="s">
        <v>1481</v>
      </c>
    </row>
    <row r="155" spans="1:12" ht="12.75" customHeight="1">
      <c r="A155" s="9" t="s">
        <v>1482</v>
      </c>
      <c r="B155" s="18" t="s">
        <v>1614</v>
      </c>
      <c r="C155" s="9">
        <f t="shared" si="3"/>
        <v>152</v>
      </c>
      <c r="D155" s="18" t="s">
        <v>1930</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477</v>
      </c>
    </row>
    <row r="156" spans="1:12" ht="12.75" customHeight="1">
      <c r="A156" s="9" t="s">
        <v>1615</v>
      </c>
      <c r="B156" s="18" t="s">
        <v>2391</v>
      </c>
      <c r="C156" s="9">
        <f t="shared" si="3"/>
        <v>153</v>
      </c>
      <c r="D156" s="18" t="s">
        <v>1930</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477</v>
      </c>
      <c r="K156" s="17"/>
      <c r="L156" s="17"/>
    </row>
    <row r="157" spans="1:12" ht="12.75" customHeight="1">
      <c r="A157" s="9" t="s">
        <v>1867</v>
      </c>
      <c r="B157" s="18" t="s">
        <v>2008</v>
      </c>
      <c r="C157" s="9">
        <f t="shared" si="3"/>
        <v>154</v>
      </c>
      <c r="D157" s="18" t="s">
        <v>1930</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122</v>
      </c>
      <c r="J157" s="12" t="s">
        <v>477</v>
      </c>
      <c r="K157" s="17"/>
      <c r="L157" s="17"/>
    </row>
    <row r="158" spans="1:12" ht="12.75" customHeight="1">
      <c r="A158" s="9" t="s">
        <v>1864</v>
      </c>
      <c r="B158" s="18" t="s">
        <v>2006</v>
      </c>
      <c r="C158" s="9">
        <f t="shared" si="3"/>
        <v>155</v>
      </c>
      <c r="D158" s="18" t="s">
        <v>1930</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130</v>
      </c>
      <c r="J158" s="12" t="s">
        <v>477</v>
      </c>
      <c r="K158" s="17">
        <v>70037</v>
      </c>
      <c r="L158" s="17" t="s">
        <v>1863</v>
      </c>
    </row>
    <row r="159" spans="1:12" ht="12.75" customHeight="1">
      <c r="A159" s="9" t="s">
        <v>1861</v>
      </c>
      <c r="B159" s="18" t="s">
        <v>1862</v>
      </c>
      <c r="C159" s="9">
        <f t="shared" si="3"/>
        <v>156</v>
      </c>
      <c r="D159" s="18" t="s">
        <v>1930</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140</v>
      </c>
      <c r="J159" s="12" t="s">
        <v>477</v>
      </c>
      <c r="K159" s="17">
        <v>70066</v>
      </c>
      <c r="L159" s="17" t="s">
        <v>1596</v>
      </c>
    </row>
    <row r="160" spans="1:12" ht="12.75" customHeight="1">
      <c r="A160" s="9" t="s">
        <v>1601</v>
      </c>
      <c r="B160" s="18" t="s">
        <v>1602</v>
      </c>
      <c r="C160" s="9">
        <f t="shared" si="3"/>
        <v>157</v>
      </c>
      <c r="D160" s="18" t="s">
        <v>1930</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150</v>
      </c>
      <c r="J160" s="12" t="s">
        <v>477</v>
      </c>
      <c r="K160" s="17">
        <v>70025</v>
      </c>
      <c r="L160" s="17" t="s">
        <v>2397</v>
      </c>
    </row>
    <row r="161" spans="1:12" ht="12.75" customHeight="1">
      <c r="A161" s="9" t="s">
        <v>2398</v>
      </c>
      <c r="B161" s="9" t="s">
        <v>1842</v>
      </c>
      <c r="C161" s="9">
        <f t="shared" si="3"/>
        <v>158</v>
      </c>
      <c r="D161" s="18" t="s">
        <v>1930</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151</v>
      </c>
      <c r="J161" s="12" t="s">
        <v>477</v>
      </c>
      <c r="K161" s="17"/>
      <c r="L161" s="17"/>
    </row>
    <row r="162" spans="1:12" ht="12.75" customHeight="1">
      <c r="A162" s="9" t="s">
        <v>1843</v>
      </c>
      <c r="B162" s="18" t="s">
        <v>2241</v>
      </c>
      <c r="C162" s="9">
        <f t="shared" si="3"/>
        <v>159</v>
      </c>
      <c r="D162" s="18" t="s">
        <v>1930</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160</v>
      </c>
      <c r="J162" s="12" t="s">
        <v>477</v>
      </c>
      <c r="K162" s="19">
        <v>70036</v>
      </c>
      <c r="L162" s="19" t="s">
        <v>2197</v>
      </c>
    </row>
    <row r="163" spans="1:12" ht="12.75" customHeight="1">
      <c r="A163" s="9" t="s">
        <v>2198</v>
      </c>
      <c r="B163" s="18" t="s">
        <v>1471</v>
      </c>
      <c r="C163" s="9">
        <f t="shared" si="3"/>
        <v>160</v>
      </c>
      <c r="D163" s="18" t="s">
        <v>1930</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2">
        <v>165</v>
      </c>
      <c r="J163" s="12" t="s">
        <v>477</v>
      </c>
      <c r="K163" s="17">
        <v>70129</v>
      </c>
      <c r="L163" s="17" t="s">
        <v>1333</v>
      </c>
    </row>
    <row r="164" spans="1:12" ht="12.75" customHeight="1">
      <c r="A164" s="9" t="s">
        <v>1475</v>
      </c>
      <c r="B164" s="18" t="s">
        <v>1480</v>
      </c>
      <c r="C164" s="9">
        <f t="shared" si="3"/>
        <v>161</v>
      </c>
      <c r="D164" s="18" t="s">
        <v>1930</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170</v>
      </c>
      <c r="J164" s="12" t="s">
        <v>477</v>
      </c>
      <c r="K164" s="17">
        <v>70041</v>
      </c>
      <c r="L164" s="17" t="s">
        <v>1617</v>
      </c>
    </row>
    <row r="165" spans="1:12" ht="12.75" customHeight="1">
      <c r="A165" s="9" t="s">
        <v>1618</v>
      </c>
      <c r="B165" s="18" t="s">
        <v>1878</v>
      </c>
      <c r="C165" s="9">
        <f t="shared" si="3"/>
        <v>162</v>
      </c>
      <c r="D165" s="18" t="s">
        <v>1930</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171</v>
      </c>
      <c r="J165" s="12" t="s">
        <v>477</v>
      </c>
      <c r="K165" s="17"/>
      <c r="L165" s="17"/>
    </row>
    <row r="166" spans="1:12" ht="12.75" customHeight="1">
      <c r="A166" s="9" t="s">
        <v>1879</v>
      </c>
      <c r="B166" s="18" t="s">
        <v>1745</v>
      </c>
      <c r="C166" s="9">
        <f t="shared" si="3"/>
        <v>163</v>
      </c>
      <c r="D166" s="18" t="s">
        <v>1930</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477</v>
      </c>
    </row>
    <row r="167" spans="1:12" ht="12.75" customHeight="1">
      <c r="A167" s="9" t="s">
        <v>1620</v>
      </c>
      <c r="B167" s="18" t="s">
        <v>1484</v>
      </c>
      <c r="C167" s="9">
        <f t="shared" si="3"/>
        <v>164</v>
      </c>
      <c r="D167" s="18" t="s">
        <v>1930</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477</v>
      </c>
      <c r="K167" s="17"/>
      <c r="L167" s="17"/>
    </row>
    <row r="168" spans="1:12" ht="12.75" customHeight="1">
      <c r="A168" s="9" t="s">
        <v>1485</v>
      </c>
      <c r="B168" s="18" t="s">
        <v>1343</v>
      </c>
      <c r="C168" s="9">
        <f t="shared" si="3"/>
        <v>165</v>
      </c>
      <c r="D168" s="18" t="s">
        <v>1930</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201</v>
      </c>
      <c r="J168" s="12" t="s">
        <v>477</v>
      </c>
      <c r="K168" s="17"/>
      <c r="L168" s="17"/>
    </row>
    <row r="169" spans="1:12" ht="12.75" customHeight="1">
      <c r="A169" s="9" t="s">
        <v>1225</v>
      </c>
      <c r="B169" s="18" t="s">
        <v>1226</v>
      </c>
      <c r="C169" s="9">
        <f t="shared" ref="C169:C236" si="4">C168+1</f>
        <v>166</v>
      </c>
      <c r="D169" s="18" t="s">
        <v>1930</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1000</v>
      </c>
      <c r="J169" s="12" t="s">
        <v>477</v>
      </c>
    </row>
    <row r="170" spans="1:12" ht="12.75" customHeight="1">
      <c r="A170" s="9" t="s">
        <v>1088</v>
      </c>
      <c r="B170" s="12" t="s">
        <v>1101</v>
      </c>
      <c r="C170" s="9">
        <f t="shared" si="4"/>
        <v>167</v>
      </c>
      <c r="D170" s="18" t="s">
        <v>1930</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2">
        <v>1010</v>
      </c>
      <c r="J170" s="12" t="s">
        <v>477</v>
      </c>
      <c r="K170" s="17">
        <v>70040</v>
      </c>
      <c r="L170" s="17" t="s">
        <v>1228</v>
      </c>
    </row>
    <row r="171" spans="1:12" ht="12.75" customHeight="1">
      <c r="A171" s="9" t="s">
        <v>1229</v>
      </c>
      <c r="B171" s="12" t="s">
        <v>1230</v>
      </c>
      <c r="C171" s="9">
        <f t="shared" si="4"/>
        <v>168</v>
      </c>
      <c r="D171" s="12" t="s">
        <v>1350</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v>
      </c>
      <c r="J171" s="12" t="s">
        <v>477</v>
      </c>
    </row>
    <row r="172" spans="1:12" ht="12.75" customHeight="1">
      <c r="A172" s="9" t="s">
        <v>1354</v>
      </c>
      <c r="B172" s="12" t="s">
        <v>1354</v>
      </c>
      <c r="C172" s="9">
        <f t="shared" si="4"/>
        <v>169</v>
      </c>
      <c r="D172" s="12" t="s">
        <v>1350</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10</v>
      </c>
      <c r="J172" s="12" t="s">
        <v>477</v>
      </c>
      <c r="K172" s="17">
        <v>70115</v>
      </c>
      <c r="L172" s="17" t="s">
        <v>1355</v>
      </c>
    </row>
    <row r="173" spans="1:12" ht="12.75" customHeight="1">
      <c r="A173" s="9" t="s">
        <v>1356</v>
      </c>
      <c r="B173" s="12" t="s">
        <v>1357</v>
      </c>
      <c r="C173" s="9">
        <f t="shared" si="4"/>
        <v>170</v>
      </c>
      <c r="D173" s="12" t="s">
        <v>1350</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11</v>
      </c>
      <c r="J173" s="12" t="s">
        <v>477</v>
      </c>
      <c r="K173" s="17"/>
      <c r="L173" s="17"/>
    </row>
    <row r="174" spans="1:12" ht="12.75" customHeight="1">
      <c r="A174" s="9" t="s">
        <v>1358</v>
      </c>
      <c r="B174" s="18" t="s">
        <v>1358</v>
      </c>
      <c r="C174" s="9">
        <f t="shared" si="4"/>
        <v>171</v>
      </c>
      <c r="D174" s="12" t="s">
        <v>1350</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8">
        <v>20</v>
      </c>
      <c r="J174" s="12" t="s">
        <v>477</v>
      </c>
      <c r="K174" s="17">
        <v>70109</v>
      </c>
      <c r="L174" s="17" t="s">
        <v>1754</v>
      </c>
    </row>
    <row r="175" spans="1:12" ht="12.75" customHeight="1">
      <c r="A175" s="9" t="s">
        <v>2155</v>
      </c>
      <c r="B175" s="12" t="s">
        <v>1892</v>
      </c>
      <c r="C175" s="9">
        <f t="shared" si="4"/>
        <v>172</v>
      </c>
      <c r="D175" s="12" t="s">
        <v>1350</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21</v>
      </c>
      <c r="J175" s="12" t="s">
        <v>477</v>
      </c>
    </row>
    <row r="176" spans="1:12" ht="12.75" customHeight="1">
      <c r="A176" s="9" t="s">
        <v>1893</v>
      </c>
      <c r="B176" s="9" t="s">
        <v>1883</v>
      </c>
      <c r="C176" s="9">
        <f t="shared" si="4"/>
        <v>173</v>
      </c>
      <c r="D176" s="12" t="s">
        <v>1350</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23</v>
      </c>
      <c r="J176" s="12" t="s">
        <v>477</v>
      </c>
      <c r="K176" s="17">
        <v>70111</v>
      </c>
      <c r="L176" s="17" t="s">
        <v>2015</v>
      </c>
    </row>
    <row r="177" spans="1:12" ht="12.75" customHeight="1">
      <c r="A177" s="9" t="s">
        <v>2154</v>
      </c>
      <c r="B177" s="9" t="s">
        <v>1897</v>
      </c>
      <c r="C177" s="9">
        <f t="shared" si="4"/>
        <v>174</v>
      </c>
      <c r="D177" s="12" t="s">
        <v>1350</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24</v>
      </c>
      <c r="J177" s="12" t="s">
        <v>477</v>
      </c>
      <c r="K177" s="17">
        <v>70112</v>
      </c>
      <c r="L177" s="17" t="s">
        <v>2256</v>
      </c>
    </row>
    <row r="178" spans="1:12" ht="12.75" customHeight="1">
      <c r="A178" s="9" t="s">
        <v>2257</v>
      </c>
      <c r="B178" s="12" t="s">
        <v>2258</v>
      </c>
      <c r="C178" s="9">
        <f t="shared" si="4"/>
        <v>175</v>
      </c>
      <c r="D178" s="12" t="s">
        <v>1350</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25</v>
      </c>
      <c r="J178" s="12" t="s">
        <v>477</v>
      </c>
      <c r="K178" s="17">
        <v>70110</v>
      </c>
      <c r="L178" s="17" t="s">
        <v>2115</v>
      </c>
    </row>
    <row r="179" spans="1:12" ht="12.75" customHeight="1">
      <c r="A179" s="9" t="s">
        <v>1807</v>
      </c>
      <c r="B179" s="12" t="s">
        <v>1677</v>
      </c>
      <c r="C179" s="9">
        <f t="shared" si="4"/>
        <v>176</v>
      </c>
      <c r="D179" s="12" t="s">
        <v>1350</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26</v>
      </c>
      <c r="J179" s="12" t="s">
        <v>477</v>
      </c>
      <c r="K179" s="17">
        <v>70113</v>
      </c>
      <c r="L179" s="17" t="s">
        <v>1678</v>
      </c>
    </row>
    <row r="180" spans="1:12" ht="12.75" customHeight="1">
      <c r="A180" s="9" t="s">
        <v>2069</v>
      </c>
      <c r="B180" s="9" t="s">
        <v>2209</v>
      </c>
      <c r="C180" s="9">
        <f t="shared" si="4"/>
        <v>177</v>
      </c>
      <c r="D180" s="12" t="s">
        <v>1350</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27</v>
      </c>
      <c r="J180" s="12" t="s">
        <v>477</v>
      </c>
      <c r="K180" s="17">
        <v>70114</v>
      </c>
      <c r="L180" s="17" t="s">
        <v>1671</v>
      </c>
    </row>
    <row r="181" spans="1:12" ht="12.75" customHeight="1">
      <c r="A181" s="7" t="s">
        <v>1017</v>
      </c>
      <c r="B181" s="7" t="s">
        <v>1017</v>
      </c>
      <c r="C181" s="9">
        <f t="shared" si="4"/>
        <v>178</v>
      </c>
      <c r="D181" s="12" t="s">
        <v>1350</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8">
        <v>49</v>
      </c>
      <c r="J181" s="12" t="s">
        <v>477</v>
      </c>
      <c r="K181" s="17">
        <v>70012</v>
      </c>
      <c r="L181" s="17" t="s">
        <v>1267</v>
      </c>
    </row>
    <row r="182" spans="1:12" ht="12.75" customHeight="1">
      <c r="A182" s="9" t="s">
        <v>2346</v>
      </c>
      <c r="B182" s="12" t="s">
        <v>2223</v>
      </c>
      <c r="C182" s="9">
        <f t="shared" si="4"/>
        <v>179</v>
      </c>
      <c r="D182" s="12" t="s">
        <v>1350</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50</v>
      </c>
      <c r="J182" s="12" t="s">
        <v>477</v>
      </c>
      <c r="K182" s="17">
        <v>70122</v>
      </c>
      <c r="L182" s="17" t="s">
        <v>1933</v>
      </c>
    </row>
    <row r="183" spans="1:12" ht="12.75" customHeight="1">
      <c r="A183" s="9" t="s">
        <v>1795</v>
      </c>
      <c r="B183" s="12" t="s">
        <v>1795</v>
      </c>
      <c r="C183" s="9">
        <f t="shared" si="4"/>
        <v>180</v>
      </c>
      <c r="D183" s="12" t="s">
        <v>1350</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51</v>
      </c>
      <c r="J183" s="12" t="s">
        <v>477</v>
      </c>
      <c r="K183" s="17"/>
      <c r="L183" s="17"/>
    </row>
    <row r="184" spans="1:12" ht="12.75" customHeight="1">
      <c r="A184" s="9" t="s">
        <v>190</v>
      </c>
      <c r="B184" s="12" t="s">
        <v>34</v>
      </c>
      <c r="C184" s="9">
        <f t="shared" si="4"/>
        <v>181</v>
      </c>
      <c r="D184" s="12" t="s">
        <v>1350</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52</v>
      </c>
      <c r="J184" s="12" t="s">
        <v>195</v>
      </c>
      <c r="K184" s="17"/>
      <c r="L184" s="17"/>
    </row>
    <row r="185" spans="1:12" ht="12.75" customHeight="1">
      <c r="A185" s="9" t="s">
        <v>192</v>
      </c>
      <c r="B185" s="12" t="s">
        <v>35</v>
      </c>
      <c r="C185" s="9">
        <f t="shared" si="4"/>
        <v>182</v>
      </c>
      <c r="D185" s="12" t="s">
        <v>1350</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53</v>
      </c>
      <c r="J185" s="12" t="s">
        <v>195</v>
      </c>
      <c r="K185" s="17"/>
      <c r="L185" s="17"/>
    </row>
    <row r="186" spans="1:12" ht="12.75" customHeight="1">
      <c r="A186" s="9" t="s">
        <v>194</v>
      </c>
      <c r="B186" s="12" t="s">
        <v>36</v>
      </c>
      <c r="C186" s="9">
        <f t="shared" si="4"/>
        <v>183</v>
      </c>
      <c r="D186" s="12" t="s">
        <v>1350</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54</v>
      </c>
      <c r="J186" s="12" t="s">
        <v>195</v>
      </c>
      <c r="K186" s="17"/>
      <c r="L186" s="17"/>
    </row>
    <row r="187" spans="1:12" ht="12.75" customHeight="1">
      <c r="A187" s="9" t="s">
        <v>2358</v>
      </c>
      <c r="B187" s="12" t="s">
        <v>37</v>
      </c>
      <c r="C187" s="9">
        <f t="shared" si="4"/>
        <v>184</v>
      </c>
      <c r="D187" s="12" t="s">
        <v>1350</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55</v>
      </c>
      <c r="J187" s="12" t="s">
        <v>195</v>
      </c>
      <c r="K187" s="17"/>
      <c r="L187" s="17"/>
    </row>
    <row r="188" spans="1:12" ht="12.75" customHeight="1">
      <c r="A188" s="9" t="s">
        <v>1796</v>
      </c>
      <c r="B188" s="12" t="s">
        <v>1796</v>
      </c>
      <c r="C188" s="9">
        <f t="shared" si="4"/>
        <v>185</v>
      </c>
      <c r="D188" s="12" t="s">
        <v>1350</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60</v>
      </c>
      <c r="J188" s="12" t="s">
        <v>477</v>
      </c>
      <c r="K188" s="17">
        <v>70116</v>
      </c>
      <c r="L188" s="17" t="s">
        <v>2453</v>
      </c>
    </row>
    <row r="189" spans="1:12" ht="12.75" customHeight="1">
      <c r="A189" s="9" t="s">
        <v>2454</v>
      </c>
      <c r="B189" s="9" t="s">
        <v>2210</v>
      </c>
      <c r="C189" s="9">
        <f t="shared" si="4"/>
        <v>186</v>
      </c>
      <c r="D189" s="12" t="s">
        <v>1350</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61</v>
      </c>
      <c r="J189" s="12" t="s">
        <v>477</v>
      </c>
      <c r="K189" s="17">
        <v>70118</v>
      </c>
      <c r="L189" s="17" t="s">
        <v>2211</v>
      </c>
    </row>
    <row r="190" spans="1:12" ht="12.75" customHeight="1">
      <c r="A190" s="9" t="s">
        <v>1808</v>
      </c>
      <c r="B190" s="9" t="s">
        <v>1808</v>
      </c>
      <c r="C190" s="9">
        <f t="shared" si="4"/>
        <v>187</v>
      </c>
      <c r="D190" s="12" t="s">
        <v>1350</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62</v>
      </c>
      <c r="J190" s="12" t="s">
        <v>477</v>
      </c>
      <c r="K190" s="17">
        <v>70119</v>
      </c>
      <c r="L190" s="17" t="s">
        <v>2207</v>
      </c>
    </row>
    <row r="191" spans="1:12" ht="12.75" customHeight="1">
      <c r="A191" s="9" t="s">
        <v>1927</v>
      </c>
      <c r="B191" s="9" t="s">
        <v>1926</v>
      </c>
      <c r="C191" s="9">
        <f t="shared" si="4"/>
        <v>188</v>
      </c>
      <c r="D191" s="12" t="s">
        <v>1350</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63</v>
      </c>
      <c r="J191" s="12" t="s">
        <v>477</v>
      </c>
      <c r="K191" s="17">
        <v>70120</v>
      </c>
      <c r="L191" s="17" t="s">
        <v>1920</v>
      </c>
    </row>
    <row r="192" spans="1:12" ht="12.75" customHeight="1">
      <c r="A192" s="9" t="s">
        <v>1663</v>
      </c>
      <c r="B192" s="9" t="s">
        <v>1662</v>
      </c>
      <c r="C192" s="9">
        <f t="shared" si="4"/>
        <v>189</v>
      </c>
      <c r="D192" s="12" t="s">
        <v>1350</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v>
      </c>
      <c r="J192" s="12" t="s">
        <v>477</v>
      </c>
      <c r="K192" s="17">
        <v>70121</v>
      </c>
      <c r="L192" s="17" t="s">
        <v>1533</v>
      </c>
    </row>
    <row r="193" spans="1:12" ht="12.75" customHeight="1">
      <c r="A193" s="9" t="s">
        <v>1534</v>
      </c>
      <c r="B193" s="9" t="s">
        <v>1268</v>
      </c>
      <c r="C193" s="9">
        <f t="shared" si="4"/>
        <v>190</v>
      </c>
      <c r="D193" s="12" t="s">
        <v>1350</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80</v>
      </c>
      <c r="J193" s="12" t="s">
        <v>477</v>
      </c>
      <c r="K193" s="17">
        <v>70124</v>
      </c>
      <c r="L193" s="17" t="s">
        <v>2175</v>
      </c>
    </row>
    <row r="194" spans="1:12" ht="12.75" customHeight="1">
      <c r="A194" s="9" t="s">
        <v>2043</v>
      </c>
      <c r="B194" s="9" t="s">
        <v>2131</v>
      </c>
      <c r="C194" s="9">
        <f t="shared" si="4"/>
        <v>191</v>
      </c>
      <c r="D194" s="12" t="s">
        <v>1350</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81</v>
      </c>
      <c r="J194" s="12" t="s">
        <v>477</v>
      </c>
      <c r="K194" s="17">
        <v>70138</v>
      </c>
      <c r="L194" s="17" t="s">
        <v>2133</v>
      </c>
    </row>
    <row r="195" spans="1:12" ht="12.75" customHeight="1">
      <c r="A195" s="9" t="s">
        <v>2124</v>
      </c>
      <c r="B195" s="12" t="s">
        <v>1551</v>
      </c>
      <c r="C195" s="9">
        <f t="shared" si="4"/>
        <v>192</v>
      </c>
      <c r="D195" s="12" t="s">
        <v>1350</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500</v>
      </c>
      <c r="J195" s="12" t="s">
        <v>477</v>
      </c>
      <c r="K195" s="17">
        <v>70200</v>
      </c>
      <c r="L195" s="17" t="s">
        <v>1544</v>
      </c>
    </row>
    <row r="196" spans="1:12" ht="12.75" customHeight="1">
      <c r="A196" s="9" t="s">
        <v>1542</v>
      </c>
      <c r="B196" s="12" t="s">
        <v>1543</v>
      </c>
      <c r="C196" s="9">
        <f t="shared" si="4"/>
        <v>193</v>
      </c>
      <c r="D196" s="12" t="s">
        <v>1350</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650</v>
      </c>
      <c r="J196" s="12" t="s">
        <v>477</v>
      </c>
      <c r="K196" s="17">
        <v>70215</v>
      </c>
      <c r="L196" s="17" t="s">
        <v>1397</v>
      </c>
    </row>
    <row r="197" spans="1:12" ht="12.75" customHeight="1">
      <c r="A197" s="9" t="s">
        <v>1398</v>
      </c>
      <c r="B197" s="12" t="s">
        <v>1275</v>
      </c>
      <c r="C197" s="9">
        <f t="shared" si="4"/>
        <v>194</v>
      </c>
      <c r="D197" s="12" t="s">
        <v>1350</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700</v>
      </c>
      <c r="J197" s="12" t="s">
        <v>477</v>
      </c>
      <c r="K197" s="17"/>
      <c r="L197" s="17"/>
    </row>
    <row r="198" spans="1:12" ht="12.75" customHeight="1">
      <c r="A198" s="9" t="s">
        <v>1276</v>
      </c>
      <c r="B198" s="9" t="s">
        <v>1400</v>
      </c>
      <c r="C198" s="9">
        <f t="shared" si="4"/>
        <v>195</v>
      </c>
      <c r="D198" s="12" t="s">
        <v>1350</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850</v>
      </c>
      <c r="J198" s="12" t="s">
        <v>477</v>
      </c>
      <c r="K198" s="17">
        <v>70123</v>
      </c>
      <c r="L198" s="17" t="s">
        <v>1547</v>
      </c>
    </row>
    <row r="199" spans="1:12" ht="12.75" customHeight="1">
      <c r="A199" s="9" t="s">
        <v>1937</v>
      </c>
      <c r="B199" s="12" t="s">
        <v>1407</v>
      </c>
      <c r="C199" s="9">
        <f t="shared" si="4"/>
        <v>196</v>
      </c>
      <c r="D199" s="12" t="s">
        <v>1350</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900</v>
      </c>
      <c r="J199" s="12" t="s">
        <v>477</v>
      </c>
      <c r="K199" s="17">
        <v>70117</v>
      </c>
      <c r="L199" s="17" t="s">
        <v>923</v>
      </c>
    </row>
    <row r="200" spans="1:12" ht="12.75" customHeight="1">
      <c r="A200" s="9" t="s">
        <v>1162</v>
      </c>
      <c r="B200" s="12" t="s">
        <v>1031</v>
      </c>
      <c r="C200" s="9">
        <f t="shared" si="4"/>
        <v>197</v>
      </c>
      <c r="D200" s="12" t="s">
        <v>1032</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10</v>
      </c>
      <c r="J200" s="12" t="s">
        <v>477</v>
      </c>
      <c r="K200" s="17">
        <v>70086</v>
      </c>
      <c r="L200" s="17" t="s">
        <v>1033</v>
      </c>
    </row>
    <row r="201" spans="1:12" ht="12.75" customHeight="1">
      <c r="A201" s="9" t="s">
        <v>40</v>
      </c>
      <c r="B201" s="12" t="s">
        <v>1165</v>
      </c>
      <c r="C201" s="9">
        <f t="shared" si="4"/>
        <v>198</v>
      </c>
      <c r="D201" s="12" t="s">
        <v>1032</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12</v>
      </c>
      <c r="J201" s="12" t="s">
        <v>477</v>
      </c>
      <c r="K201" s="17">
        <v>70088</v>
      </c>
      <c r="L201" s="17" t="s">
        <v>1166</v>
      </c>
    </row>
    <row r="202" spans="1:12" ht="12.75" customHeight="1">
      <c r="A202" s="9" t="s">
        <v>1167</v>
      </c>
      <c r="B202" s="12" t="s">
        <v>1036</v>
      </c>
      <c r="C202" s="9">
        <f t="shared" si="4"/>
        <v>199</v>
      </c>
      <c r="D202" s="12" t="s">
        <v>1032</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20</v>
      </c>
      <c r="J202" s="12" t="s">
        <v>477</v>
      </c>
      <c r="K202" s="17">
        <v>70093</v>
      </c>
      <c r="L202" s="17" t="s">
        <v>1289</v>
      </c>
    </row>
    <row r="203" spans="1:12" ht="12.75" customHeight="1">
      <c r="A203" s="9" t="s">
        <v>1290</v>
      </c>
      <c r="B203" s="12" t="s">
        <v>1291</v>
      </c>
      <c r="C203" s="9">
        <f t="shared" si="4"/>
        <v>200</v>
      </c>
      <c r="D203" s="12" t="s">
        <v>1032</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30</v>
      </c>
      <c r="J203" s="12" t="s">
        <v>477</v>
      </c>
      <c r="K203" s="17"/>
      <c r="L203" s="17"/>
    </row>
    <row r="204" spans="1:12" ht="12.75" customHeight="1">
      <c r="A204" s="9" t="s">
        <v>1292</v>
      </c>
      <c r="B204" s="9" t="s">
        <v>1292</v>
      </c>
      <c r="C204" s="9">
        <f t="shared" si="4"/>
        <v>201</v>
      </c>
      <c r="D204" s="12" t="s">
        <v>1032</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40</v>
      </c>
      <c r="J204" s="12" t="s">
        <v>477</v>
      </c>
      <c r="K204" s="17">
        <v>70089</v>
      </c>
      <c r="L204" s="17" t="s">
        <v>1293</v>
      </c>
    </row>
    <row r="205" spans="1:12" ht="12.75" customHeight="1">
      <c r="A205" s="9" t="s">
        <v>1945</v>
      </c>
      <c r="B205" s="12" t="s">
        <v>1946</v>
      </c>
      <c r="C205" s="9">
        <f t="shared" si="4"/>
        <v>202</v>
      </c>
      <c r="D205" s="12" t="s">
        <v>1032</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50</v>
      </c>
      <c r="J205" s="12" t="s">
        <v>477</v>
      </c>
      <c r="K205" s="17">
        <v>70092</v>
      </c>
      <c r="L205" s="17" t="s">
        <v>1947</v>
      </c>
    </row>
    <row r="206" spans="1:12" ht="12.75" customHeight="1">
      <c r="A206" s="9" t="s">
        <v>1948</v>
      </c>
      <c r="B206" s="12" t="s">
        <v>1991</v>
      </c>
      <c r="C206" s="9">
        <f t="shared" si="4"/>
        <v>203</v>
      </c>
      <c r="D206" s="12" t="s">
        <v>1032</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477</v>
      </c>
      <c r="K206" s="17">
        <v>70242</v>
      </c>
      <c r="L206" s="17" t="s">
        <v>1826</v>
      </c>
    </row>
    <row r="207" spans="1:12" ht="12.75" customHeight="1">
      <c r="A207" s="9" t="s">
        <v>1827</v>
      </c>
      <c r="B207" s="12" t="s">
        <v>1828</v>
      </c>
      <c r="C207" s="9">
        <f t="shared" si="4"/>
        <v>204</v>
      </c>
      <c r="D207" s="12" t="s">
        <v>1032</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51</v>
      </c>
      <c r="J207" s="12" t="s">
        <v>477</v>
      </c>
      <c r="K207" s="17"/>
      <c r="L207" s="17"/>
    </row>
    <row r="208" spans="1:12" ht="12.75" customHeight="1">
      <c r="A208" s="9" t="s">
        <v>1995</v>
      </c>
      <c r="B208" s="12" t="s">
        <v>2174</v>
      </c>
      <c r="C208" s="9">
        <f t="shared" si="4"/>
        <v>205</v>
      </c>
      <c r="D208" s="12" t="s">
        <v>1032</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52</v>
      </c>
      <c r="J208" s="12" t="s">
        <v>477</v>
      </c>
      <c r="K208" s="17"/>
      <c r="L208" s="17"/>
    </row>
    <row r="209" spans="1:12" ht="12.75" customHeight="1">
      <c r="A209" s="9" t="s">
        <v>2044</v>
      </c>
      <c r="B209" s="12" t="s">
        <v>2046</v>
      </c>
      <c r="C209" s="9">
        <f t="shared" si="4"/>
        <v>206</v>
      </c>
      <c r="D209" s="12" t="s">
        <v>1032</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80</v>
      </c>
      <c r="J209" s="12" t="s">
        <v>477</v>
      </c>
      <c r="K209" s="17">
        <v>70085</v>
      </c>
      <c r="L209" s="17" t="s">
        <v>2047</v>
      </c>
    </row>
    <row r="210" spans="1:12" ht="12.75" customHeight="1">
      <c r="A210" s="9" t="s">
        <v>2048</v>
      </c>
      <c r="B210" s="12" t="s">
        <v>2187</v>
      </c>
      <c r="C210" s="9">
        <f t="shared" si="4"/>
        <v>207</v>
      </c>
      <c r="D210" s="12" t="s">
        <v>1032</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100</v>
      </c>
      <c r="J210" s="12" t="s">
        <v>477</v>
      </c>
      <c r="K210" s="17"/>
      <c r="L210" s="17"/>
    </row>
    <row r="211" spans="1:12" ht="12.75" customHeight="1">
      <c r="A211" s="9" t="s">
        <v>2387</v>
      </c>
      <c r="B211" s="12" t="s">
        <v>2188</v>
      </c>
      <c r="C211" s="9">
        <f t="shared" si="4"/>
        <v>208</v>
      </c>
      <c r="D211" s="12" t="s">
        <v>1032</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130</v>
      </c>
      <c r="J211" s="12" t="s">
        <v>477</v>
      </c>
      <c r="K211" s="17">
        <v>70091</v>
      </c>
      <c r="L211" s="17" t="s">
        <v>2176</v>
      </c>
    </row>
    <row r="212" spans="1:12" ht="12.75" customHeight="1">
      <c r="A212" s="9" t="s">
        <v>2177</v>
      </c>
      <c r="B212" s="12" t="s">
        <v>2178</v>
      </c>
      <c r="C212" s="9">
        <f t="shared" si="4"/>
        <v>209</v>
      </c>
      <c r="D212" s="12" t="s">
        <v>1032</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200</v>
      </c>
      <c r="J212" s="12" t="s">
        <v>477</v>
      </c>
      <c r="K212" s="17">
        <v>70087</v>
      </c>
      <c r="L212" s="17" t="s">
        <v>1739</v>
      </c>
    </row>
    <row r="213" spans="1:12" ht="12.75" customHeight="1">
      <c r="A213" s="9" t="s">
        <v>1729</v>
      </c>
      <c r="B213" s="12" t="s">
        <v>1730</v>
      </c>
      <c r="C213" s="9">
        <f t="shared" si="4"/>
        <v>210</v>
      </c>
      <c r="D213" s="12" t="s">
        <v>1032</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210</v>
      </c>
      <c r="J213" s="12" t="s">
        <v>477</v>
      </c>
      <c r="K213" s="17"/>
      <c r="L213" s="17"/>
    </row>
    <row r="214" spans="1:12" ht="12.75" customHeight="1">
      <c r="A214" s="9" t="s">
        <v>1731</v>
      </c>
      <c r="B214" s="18" t="s">
        <v>1732</v>
      </c>
      <c r="C214" s="9">
        <f t="shared" si="4"/>
        <v>211</v>
      </c>
      <c r="D214" s="12" t="s">
        <v>1032</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8">
        <v>801</v>
      </c>
      <c r="J214" s="12" t="s">
        <v>477</v>
      </c>
      <c r="K214" s="17"/>
      <c r="L214" s="17"/>
    </row>
    <row r="215" spans="1:12" ht="12.75" customHeight="1">
      <c r="A215" s="9" t="s">
        <v>1606</v>
      </c>
      <c r="B215" s="18" t="s">
        <v>1870</v>
      </c>
      <c r="C215" s="9">
        <f t="shared" si="4"/>
        <v>212</v>
      </c>
      <c r="D215" s="12" t="s">
        <v>1032</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802</v>
      </c>
      <c r="J215" s="12" t="s">
        <v>477</v>
      </c>
      <c r="K215" s="17"/>
      <c r="L215" s="17"/>
    </row>
    <row r="216" spans="1:12" ht="12.75" customHeight="1">
      <c r="A216" s="9" t="s">
        <v>2135</v>
      </c>
      <c r="B216" s="18" t="s">
        <v>2260</v>
      </c>
      <c r="C216" s="9">
        <f t="shared" si="4"/>
        <v>213</v>
      </c>
      <c r="D216" s="12" t="s">
        <v>1032</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803</v>
      </c>
      <c r="J216" s="12" t="s">
        <v>477</v>
      </c>
      <c r="K216" s="17"/>
      <c r="L216" s="17"/>
    </row>
    <row r="217" spans="1:12" ht="12.75" customHeight="1">
      <c r="A217" s="9" t="s">
        <v>2259</v>
      </c>
      <c r="B217" s="12" t="s">
        <v>2380</v>
      </c>
      <c r="C217" s="9">
        <f t="shared" si="4"/>
        <v>214</v>
      </c>
      <c r="D217" s="12" t="s">
        <v>1032</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2">
        <v>850</v>
      </c>
      <c r="J217" s="12" t="s">
        <v>477</v>
      </c>
      <c r="K217" s="17">
        <v>70094</v>
      </c>
      <c r="L217" s="17" t="s">
        <v>2007</v>
      </c>
    </row>
    <row r="218" spans="1:12" ht="12.75" customHeight="1">
      <c r="A218" s="9" t="s">
        <v>2392</v>
      </c>
      <c r="B218" s="12" t="s">
        <v>2393</v>
      </c>
      <c r="C218" s="9">
        <f t="shared" si="4"/>
        <v>215</v>
      </c>
      <c r="D218" s="12" t="s">
        <v>1032</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900</v>
      </c>
      <c r="J218" s="12" t="s">
        <v>477</v>
      </c>
      <c r="K218" s="17">
        <v>70090</v>
      </c>
      <c r="L218" s="17" t="s">
        <v>1857</v>
      </c>
    </row>
    <row r="219" spans="1:12" ht="12.75" customHeight="1">
      <c r="A219" s="9" t="s">
        <v>1595</v>
      </c>
      <c r="B219" s="12" t="s">
        <v>1725</v>
      </c>
      <c r="C219" s="9">
        <f t="shared" si="4"/>
        <v>216</v>
      </c>
      <c r="D219" s="12" t="s">
        <v>1726</v>
      </c>
      <c r="E219" s="12">
        <f>VLOOKUP($D219,'Data_Classification for Summary'!$A$1:$I$102,3,0)</f>
        <v>5</v>
      </c>
      <c r="F219" s="12">
        <f>VLOOKUP($D219,'Data_Classification for Summary'!$A$1:$I$102,5,0)</f>
        <v>70</v>
      </c>
      <c r="G219" s="12">
        <f>VLOOKUP($D219,'Data_Classification for Summary'!$A$1:$I$102,7,0)</f>
        <v>0</v>
      </c>
      <c r="H219" s="12">
        <f>VLOOKUP($D219,'Data_Classification for Summary'!$A$1:$I$102,9,0)</f>
        <v>0</v>
      </c>
      <c r="I219" s="12">
        <v>5</v>
      </c>
      <c r="J219" s="12" t="s">
        <v>477</v>
      </c>
      <c r="K219" s="17">
        <v>70051</v>
      </c>
      <c r="L219" s="17" t="s">
        <v>1598</v>
      </c>
    </row>
    <row r="220" spans="1:12" ht="12.75" customHeight="1">
      <c r="A220" s="9" t="s">
        <v>2184</v>
      </c>
      <c r="B220" s="12" t="s">
        <v>2184</v>
      </c>
      <c r="C220" s="9">
        <f t="shared" si="4"/>
        <v>217</v>
      </c>
      <c r="D220" s="12" t="s">
        <v>1726</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10</v>
      </c>
      <c r="J220" s="12" t="s">
        <v>477</v>
      </c>
      <c r="K220" s="17">
        <v>70055</v>
      </c>
      <c r="L220" s="17" t="s">
        <v>2266</v>
      </c>
    </row>
    <row r="221" spans="1:12" ht="12.75" customHeight="1">
      <c r="A221" s="9" t="s">
        <v>1866</v>
      </c>
      <c r="B221" s="12" t="s">
        <v>2264</v>
      </c>
      <c r="C221" s="9">
        <f t="shared" si="4"/>
        <v>218</v>
      </c>
      <c r="D221" s="12" t="s">
        <v>1726</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900</v>
      </c>
      <c r="J221" s="12" t="s">
        <v>477</v>
      </c>
      <c r="K221" s="17">
        <v>70054</v>
      </c>
      <c r="L221" s="17" t="s">
        <v>2265</v>
      </c>
    </row>
    <row r="222" spans="1:12" ht="12.75" customHeight="1">
      <c r="A222" s="9" t="s">
        <v>2001</v>
      </c>
      <c r="B222" s="12" t="s">
        <v>2002</v>
      </c>
      <c r="C222" s="9">
        <f t="shared" si="4"/>
        <v>219</v>
      </c>
      <c r="D222" s="12" t="s">
        <v>1210</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v>
      </c>
      <c r="J222" s="12" t="s">
        <v>477</v>
      </c>
      <c r="K222" s="17">
        <v>70052</v>
      </c>
      <c r="L222" s="17" t="s">
        <v>1603</v>
      </c>
    </row>
    <row r="223" spans="1:12" ht="12.75" customHeight="1">
      <c r="A223" s="9" t="s">
        <v>1604</v>
      </c>
      <c r="B223" s="12" t="s">
        <v>1468</v>
      </c>
      <c r="C223" s="9">
        <f t="shared" si="4"/>
        <v>220</v>
      </c>
      <c r="D223" s="12" t="s">
        <v>1210</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5</v>
      </c>
      <c r="J223" s="12" t="s">
        <v>477</v>
      </c>
      <c r="K223" s="17"/>
      <c r="L223" s="17"/>
    </row>
    <row r="224" spans="1:12" ht="12.75" customHeight="1">
      <c r="A224" s="9" t="s">
        <v>119</v>
      </c>
      <c r="B224" s="12" t="s">
        <v>120</v>
      </c>
      <c r="C224" s="9">
        <f t="shared" si="4"/>
        <v>221</v>
      </c>
      <c r="D224" s="12" t="s">
        <v>1210</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7</v>
      </c>
      <c r="J224" s="12" t="s">
        <v>477</v>
      </c>
      <c r="K224" s="17"/>
      <c r="L224" s="17"/>
    </row>
    <row r="225" spans="1:12" ht="12.75" customHeight="1">
      <c r="A225" s="9" t="s">
        <v>1611</v>
      </c>
      <c r="B225" s="12" t="s">
        <v>1611</v>
      </c>
      <c r="C225" s="9">
        <f t="shared" si="4"/>
        <v>222</v>
      </c>
      <c r="D225" s="12" t="s">
        <v>1210</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10</v>
      </c>
      <c r="J225" s="12" t="s">
        <v>477</v>
      </c>
      <c r="K225" s="17"/>
      <c r="L225" s="17"/>
    </row>
    <row r="226" spans="1:12" ht="12.75" customHeight="1">
      <c r="A226" s="9" t="s">
        <v>1612</v>
      </c>
      <c r="B226" s="12" t="s">
        <v>1472</v>
      </c>
      <c r="C226" s="9">
        <f t="shared" si="4"/>
        <v>223</v>
      </c>
      <c r="D226" s="12" t="s">
        <v>1210</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11</v>
      </c>
      <c r="J226" s="12" t="s">
        <v>477</v>
      </c>
      <c r="K226" s="17"/>
      <c r="L226" s="17"/>
    </row>
    <row r="227" spans="1:12" ht="12.75" customHeight="1">
      <c r="A227" s="9" t="s">
        <v>1473</v>
      </c>
      <c r="B227" s="9" t="s">
        <v>1474</v>
      </c>
      <c r="C227" s="9">
        <f t="shared" si="4"/>
        <v>224</v>
      </c>
      <c r="D227" s="12" t="s">
        <v>1210</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12</v>
      </c>
      <c r="J227" s="12" t="s">
        <v>477</v>
      </c>
      <c r="K227" s="17">
        <v>70053</v>
      </c>
      <c r="L227" s="17" t="s">
        <v>2025</v>
      </c>
    </row>
    <row r="228" spans="1:12" ht="12.75" customHeight="1">
      <c r="A228" s="9" t="s">
        <v>1607</v>
      </c>
      <c r="B228" s="12" t="s">
        <v>1608</v>
      </c>
      <c r="C228" s="9">
        <f t="shared" si="4"/>
        <v>225</v>
      </c>
      <c r="D228" s="12" t="s">
        <v>1210</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20</v>
      </c>
      <c r="J228" s="12" t="s">
        <v>477</v>
      </c>
      <c r="K228" s="17"/>
      <c r="L228" s="17"/>
    </row>
    <row r="229" spans="1:12" ht="12.75" customHeight="1">
      <c r="A229" s="9" t="s">
        <v>1609</v>
      </c>
      <c r="B229" s="18" t="s">
        <v>1609</v>
      </c>
      <c r="C229" s="9">
        <f t="shared" si="4"/>
        <v>226</v>
      </c>
      <c r="D229" s="18" t="s">
        <v>1610</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1</v>
      </c>
      <c r="J229" s="12" t="s">
        <v>477</v>
      </c>
      <c r="K229" s="17">
        <v>70046</v>
      </c>
      <c r="L229" s="17" t="s">
        <v>1470</v>
      </c>
    </row>
    <row r="230" spans="1:12" ht="12.75" customHeight="1">
      <c r="A230" s="9" t="s">
        <v>1469</v>
      </c>
      <c r="B230" s="18" t="s">
        <v>1461</v>
      </c>
      <c r="C230" s="9">
        <f t="shared" si="4"/>
        <v>227</v>
      </c>
      <c r="D230" s="18" t="s">
        <v>1610</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v>
      </c>
      <c r="J230" s="12" t="s">
        <v>477</v>
      </c>
      <c r="K230" s="17"/>
      <c r="L230" s="17"/>
    </row>
    <row r="231" spans="1:12" ht="12.75" customHeight="1">
      <c r="A231" s="9" t="s">
        <v>1462</v>
      </c>
      <c r="B231" s="18" t="s">
        <v>1220</v>
      </c>
      <c r="C231" s="9">
        <f t="shared" si="4"/>
        <v>228</v>
      </c>
      <c r="D231" s="18" t="s">
        <v>1610</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v>
      </c>
      <c r="J231" s="12" t="s">
        <v>477</v>
      </c>
      <c r="K231" s="17"/>
      <c r="L231" s="17"/>
    </row>
    <row r="232" spans="1:12" ht="12.75" customHeight="1">
      <c r="A232" s="9" t="s">
        <v>1221</v>
      </c>
      <c r="B232" s="18" t="s">
        <v>1334</v>
      </c>
      <c r="C232" s="9">
        <f t="shared" si="4"/>
        <v>229</v>
      </c>
      <c r="D232" s="18" t="s">
        <v>1610</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10</v>
      </c>
      <c r="J232" s="12" t="s">
        <v>477</v>
      </c>
      <c r="K232" s="17"/>
      <c r="L232" s="17"/>
    </row>
    <row r="233" spans="1:12" ht="12.75" customHeight="1">
      <c r="A233" s="9" t="s">
        <v>1491</v>
      </c>
      <c r="B233" s="18" t="s">
        <v>1106</v>
      </c>
      <c r="C233" s="9">
        <f t="shared" si="4"/>
        <v>230</v>
      </c>
      <c r="D233" s="18" t="s">
        <v>1610</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11</v>
      </c>
      <c r="J233" s="12" t="s">
        <v>477</v>
      </c>
      <c r="K233" s="17"/>
      <c r="L233" s="17"/>
    </row>
    <row r="234" spans="1:12" ht="12.75" customHeight="1">
      <c r="A234" s="9" t="s">
        <v>1107</v>
      </c>
      <c r="B234" s="18" t="s">
        <v>1113</v>
      </c>
      <c r="C234" s="9">
        <f t="shared" si="4"/>
        <v>231</v>
      </c>
      <c r="D234" s="18" t="s">
        <v>1610</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20</v>
      </c>
      <c r="J234" s="12" t="s">
        <v>477</v>
      </c>
      <c r="K234" s="17">
        <v>70049</v>
      </c>
      <c r="L234" s="17" t="s">
        <v>968</v>
      </c>
    </row>
    <row r="235" spans="1:12" ht="12.75" customHeight="1">
      <c r="A235" s="9" t="s">
        <v>1108</v>
      </c>
      <c r="B235" s="18" t="s">
        <v>1108</v>
      </c>
      <c r="C235" s="9">
        <f t="shared" si="4"/>
        <v>232</v>
      </c>
      <c r="D235" s="18" t="s">
        <v>1610</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21</v>
      </c>
      <c r="J235" s="12" t="s">
        <v>477</v>
      </c>
      <c r="K235" s="17"/>
      <c r="L235" s="17"/>
    </row>
    <row r="236" spans="1:12" ht="12.75" customHeight="1">
      <c r="A236" s="9" t="s">
        <v>1109</v>
      </c>
      <c r="B236" s="18" t="s">
        <v>1109</v>
      </c>
      <c r="C236" s="9">
        <f t="shared" si="4"/>
        <v>233</v>
      </c>
      <c r="D236" s="18" t="s">
        <v>1610</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30</v>
      </c>
      <c r="J236" s="12" t="s">
        <v>477</v>
      </c>
      <c r="K236" s="17"/>
      <c r="L236" s="17"/>
    </row>
    <row r="237" spans="1:12" ht="12.75" customHeight="1">
      <c r="A237" s="9" t="s">
        <v>1091</v>
      </c>
      <c r="B237" s="18" t="s">
        <v>1092</v>
      </c>
      <c r="C237" s="9">
        <f t="shared" ref="C237:C301" si="5">C236+1</f>
        <v>234</v>
      </c>
      <c r="D237" s="18" t="s">
        <v>1610</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40</v>
      </c>
      <c r="J237" s="12" t="s">
        <v>477</v>
      </c>
      <c r="K237" s="17"/>
      <c r="L237" s="17"/>
    </row>
    <row r="238" spans="1:12" ht="12.75" customHeight="1">
      <c r="A238" s="9" t="s">
        <v>1351</v>
      </c>
      <c r="B238" s="12" t="s">
        <v>1232</v>
      </c>
      <c r="C238" s="9">
        <f t="shared" si="5"/>
        <v>235</v>
      </c>
      <c r="D238" s="12" t="s">
        <v>1233</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v>
      </c>
      <c r="J238" s="12" t="s">
        <v>477</v>
      </c>
      <c r="K238" s="17"/>
      <c r="L238" s="17"/>
    </row>
    <row r="239" spans="1:12" ht="12.75" customHeight="1">
      <c r="A239" s="9" t="s">
        <v>1234</v>
      </c>
      <c r="B239" s="12" t="s">
        <v>1235</v>
      </c>
      <c r="C239" s="9">
        <f t="shared" si="5"/>
        <v>236</v>
      </c>
      <c r="D239" s="12" t="s">
        <v>1233</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5</v>
      </c>
      <c r="J239" s="12" t="s">
        <v>477</v>
      </c>
      <c r="K239" s="17">
        <v>70060</v>
      </c>
      <c r="L239" s="17" t="s">
        <v>1493</v>
      </c>
    </row>
    <row r="240" spans="1:12" ht="12.75" customHeight="1">
      <c r="A240" s="9" t="s">
        <v>1494</v>
      </c>
      <c r="B240" s="12" t="s">
        <v>1494</v>
      </c>
      <c r="C240" s="9">
        <f t="shared" si="5"/>
        <v>237</v>
      </c>
      <c r="D240" s="12" t="s">
        <v>1233</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6</v>
      </c>
      <c r="J240" s="12" t="s">
        <v>477</v>
      </c>
      <c r="K240" s="17"/>
      <c r="L240" s="17"/>
    </row>
    <row r="241" spans="1:12" ht="12.75" customHeight="1">
      <c r="A241" s="9" t="s">
        <v>1495</v>
      </c>
      <c r="B241" s="12" t="s">
        <v>1496</v>
      </c>
      <c r="C241" s="9">
        <f t="shared" si="5"/>
        <v>238</v>
      </c>
      <c r="D241" s="12" t="s">
        <v>1233</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7</v>
      </c>
      <c r="J241" s="12" t="s">
        <v>477</v>
      </c>
      <c r="K241" s="17"/>
      <c r="L241" s="17"/>
    </row>
    <row r="242" spans="1:12" ht="12.75" customHeight="1">
      <c r="A242" s="9" t="s">
        <v>1756</v>
      </c>
      <c r="B242" s="12" t="s">
        <v>1755</v>
      </c>
      <c r="C242" s="9">
        <f t="shared" si="5"/>
        <v>239</v>
      </c>
      <c r="D242" s="12" t="s">
        <v>1233</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8</v>
      </c>
      <c r="J242" s="12" t="s">
        <v>477</v>
      </c>
      <c r="K242" s="17"/>
      <c r="L242" s="17"/>
    </row>
    <row r="243" spans="1:12" ht="12.75" customHeight="1">
      <c r="A243" s="9" t="s">
        <v>1884</v>
      </c>
      <c r="B243" s="12" t="s">
        <v>1885</v>
      </c>
      <c r="C243" s="9">
        <f t="shared" si="5"/>
        <v>240</v>
      </c>
      <c r="D243" s="12" t="s">
        <v>1233</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15</v>
      </c>
      <c r="J243" s="12" t="s">
        <v>477</v>
      </c>
      <c r="K243" s="17">
        <v>70059</v>
      </c>
      <c r="L243" s="17" t="s">
        <v>1886</v>
      </c>
    </row>
    <row r="244" spans="1:12" ht="12.75" customHeight="1">
      <c r="A244" s="9" t="s">
        <v>1887</v>
      </c>
      <c r="B244" s="12" t="s">
        <v>1888</v>
      </c>
      <c r="C244" s="9">
        <f t="shared" si="5"/>
        <v>241</v>
      </c>
      <c r="D244" s="12" t="s">
        <v>1894</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10</v>
      </c>
      <c r="J244" s="12" t="s">
        <v>477</v>
      </c>
      <c r="K244" s="17"/>
      <c r="L244" s="17"/>
    </row>
    <row r="245" spans="1:12" ht="12.75" customHeight="1">
      <c r="A245" s="9" t="s">
        <v>1895</v>
      </c>
      <c r="B245" s="12" t="s">
        <v>2243</v>
      </c>
      <c r="C245" s="9">
        <f t="shared" si="5"/>
        <v>242</v>
      </c>
      <c r="D245" s="12" t="s">
        <v>1894</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20</v>
      </c>
      <c r="J245" s="12" t="s">
        <v>477</v>
      </c>
      <c r="K245" s="17">
        <v>70098</v>
      </c>
      <c r="L245" s="17" t="s">
        <v>2244</v>
      </c>
    </row>
    <row r="246" spans="1:12" ht="12.75" customHeight="1">
      <c r="A246" s="9" t="s">
        <v>1911</v>
      </c>
      <c r="B246" s="12" t="s">
        <v>1912</v>
      </c>
      <c r="C246" s="9">
        <f t="shared" si="5"/>
        <v>243</v>
      </c>
      <c r="D246" s="12" t="s">
        <v>1894</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21</v>
      </c>
      <c r="J246" s="12" t="s">
        <v>477</v>
      </c>
      <c r="K246" s="17">
        <v>70096</v>
      </c>
      <c r="L246" s="17" t="s">
        <v>2121</v>
      </c>
    </row>
    <row r="247" spans="1:12" ht="12.75" customHeight="1">
      <c r="A247" s="9" t="s">
        <v>2122</v>
      </c>
      <c r="B247" s="18" t="s">
        <v>2450</v>
      </c>
      <c r="C247" s="9">
        <f t="shared" si="5"/>
        <v>244</v>
      </c>
      <c r="D247" s="12" t="s">
        <v>1894</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8">
        <v>25</v>
      </c>
      <c r="J247" s="12" t="s">
        <v>477</v>
      </c>
      <c r="K247" s="17"/>
      <c r="L247" s="17"/>
    </row>
    <row r="248" spans="1:12" ht="12.75" customHeight="1">
      <c r="A248" s="9" t="s">
        <v>2451</v>
      </c>
      <c r="B248" s="12" t="s">
        <v>2338</v>
      </c>
      <c r="C248" s="9">
        <f t="shared" si="5"/>
        <v>245</v>
      </c>
      <c r="D248" s="12" t="s">
        <v>1894</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26</v>
      </c>
      <c r="J248" s="12" t="s">
        <v>477</v>
      </c>
      <c r="K248" s="17">
        <v>70320</v>
      </c>
      <c r="L248" s="17" t="s">
        <v>2114</v>
      </c>
    </row>
    <row r="249" spans="1:12" ht="12.75" customHeight="1">
      <c r="A249" s="9" t="s">
        <v>2448</v>
      </c>
      <c r="B249" s="9" t="s">
        <v>2448</v>
      </c>
      <c r="C249" s="9">
        <f t="shared" si="5"/>
        <v>246</v>
      </c>
      <c r="D249" s="12" t="s">
        <v>1894</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30</v>
      </c>
      <c r="J249" s="12" t="s">
        <v>477</v>
      </c>
      <c r="K249" s="17">
        <v>70322</v>
      </c>
      <c r="L249" s="17" t="s">
        <v>2328</v>
      </c>
    </row>
    <row r="250" spans="1:12" ht="12.75" customHeight="1">
      <c r="A250" s="9" t="s">
        <v>2329</v>
      </c>
      <c r="B250" s="9" t="s">
        <v>2329</v>
      </c>
      <c r="C250" s="9">
        <f t="shared" si="5"/>
        <v>247</v>
      </c>
      <c r="D250" s="12" t="s">
        <v>1894</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31</v>
      </c>
      <c r="J250" s="12" t="s">
        <v>477</v>
      </c>
      <c r="K250" s="17">
        <v>70323</v>
      </c>
      <c r="L250" s="17" t="s">
        <v>2330</v>
      </c>
    </row>
    <row r="251" spans="1:12" ht="12.75" customHeight="1">
      <c r="A251" s="9" t="s">
        <v>2331</v>
      </c>
      <c r="B251" s="9" t="s">
        <v>2445</v>
      </c>
      <c r="C251" s="9">
        <f t="shared" si="5"/>
        <v>248</v>
      </c>
      <c r="D251" s="12" t="s">
        <v>1894</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40</v>
      </c>
      <c r="J251" s="12" t="s">
        <v>477</v>
      </c>
      <c r="K251" s="17">
        <v>70097</v>
      </c>
      <c r="L251" s="17" t="s">
        <v>2452</v>
      </c>
    </row>
    <row r="252" spans="1:12" ht="12.75" customHeight="1">
      <c r="A252" s="9" t="s">
        <v>1907</v>
      </c>
      <c r="B252" s="12" t="s">
        <v>1780</v>
      </c>
      <c r="C252" s="9">
        <f t="shared" si="5"/>
        <v>249</v>
      </c>
      <c r="D252" s="12" t="s">
        <v>1894</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41</v>
      </c>
      <c r="J252" s="12" t="s">
        <v>477</v>
      </c>
      <c r="K252" s="17">
        <v>70324</v>
      </c>
      <c r="L252" s="17" t="s">
        <v>2064</v>
      </c>
    </row>
    <row r="253" spans="1:12" ht="12.75" customHeight="1">
      <c r="A253" s="9" t="s">
        <v>2212</v>
      </c>
      <c r="B253" s="12" t="s">
        <v>1801</v>
      </c>
      <c r="C253" s="9">
        <f t="shared" si="5"/>
        <v>250</v>
      </c>
      <c r="D253" s="12" t="s">
        <v>1894</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44</v>
      </c>
      <c r="J253" s="12" t="s">
        <v>477</v>
      </c>
      <c r="K253" s="17"/>
      <c r="L253" s="17"/>
    </row>
    <row r="254" spans="1:12" ht="12.75" customHeight="1">
      <c r="A254" s="9" t="s">
        <v>1802</v>
      </c>
      <c r="B254" s="12" t="s">
        <v>1931</v>
      </c>
      <c r="C254" s="9">
        <f t="shared" si="5"/>
        <v>251</v>
      </c>
      <c r="D254" s="12" t="s">
        <v>1894</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45</v>
      </c>
      <c r="J254" s="12" t="s">
        <v>477</v>
      </c>
      <c r="K254" s="17">
        <v>70415</v>
      </c>
      <c r="L254" s="17" t="s">
        <v>2337</v>
      </c>
    </row>
    <row r="255" spans="1:12" ht="12.75" customHeight="1">
      <c r="A255" s="9" t="s">
        <v>2068</v>
      </c>
      <c r="B255" s="12" t="s">
        <v>2458</v>
      </c>
      <c r="C255" s="9">
        <f t="shared" si="5"/>
        <v>252</v>
      </c>
      <c r="D255" s="12" t="s">
        <v>1894</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80</v>
      </c>
      <c r="J255" s="12" t="s">
        <v>477</v>
      </c>
      <c r="K255" s="17">
        <v>70245</v>
      </c>
      <c r="L255" s="17" t="s">
        <v>2336</v>
      </c>
    </row>
    <row r="256" spans="1:12" ht="12.75" customHeight="1">
      <c r="A256" s="9" t="s">
        <v>1936</v>
      </c>
      <c r="B256" s="12" t="s">
        <v>2206</v>
      </c>
      <c r="C256" s="9">
        <f t="shared" si="5"/>
        <v>253</v>
      </c>
      <c r="D256" s="12" t="s">
        <v>1894</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90</v>
      </c>
      <c r="J256" s="12" t="s">
        <v>477</v>
      </c>
      <c r="K256" s="17">
        <v>70133</v>
      </c>
      <c r="L256" s="17" t="s">
        <v>1925</v>
      </c>
    </row>
    <row r="257" spans="1:12" ht="12.75" customHeight="1">
      <c r="A257" s="9" t="s">
        <v>2205</v>
      </c>
      <c r="B257" s="9" t="s">
        <v>2205</v>
      </c>
      <c r="C257" s="9">
        <f t="shared" si="5"/>
        <v>254</v>
      </c>
      <c r="D257" s="9" t="s">
        <v>1536</v>
      </c>
      <c r="E257" s="12">
        <f>VLOOKUP($D257,'Data_Classification for Summary'!$A$1:$I$102,3,0)</f>
        <v>5</v>
      </c>
      <c r="F257" s="12">
        <f>VLOOKUP($D257,'Data_Classification for Summary'!$A$1:$I$102,5,0)</f>
        <v>130</v>
      </c>
      <c r="G257" s="12">
        <f>VLOOKUP($D257,'Data_Classification for Summary'!$A$1:$I$102,7,0)</f>
        <v>0</v>
      </c>
      <c r="H257" s="12">
        <f>VLOOKUP($D257,'Data_Classification for Summary'!$A$1:$I$102,9,0)</f>
        <v>0</v>
      </c>
      <c r="I257" s="9">
        <v>10</v>
      </c>
      <c r="J257" s="12" t="s">
        <v>477</v>
      </c>
      <c r="K257" s="17">
        <v>70082</v>
      </c>
      <c r="L257" s="17" t="s">
        <v>1538</v>
      </c>
    </row>
    <row r="258" spans="1:12" ht="12.75" customHeight="1">
      <c r="A258" s="9" t="s">
        <v>1</v>
      </c>
      <c r="B258" s="9" t="s">
        <v>2</v>
      </c>
      <c r="C258" s="9">
        <f t="shared" si="5"/>
        <v>255</v>
      </c>
      <c r="D258" s="9" t="s">
        <v>1536</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20</v>
      </c>
      <c r="J258" s="12" t="s">
        <v>3</v>
      </c>
      <c r="K258" s="17"/>
      <c r="L258" s="17"/>
    </row>
    <row r="259" spans="1:12" ht="12.75" customHeight="1">
      <c r="A259" s="9" t="s">
        <v>1539</v>
      </c>
      <c r="B259" s="9" t="s">
        <v>1540</v>
      </c>
      <c r="C259" s="9">
        <f t="shared" si="5"/>
        <v>256</v>
      </c>
      <c r="D259" s="9" t="s">
        <v>1536</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50</v>
      </c>
      <c r="J259" s="12" t="s">
        <v>477</v>
      </c>
      <c r="K259" s="17">
        <v>70345</v>
      </c>
      <c r="L259" s="17" t="s">
        <v>2077</v>
      </c>
    </row>
    <row r="260" spans="1:12" ht="12.75" customHeight="1">
      <c r="A260" s="9" t="s">
        <v>1269</v>
      </c>
      <c r="B260" s="9" t="s">
        <v>1270</v>
      </c>
      <c r="C260" s="9">
        <f t="shared" si="5"/>
        <v>257</v>
      </c>
      <c r="D260" s="9" t="s">
        <v>1536</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100</v>
      </c>
      <c r="J260" s="12" t="s">
        <v>477</v>
      </c>
      <c r="K260" s="17">
        <v>70084</v>
      </c>
      <c r="L260" s="17" t="s">
        <v>1667</v>
      </c>
    </row>
    <row r="261" spans="1:12" ht="12.75" customHeight="1">
      <c r="A261" s="9" t="s">
        <v>1668</v>
      </c>
      <c r="B261" s="12" t="s">
        <v>1541</v>
      </c>
      <c r="C261" s="9">
        <f t="shared" si="5"/>
        <v>258</v>
      </c>
      <c r="D261" s="12" t="s">
        <v>1396</v>
      </c>
      <c r="E261" s="12">
        <f>VLOOKUP($D261,'Data_Classification for Summary'!$A$1:$I$102,3,0)</f>
        <v>5</v>
      </c>
      <c r="F261" s="12">
        <f>VLOOKUP($D261,'Data_Classification for Summary'!$A$1:$I$102,5,0)</f>
        <v>140</v>
      </c>
      <c r="G261" s="12">
        <f>VLOOKUP($D261,'Data_Classification for Summary'!$A$1:$I$102,7,0)</f>
        <v>0</v>
      </c>
      <c r="H261" s="12">
        <f>VLOOKUP($D261,'Data_Classification for Summary'!$A$1:$I$102,9,0)</f>
        <v>0</v>
      </c>
      <c r="I261" s="12">
        <v>5</v>
      </c>
      <c r="J261" s="12" t="s">
        <v>477</v>
      </c>
      <c r="K261" s="17">
        <v>70344</v>
      </c>
      <c r="L261" s="17" t="s">
        <v>1274</v>
      </c>
    </row>
    <row r="262" spans="1:12" ht="12.75" customHeight="1">
      <c r="A262" s="9" t="s">
        <v>1157</v>
      </c>
      <c r="B262" s="12" t="s">
        <v>1278</v>
      </c>
      <c r="C262" s="9">
        <f t="shared" si="5"/>
        <v>259</v>
      </c>
      <c r="D262" s="12" t="s">
        <v>1396</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10</v>
      </c>
      <c r="J262" s="12" t="s">
        <v>477</v>
      </c>
      <c r="K262" s="17"/>
      <c r="L262" s="17"/>
    </row>
    <row r="263" spans="1:12" ht="12.75" customHeight="1">
      <c r="A263" s="9" t="s">
        <v>1552</v>
      </c>
      <c r="B263" s="12" t="s">
        <v>1402</v>
      </c>
      <c r="C263" s="9">
        <f t="shared" si="5"/>
        <v>260</v>
      </c>
      <c r="D263" s="12" t="s">
        <v>1553</v>
      </c>
      <c r="E263" s="12">
        <f>VLOOKUP($D263,'Data_Classification for Summary'!$A$1:$I$102,3,0)</f>
        <v>5</v>
      </c>
      <c r="F263" s="12">
        <f>VLOOKUP($D263,'Data_Classification for Summary'!$A$1:$I$102,5,0)</f>
        <v>150</v>
      </c>
      <c r="G263" s="12">
        <f>VLOOKUP($D263,'Data_Classification for Summary'!$A$1:$I$102,7,0)</f>
        <v>0</v>
      </c>
      <c r="H263" s="12">
        <f>VLOOKUP($D263,'Data_Classification for Summary'!$A$1:$I$102,9,0)</f>
        <v>0</v>
      </c>
      <c r="I263" s="12">
        <v>10</v>
      </c>
      <c r="J263" s="12" t="s">
        <v>477</v>
      </c>
      <c r="K263" s="17">
        <v>70064</v>
      </c>
      <c r="L263" s="17" t="s">
        <v>1405</v>
      </c>
    </row>
    <row r="264" spans="1:12" ht="12.75" customHeight="1">
      <c r="A264" s="9" t="s">
        <v>1406</v>
      </c>
      <c r="B264" s="9" t="s">
        <v>1045</v>
      </c>
      <c r="C264" s="9">
        <f t="shared" si="5"/>
        <v>261</v>
      </c>
      <c r="D264" s="12" t="s">
        <v>1553</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20</v>
      </c>
      <c r="J264" s="12" t="s">
        <v>477</v>
      </c>
      <c r="K264" s="17">
        <v>70300</v>
      </c>
      <c r="L264" s="17" t="s">
        <v>1046</v>
      </c>
    </row>
    <row r="265" spans="1:12" ht="12.75" customHeight="1">
      <c r="A265" s="9" t="s">
        <v>1176</v>
      </c>
      <c r="B265" s="12" t="s">
        <v>1030</v>
      </c>
      <c r="C265" s="9">
        <f t="shared" si="5"/>
        <v>262</v>
      </c>
      <c r="D265" s="12" t="s">
        <v>1553</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30</v>
      </c>
      <c r="J265" s="12" t="s">
        <v>477</v>
      </c>
      <c r="K265" s="17">
        <v>70243</v>
      </c>
      <c r="L265" s="17" t="s">
        <v>1427</v>
      </c>
    </row>
    <row r="266" spans="1:12" ht="12.75" customHeight="1">
      <c r="A266" s="9" t="s">
        <v>1558</v>
      </c>
      <c r="B266" s="12" t="s">
        <v>1685</v>
      </c>
      <c r="C266" s="9">
        <f t="shared" si="5"/>
        <v>263</v>
      </c>
      <c r="D266" s="12" t="s">
        <v>1553</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477</v>
      </c>
      <c r="K266" s="17">
        <v>70070</v>
      </c>
      <c r="L266" s="17" t="s">
        <v>1686</v>
      </c>
    </row>
    <row r="267" spans="1:12" ht="12.75" customHeight="1">
      <c r="A267" s="9" t="s">
        <v>1687</v>
      </c>
      <c r="B267" s="12" t="s">
        <v>1688</v>
      </c>
      <c r="C267" s="9">
        <f t="shared" si="5"/>
        <v>264</v>
      </c>
      <c r="D267" s="12" t="s">
        <v>1553</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40</v>
      </c>
      <c r="J267" s="12" t="s">
        <v>477</v>
      </c>
      <c r="K267" s="17">
        <v>70068</v>
      </c>
      <c r="L267" s="17" t="s">
        <v>1556</v>
      </c>
    </row>
    <row r="268" spans="1:12" ht="12.75" customHeight="1">
      <c r="A268" s="9" t="s">
        <v>1557</v>
      </c>
      <c r="B268" s="12" t="s">
        <v>1822</v>
      </c>
      <c r="C268" s="9">
        <f t="shared" si="5"/>
        <v>265</v>
      </c>
      <c r="D268" s="12" t="s">
        <v>1553</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900</v>
      </c>
      <c r="J268" s="12" t="s">
        <v>477</v>
      </c>
      <c r="K268" s="17">
        <v>70069</v>
      </c>
      <c r="L268" s="17" t="s">
        <v>1823</v>
      </c>
    </row>
    <row r="269" spans="1:12" ht="12.75" customHeight="1">
      <c r="A269" s="9" t="s">
        <v>1824</v>
      </c>
      <c r="B269" s="12" t="s">
        <v>1824</v>
      </c>
      <c r="C269" s="9">
        <f t="shared" si="5"/>
        <v>266</v>
      </c>
      <c r="D269" s="18" t="s">
        <v>2083</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10</v>
      </c>
      <c r="J269" s="12" t="s">
        <v>477</v>
      </c>
      <c r="K269" s="17">
        <v>70039</v>
      </c>
      <c r="L269" s="17" t="s">
        <v>1830</v>
      </c>
    </row>
    <row r="270" spans="1:12" ht="12.75" customHeight="1">
      <c r="A270" s="9" t="s">
        <v>1851</v>
      </c>
      <c r="B270" s="12" t="s">
        <v>1852</v>
      </c>
      <c r="C270" s="9">
        <f t="shared" si="5"/>
        <v>267</v>
      </c>
      <c r="D270" s="12" t="s">
        <v>2083</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12">
        <v>40</v>
      </c>
      <c r="J270" s="12" t="s">
        <v>477</v>
      </c>
      <c r="K270" s="17"/>
      <c r="L270" s="17"/>
    </row>
    <row r="271" spans="1:12" ht="12.75" customHeight="1">
      <c r="A271" s="9" t="s">
        <v>1727</v>
      </c>
      <c r="B271" s="12" t="s">
        <v>2394</v>
      </c>
      <c r="C271" s="9">
        <f t="shared" si="5"/>
        <v>268</v>
      </c>
      <c r="D271" s="12" t="s">
        <v>2083</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41</v>
      </c>
      <c r="J271" s="12" t="s">
        <v>477</v>
      </c>
      <c r="K271" s="17"/>
      <c r="L271" s="17"/>
    </row>
    <row r="272" spans="1:12" ht="12.75" customHeight="1">
      <c r="A272" s="9" t="s">
        <v>2021</v>
      </c>
      <c r="B272" s="12" t="s">
        <v>1613</v>
      </c>
      <c r="C272" s="9">
        <f t="shared" si="5"/>
        <v>269</v>
      </c>
      <c r="D272" s="12" t="s">
        <v>2083</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42</v>
      </c>
      <c r="J272" s="12" t="s">
        <v>477</v>
      </c>
      <c r="K272" s="17"/>
      <c r="L272" s="17"/>
    </row>
    <row r="273" spans="1:12" ht="12.75" customHeight="1">
      <c r="A273" s="9" t="s">
        <v>1831</v>
      </c>
      <c r="B273" s="12" t="s">
        <v>1832</v>
      </c>
      <c r="C273" s="9">
        <f t="shared" si="5"/>
        <v>270</v>
      </c>
      <c r="D273" s="18" t="s">
        <v>2083</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100</v>
      </c>
      <c r="J273" s="12" t="s">
        <v>477</v>
      </c>
      <c r="K273" s="17">
        <v>70063</v>
      </c>
      <c r="L273" s="17" t="s">
        <v>1949</v>
      </c>
    </row>
    <row r="274" spans="1:12" ht="12.75" customHeight="1">
      <c r="A274" s="9" t="s">
        <v>1829</v>
      </c>
      <c r="B274" s="12" t="s">
        <v>2372</v>
      </c>
      <c r="C274" s="9">
        <f t="shared" si="5"/>
        <v>271</v>
      </c>
      <c r="D274" s="18" t="s">
        <v>2083</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700</v>
      </c>
      <c r="J274" s="12" t="s">
        <v>477</v>
      </c>
      <c r="K274" s="17">
        <v>70303</v>
      </c>
      <c r="L274" s="17" t="s">
        <v>2381</v>
      </c>
    </row>
    <row r="275" spans="1:12" ht="12.75" customHeight="1">
      <c r="A275" s="9" t="s">
        <v>2384</v>
      </c>
      <c r="B275" s="12" t="s">
        <v>2385</v>
      </c>
      <c r="C275" s="9">
        <f t="shared" si="5"/>
        <v>272</v>
      </c>
      <c r="D275" s="18" t="s">
        <v>2083</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9">
        <v>800</v>
      </c>
      <c r="J275" s="12" t="s">
        <v>477</v>
      </c>
      <c r="K275" s="17">
        <v>70317</v>
      </c>
      <c r="L275" s="17" t="s">
        <v>2386</v>
      </c>
    </row>
    <row r="276" spans="1:12" ht="12.75" customHeight="1">
      <c r="A276" s="9" t="s">
        <v>2050</v>
      </c>
      <c r="B276" s="12" t="s">
        <v>2377</v>
      </c>
      <c r="C276" s="9">
        <f t="shared" si="5"/>
        <v>273</v>
      </c>
      <c r="D276" s="18" t="s">
        <v>2083</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900</v>
      </c>
      <c r="J276" s="12" t="s">
        <v>477</v>
      </c>
      <c r="K276" s="17">
        <v>70135</v>
      </c>
      <c r="L276" s="17" t="s">
        <v>2409</v>
      </c>
    </row>
    <row r="277" spans="1:12" ht="12.75" customHeight="1">
      <c r="A277" s="9" t="s">
        <v>2375</v>
      </c>
      <c r="B277" s="12" t="s">
        <v>2376</v>
      </c>
      <c r="C277" s="9">
        <f t="shared" si="5"/>
        <v>274</v>
      </c>
      <c r="D277" s="12" t="s">
        <v>2408</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20</v>
      </c>
      <c r="J277" s="12" t="s">
        <v>477</v>
      </c>
      <c r="K277" s="17">
        <v>71000</v>
      </c>
      <c r="L277" s="17" t="s">
        <v>2134</v>
      </c>
    </row>
    <row r="278" spans="1:12" ht="12.75" customHeight="1">
      <c r="A278" s="9" t="s">
        <v>1717</v>
      </c>
      <c r="B278" s="18" t="s">
        <v>1833</v>
      </c>
      <c r="C278" s="9">
        <f t="shared" si="5"/>
        <v>275</v>
      </c>
      <c r="D278" s="12" t="s">
        <v>2408</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21</v>
      </c>
      <c r="J278" s="12" t="s">
        <v>477</v>
      </c>
      <c r="K278" s="17">
        <v>70417</v>
      </c>
      <c r="L278" s="17" t="s">
        <v>2179</v>
      </c>
    </row>
    <row r="279" spans="1:12" ht="12.75" customHeight="1">
      <c r="A279" s="9" t="s">
        <v>2180</v>
      </c>
      <c r="B279" s="9" t="s">
        <v>2181</v>
      </c>
      <c r="C279" s="9">
        <f t="shared" si="5"/>
        <v>276</v>
      </c>
      <c r="D279" s="12" t="s">
        <v>2408</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100</v>
      </c>
      <c r="J279" s="12" t="s">
        <v>477</v>
      </c>
      <c r="K279" s="17">
        <v>70044</v>
      </c>
      <c r="L279" s="17" t="s">
        <v>2182</v>
      </c>
    </row>
    <row r="280" spans="1:12" ht="12.75" customHeight="1">
      <c r="A280" s="9" t="s">
        <v>2183</v>
      </c>
      <c r="B280" s="12" t="s">
        <v>2389</v>
      </c>
      <c r="C280" s="9">
        <f t="shared" si="5"/>
        <v>277</v>
      </c>
      <c r="D280" s="12" t="s">
        <v>2408</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110</v>
      </c>
      <c r="J280" s="12" t="s">
        <v>477</v>
      </c>
      <c r="K280" s="17">
        <v>70239</v>
      </c>
      <c r="L280" s="17" t="s">
        <v>2390</v>
      </c>
    </row>
    <row r="281" spans="1:12" ht="12.75" customHeight="1">
      <c r="A281" s="9" t="s">
        <v>2267</v>
      </c>
      <c r="B281" s="12" t="s">
        <v>2268</v>
      </c>
      <c r="C281" s="9">
        <f t="shared" si="5"/>
        <v>278</v>
      </c>
      <c r="D281" s="12" t="s">
        <v>2408</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120</v>
      </c>
      <c r="J281" s="12" t="s">
        <v>477</v>
      </c>
      <c r="K281" s="17">
        <v>70144</v>
      </c>
      <c r="L281" s="17" t="s">
        <v>2269</v>
      </c>
    </row>
    <row r="282" spans="1:12" ht="12.75" customHeight="1">
      <c r="A282" s="9" t="s">
        <v>2138</v>
      </c>
      <c r="B282" s="9" t="s">
        <v>1211</v>
      </c>
      <c r="C282" s="9">
        <f t="shared" si="5"/>
        <v>279</v>
      </c>
      <c r="D282" s="12" t="s">
        <v>2408</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400</v>
      </c>
      <c r="J282" s="12" t="s">
        <v>477</v>
      </c>
      <c r="K282" s="17">
        <v>70329</v>
      </c>
      <c r="L282" s="17" t="s">
        <v>1212</v>
      </c>
    </row>
    <row r="283" spans="1:12" ht="12.75" customHeight="1">
      <c r="A283" s="9" t="s">
        <v>1213</v>
      </c>
      <c r="B283" s="12" t="s">
        <v>1324</v>
      </c>
      <c r="C283" s="9">
        <f t="shared" si="5"/>
        <v>280</v>
      </c>
      <c r="D283" s="12" t="s">
        <v>2408</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410</v>
      </c>
      <c r="J283" s="12" t="s">
        <v>477</v>
      </c>
      <c r="K283" s="17">
        <v>70327</v>
      </c>
      <c r="L283" s="17" t="s">
        <v>1597</v>
      </c>
    </row>
    <row r="284" spans="1:12" ht="12.75" customHeight="1">
      <c r="A284" s="9" t="s">
        <v>1463</v>
      </c>
      <c r="B284" s="12" t="s">
        <v>1078</v>
      </c>
      <c r="C284" s="9">
        <f t="shared" si="5"/>
        <v>281</v>
      </c>
      <c r="D284" s="12" t="s">
        <v>2408</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420</v>
      </c>
      <c r="J284" s="12" t="s">
        <v>477</v>
      </c>
      <c r="K284" s="17">
        <v>70328</v>
      </c>
      <c r="L284" s="17" t="s">
        <v>1207</v>
      </c>
    </row>
    <row r="285" spans="1:12" ht="12.75" customHeight="1">
      <c r="A285" s="9" t="s">
        <v>1330</v>
      </c>
      <c r="B285" s="18" t="s">
        <v>1605</v>
      </c>
      <c r="C285" s="9">
        <f t="shared" si="5"/>
        <v>282</v>
      </c>
      <c r="D285" s="18" t="s">
        <v>1467</v>
      </c>
      <c r="E285" s="12">
        <f>VLOOKUP($D285,'Data_Classification for Summary'!$A$1:$I$102,3,0)</f>
        <v>5</v>
      </c>
      <c r="F285" s="12">
        <f>VLOOKUP($D285,'Data_Classification for Summary'!$A$1:$I$102,5,0)</f>
        <v>180</v>
      </c>
      <c r="G285" s="12">
        <f>VLOOKUP($D285,'Data_Classification for Summary'!$A$1:$I$102,7,0)</f>
        <v>0</v>
      </c>
      <c r="H285" s="12">
        <f>VLOOKUP($D285,'Data_Classification for Summary'!$A$1:$I$102,9,0)</f>
        <v>0</v>
      </c>
      <c r="I285" s="18">
        <v>6</v>
      </c>
      <c r="J285" s="12" t="s">
        <v>477</v>
      </c>
      <c r="K285" s="17"/>
      <c r="L285" s="17"/>
    </row>
    <row r="286" spans="1:12" ht="12.75" customHeight="1">
      <c r="A286" s="9" t="s">
        <v>1332</v>
      </c>
      <c r="B286" s="18" t="s">
        <v>1464</v>
      </c>
      <c r="C286" s="9">
        <f t="shared" si="5"/>
        <v>283</v>
      </c>
      <c r="D286" s="18" t="s">
        <v>1467</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900</v>
      </c>
      <c r="J286" s="12" t="s">
        <v>477</v>
      </c>
      <c r="K286" s="17"/>
      <c r="L286" s="17"/>
    </row>
    <row r="287" spans="1:12" ht="12.75" customHeight="1">
      <c r="A287" s="9" t="s">
        <v>1465</v>
      </c>
      <c r="B287" s="12" t="s">
        <v>1466</v>
      </c>
      <c r="C287" s="9">
        <f t="shared" si="5"/>
        <v>284</v>
      </c>
      <c r="D287" s="12" t="s">
        <v>1460</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1</v>
      </c>
      <c r="J287" s="12" t="s">
        <v>477</v>
      </c>
      <c r="K287" s="17">
        <v>70257</v>
      </c>
      <c r="L287" s="17" t="s">
        <v>1476</v>
      </c>
    </row>
    <row r="288" spans="1:12" ht="12.75" customHeight="1">
      <c r="A288" s="9" t="s">
        <v>1477</v>
      </c>
      <c r="B288" s="12" t="s">
        <v>1337</v>
      </c>
      <c r="C288" s="9">
        <f t="shared" si="5"/>
        <v>285</v>
      </c>
      <c r="D288" s="12" t="s">
        <v>1460</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2</v>
      </c>
      <c r="J288" s="12" t="s">
        <v>477</v>
      </c>
      <c r="K288" s="17">
        <v>70264</v>
      </c>
      <c r="L288" s="17" t="s">
        <v>1478</v>
      </c>
    </row>
    <row r="289" spans="1:12" ht="12.75" customHeight="1">
      <c r="A289" s="9" t="s">
        <v>1619</v>
      </c>
      <c r="B289" s="12" t="s">
        <v>1619</v>
      </c>
      <c r="C289" s="9">
        <f t="shared" si="5"/>
        <v>286</v>
      </c>
      <c r="D289" s="12" t="s">
        <v>1460</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3</v>
      </c>
      <c r="J289" s="12" t="s">
        <v>477</v>
      </c>
      <c r="K289" s="17">
        <v>70253</v>
      </c>
      <c r="L289" s="17" t="s">
        <v>1743</v>
      </c>
    </row>
    <row r="290" spans="1:12" ht="12.75" customHeight="1">
      <c r="A290" s="9" t="s">
        <v>1744</v>
      </c>
      <c r="B290" s="12" t="s">
        <v>1744</v>
      </c>
      <c r="C290" s="9">
        <f t="shared" si="5"/>
        <v>287</v>
      </c>
      <c r="D290" s="12" t="s">
        <v>1460</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4</v>
      </c>
      <c r="J290" s="12" t="s">
        <v>477</v>
      </c>
      <c r="K290" s="17">
        <v>70254</v>
      </c>
      <c r="L290" s="17" t="s">
        <v>1215</v>
      </c>
    </row>
    <row r="291" spans="1:12" ht="12.75" customHeight="1">
      <c r="A291" s="9" t="s">
        <v>1103</v>
      </c>
      <c r="B291" s="12" t="s">
        <v>1104</v>
      </c>
      <c r="C291" s="9">
        <f t="shared" si="5"/>
        <v>288</v>
      </c>
      <c r="D291" s="12" t="s">
        <v>1460</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5</v>
      </c>
      <c r="J291" s="12" t="s">
        <v>477</v>
      </c>
      <c r="K291" s="17">
        <v>70210</v>
      </c>
      <c r="L291" s="17" t="s">
        <v>1105</v>
      </c>
    </row>
    <row r="292" spans="1:12" ht="12.75" customHeight="1">
      <c r="A292" s="9" t="s">
        <v>1114</v>
      </c>
      <c r="B292" s="12" t="s">
        <v>1110</v>
      </c>
      <c r="C292" s="9">
        <f t="shared" si="5"/>
        <v>289</v>
      </c>
      <c r="D292" s="12" t="s">
        <v>1460</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6</v>
      </c>
      <c r="J292" s="12" t="s">
        <v>477</v>
      </c>
      <c r="K292" s="17">
        <v>70212</v>
      </c>
      <c r="L292" s="17" t="s">
        <v>1111</v>
      </c>
    </row>
    <row r="293" spans="1:12" ht="12.75" customHeight="1">
      <c r="A293" s="9" t="s">
        <v>977</v>
      </c>
      <c r="B293" s="12" t="s">
        <v>1093</v>
      </c>
      <c r="C293" s="9">
        <f t="shared" si="5"/>
        <v>290</v>
      </c>
      <c r="D293" s="12" t="s">
        <v>1460</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7</v>
      </c>
      <c r="J293" s="12" t="s">
        <v>477</v>
      </c>
      <c r="K293" s="17">
        <v>70211</v>
      </c>
      <c r="L293" s="17" t="s">
        <v>1094</v>
      </c>
    </row>
    <row r="294" spans="1:12" ht="12.75" customHeight="1">
      <c r="A294" s="9" t="s">
        <v>1095</v>
      </c>
      <c r="B294" s="12" t="s">
        <v>1089</v>
      </c>
      <c r="C294" s="9">
        <f t="shared" si="5"/>
        <v>291</v>
      </c>
      <c r="D294" s="12" t="s">
        <v>1460</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8</v>
      </c>
      <c r="J294" s="12" t="s">
        <v>477</v>
      </c>
      <c r="K294" s="17"/>
      <c r="L294" s="17"/>
    </row>
    <row r="295" spans="1:12" ht="12.75" customHeight="1">
      <c r="A295" s="9" t="s">
        <v>1090</v>
      </c>
      <c r="B295" s="9" t="s">
        <v>1625</v>
      </c>
      <c r="C295" s="9">
        <f t="shared" si="5"/>
        <v>292</v>
      </c>
      <c r="D295" s="12" t="s">
        <v>1460</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9">
        <v>9</v>
      </c>
      <c r="J295" s="12" t="s">
        <v>477</v>
      </c>
      <c r="K295" s="17">
        <v>71120</v>
      </c>
      <c r="L295" s="17" t="s">
        <v>1626</v>
      </c>
    </row>
    <row r="296" spans="1:12" ht="12.75" customHeight="1">
      <c r="A296" s="9" t="s">
        <v>1627</v>
      </c>
      <c r="B296" s="12" t="s">
        <v>1628</v>
      </c>
      <c r="C296" s="9">
        <f t="shared" si="5"/>
        <v>293</v>
      </c>
      <c r="D296" s="12" t="s">
        <v>1460</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10</v>
      </c>
      <c r="J296" s="12" t="s">
        <v>477</v>
      </c>
      <c r="K296" s="17"/>
      <c r="L296" s="17"/>
    </row>
    <row r="297" spans="1:12" ht="12.75" customHeight="1">
      <c r="A297" s="9" t="s">
        <v>1629</v>
      </c>
      <c r="B297" s="12" t="s">
        <v>1630</v>
      </c>
      <c r="C297" s="9">
        <f t="shared" si="5"/>
        <v>294</v>
      </c>
      <c r="D297" s="12" t="s">
        <v>1460</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11</v>
      </c>
      <c r="J297" s="12" t="s">
        <v>477</v>
      </c>
      <c r="K297" s="17">
        <v>70214</v>
      </c>
      <c r="L297" s="17" t="s">
        <v>1761</v>
      </c>
    </row>
    <row r="298" spans="1:12" ht="12.75" customHeight="1">
      <c r="A298" s="9" t="s">
        <v>1762</v>
      </c>
      <c r="B298" s="9" t="s">
        <v>1757</v>
      </c>
      <c r="C298" s="9">
        <f t="shared" si="5"/>
        <v>295</v>
      </c>
      <c r="D298" s="12" t="s">
        <v>1460</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12</v>
      </c>
      <c r="J298" s="12" t="s">
        <v>477</v>
      </c>
      <c r="K298" s="17">
        <v>70213</v>
      </c>
      <c r="L298" s="17" t="s">
        <v>1758</v>
      </c>
    </row>
    <row r="299" spans="1:12" ht="12.75" customHeight="1">
      <c r="A299" s="9" t="s">
        <v>1759</v>
      </c>
      <c r="B299" s="12" t="s">
        <v>1759</v>
      </c>
      <c r="C299" s="9">
        <f t="shared" si="5"/>
        <v>296</v>
      </c>
      <c r="D299" s="12" t="s">
        <v>1460</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20</v>
      </c>
      <c r="J299" s="12" t="s">
        <v>477</v>
      </c>
      <c r="K299" s="17">
        <v>70246</v>
      </c>
      <c r="L299" s="17" t="s">
        <v>1760</v>
      </c>
    </row>
    <row r="300" spans="1:12" ht="12.75" customHeight="1">
      <c r="A300" s="9" t="s">
        <v>1891</v>
      </c>
      <c r="B300" s="12" t="s">
        <v>2016</v>
      </c>
      <c r="C300" s="9">
        <f t="shared" si="5"/>
        <v>297</v>
      </c>
      <c r="D300" s="12" t="s">
        <v>1460</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500</v>
      </c>
      <c r="J300" s="12" t="s">
        <v>477</v>
      </c>
      <c r="K300" s="17"/>
      <c r="L300" s="17"/>
    </row>
    <row r="301" spans="1:12" ht="12.75" customHeight="1">
      <c r="A301" s="9" t="s">
        <v>1889</v>
      </c>
      <c r="B301" s="9" t="s">
        <v>1890</v>
      </c>
      <c r="C301" s="9">
        <f t="shared" si="5"/>
        <v>298</v>
      </c>
      <c r="D301" s="12" t="s">
        <v>1460</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505</v>
      </c>
      <c r="J301" s="12" t="s">
        <v>477</v>
      </c>
      <c r="K301" s="17">
        <v>70259</v>
      </c>
      <c r="L301" s="17" t="s">
        <v>2116</v>
      </c>
    </row>
    <row r="302" spans="1:12" ht="12.75" customHeight="1">
      <c r="A302" s="9" t="s">
        <v>1783</v>
      </c>
      <c r="B302" s="9" t="s">
        <v>1784</v>
      </c>
      <c r="C302" s="9">
        <f t="shared" ref="C302:C339" si="6">C301+1</f>
        <v>299</v>
      </c>
      <c r="D302" s="12" t="s">
        <v>1460</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750</v>
      </c>
      <c r="J302" s="12" t="s">
        <v>477</v>
      </c>
      <c r="K302" s="17">
        <v>70315</v>
      </c>
      <c r="L302" s="17" t="s">
        <v>2118</v>
      </c>
    </row>
    <row r="303" spans="1:12" ht="12.75" customHeight="1">
      <c r="A303" s="9" t="s">
        <v>2447</v>
      </c>
      <c r="B303" s="9" t="s">
        <v>2250</v>
      </c>
      <c r="C303" s="9">
        <f t="shared" si="6"/>
        <v>300</v>
      </c>
      <c r="D303" s="12" t="s">
        <v>1460</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755</v>
      </c>
      <c r="J303" s="12" t="s">
        <v>477</v>
      </c>
      <c r="K303" s="17">
        <v>70421</v>
      </c>
      <c r="L303" s="17" t="s">
        <v>2251</v>
      </c>
    </row>
    <row r="304" spans="1:12" ht="12.75" customHeight="1">
      <c r="A304" s="9" t="s">
        <v>2449</v>
      </c>
      <c r="B304" s="12" t="s">
        <v>2446</v>
      </c>
      <c r="C304" s="9">
        <f t="shared" si="6"/>
        <v>301</v>
      </c>
      <c r="D304" s="12" t="s">
        <v>1460</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800</v>
      </c>
      <c r="J304" s="12" t="s">
        <v>477</v>
      </c>
      <c r="K304" s="17">
        <v>70312</v>
      </c>
      <c r="L304" s="17" t="s">
        <v>2204</v>
      </c>
    </row>
    <row r="305" spans="1:13" ht="12.75" customHeight="1">
      <c r="A305" s="9" t="s">
        <v>2203</v>
      </c>
      <c r="B305" s="9" t="s">
        <v>1774</v>
      </c>
      <c r="C305" s="9">
        <f t="shared" si="6"/>
        <v>302</v>
      </c>
      <c r="D305" s="12" t="s">
        <v>1460</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900</v>
      </c>
      <c r="J305" s="12" t="s">
        <v>477</v>
      </c>
      <c r="K305" s="17">
        <v>70263</v>
      </c>
      <c r="L305" s="17" t="s">
        <v>1898</v>
      </c>
    </row>
    <row r="306" spans="1:13" ht="12.75" customHeight="1">
      <c r="A306" s="9" t="s">
        <v>2027</v>
      </c>
      <c r="B306" s="12" t="s">
        <v>2065</v>
      </c>
      <c r="C306" s="9">
        <f t="shared" si="6"/>
        <v>303</v>
      </c>
      <c r="D306" s="12" t="s">
        <v>2066</v>
      </c>
      <c r="E306" s="12">
        <f>VLOOKUP($D306,'Data_Classification for Summary'!$A$1:$I$102,3,0)</f>
        <v>10</v>
      </c>
      <c r="F306" s="12">
        <f>VLOOKUP($D306,'Data_Classification for Summary'!$A$1:$I$102,5,0)</f>
        <v>3</v>
      </c>
      <c r="G306" s="12">
        <f>VLOOKUP($D306,'Data_Classification for Summary'!$A$1:$I$102,7,0)</f>
        <v>0</v>
      </c>
      <c r="H306" s="12">
        <f>VLOOKUP($D306,'Data_Classification for Summary'!$A$1:$I$102,9,0)</f>
        <v>0</v>
      </c>
      <c r="I306" s="12">
        <v>20</v>
      </c>
      <c r="J306" s="12" t="s">
        <v>477</v>
      </c>
      <c r="K306" s="17">
        <v>70255</v>
      </c>
      <c r="L306" s="17" t="s">
        <v>2455</v>
      </c>
    </row>
    <row r="307" spans="1:13" ht="12.75" customHeight="1">
      <c r="A307" s="9" t="s">
        <v>2456</v>
      </c>
      <c r="B307" s="12" t="s">
        <v>2457</v>
      </c>
      <c r="C307" s="9">
        <f t="shared" si="6"/>
        <v>304</v>
      </c>
      <c r="D307" s="12" t="s">
        <v>1791</v>
      </c>
      <c r="E307" s="12">
        <f>VLOOKUP($D307,'Data_Classification for Summary'!$A$1:$I$102,3,0)</f>
        <v>10</v>
      </c>
      <c r="F307" s="12">
        <f>VLOOKUP($D307,'Data_Classification for Summary'!$A$1:$I$102,5,0)</f>
        <v>4</v>
      </c>
      <c r="G307" s="12">
        <f>VLOOKUP($D307,'Data_Classification for Summary'!$A$1:$I$102,7,0)</f>
        <v>0</v>
      </c>
      <c r="H307" s="12">
        <f>VLOOKUP($D307,'Data_Classification for Summary'!$A$1:$I$102,9,0)</f>
        <v>0</v>
      </c>
      <c r="I307" s="12">
        <v>30</v>
      </c>
      <c r="J307" s="12" t="s">
        <v>477</v>
      </c>
      <c r="K307" s="17">
        <v>70261</v>
      </c>
      <c r="L307" s="17" t="s">
        <v>2332</v>
      </c>
    </row>
    <row r="308" spans="1:13" ht="12.75" customHeight="1">
      <c r="A308" s="9" t="s">
        <v>2333</v>
      </c>
      <c r="B308" s="12" t="s">
        <v>2334</v>
      </c>
      <c r="C308" s="9">
        <f t="shared" si="6"/>
        <v>305</v>
      </c>
      <c r="D308" s="12" t="s">
        <v>2335</v>
      </c>
      <c r="E308" s="12">
        <f>VLOOKUP($D308,'Data_Classification for Summary'!$A$1:$I$102,3,0)</f>
        <v>10</v>
      </c>
      <c r="F308" s="12">
        <f>VLOOKUP($D308,'Data_Classification for Summary'!$A$1:$I$102,5,0)</f>
        <v>5</v>
      </c>
      <c r="G308" s="12">
        <f>VLOOKUP($D308,'Data_Classification for Summary'!$A$1:$I$102,7,0)</f>
        <v>0</v>
      </c>
      <c r="H308" s="12">
        <f>VLOOKUP($D308,'Data_Classification for Summary'!$A$1:$I$102,9,0)</f>
        <v>0</v>
      </c>
      <c r="I308" s="12">
        <v>55</v>
      </c>
      <c r="J308" s="12" t="s">
        <v>477</v>
      </c>
      <c r="K308" s="17"/>
      <c r="L308" s="17"/>
    </row>
    <row r="309" spans="1:13" ht="12.75" customHeight="1">
      <c r="A309" s="9" t="s">
        <v>1923</v>
      </c>
      <c r="B309" s="18" t="s">
        <v>1924</v>
      </c>
      <c r="C309" s="9">
        <f t="shared" si="6"/>
        <v>306</v>
      </c>
      <c r="D309" s="12" t="s">
        <v>2335</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8">
        <v>60</v>
      </c>
      <c r="J309" s="12" t="s">
        <v>477</v>
      </c>
      <c r="K309" s="17"/>
      <c r="L309" s="17"/>
    </row>
    <row r="310" spans="1:13" ht="12.75" customHeight="1">
      <c r="A310" s="9" t="s">
        <v>1661</v>
      </c>
      <c r="B310" s="18" t="s">
        <v>1532</v>
      </c>
      <c r="C310" s="9">
        <f t="shared" si="6"/>
        <v>307</v>
      </c>
      <c r="D310" s="12" t="s">
        <v>2335</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804</v>
      </c>
      <c r="J310" s="12" t="s">
        <v>477</v>
      </c>
      <c r="K310" s="17"/>
      <c r="L310" s="17"/>
    </row>
    <row r="311" spans="1:13" ht="12.75" customHeight="1">
      <c r="A311" s="7" t="s">
        <v>1263</v>
      </c>
      <c r="B311" s="12" t="s">
        <v>1016</v>
      </c>
      <c r="C311" s="9">
        <f t="shared" si="6"/>
        <v>308</v>
      </c>
      <c r="D311" s="12" t="s">
        <v>1265</v>
      </c>
      <c r="E311" s="12">
        <f>VLOOKUP($D311,'Data_Classification for Summary'!$A$1:$I$102,3,0)</f>
        <v>20</v>
      </c>
      <c r="F311" s="12">
        <f>VLOOKUP($D311,'Data_Classification for Summary'!$A$1:$I$102,5,0)</f>
        <v>5</v>
      </c>
      <c r="G311" s="12">
        <f>VLOOKUP($D311,'Data_Classification for Summary'!$A$1:$I$102,7,0)</f>
        <v>0</v>
      </c>
      <c r="H311" s="12">
        <f>VLOOKUP($D311,'Data_Classification for Summary'!$A$1:$I$102,9,0)</f>
        <v>0</v>
      </c>
      <c r="I311" s="12">
        <v>1</v>
      </c>
      <c r="J311" s="12" t="s">
        <v>477</v>
      </c>
      <c r="K311" s="17"/>
      <c r="L311" s="17"/>
    </row>
    <row r="312" spans="1:13" ht="12.75" customHeight="1">
      <c r="A312" s="7" t="s">
        <v>1022</v>
      </c>
      <c r="B312" s="9" t="s">
        <v>1149</v>
      </c>
      <c r="C312" s="9">
        <f t="shared" si="6"/>
        <v>309</v>
      </c>
      <c r="D312" s="12" t="s">
        <v>1265</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8">
        <v>20</v>
      </c>
      <c r="J312" s="12" t="s">
        <v>477</v>
      </c>
      <c r="K312" s="17">
        <v>70083</v>
      </c>
      <c r="L312" s="17" t="s">
        <v>1150</v>
      </c>
    </row>
    <row r="313" spans="1:13" ht="12.75" customHeight="1">
      <c r="A313" s="9" t="s">
        <v>1151</v>
      </c>
      <c r="B313" s="12" t="s">
        <v>1152</v>
      </c>
      <c r="C313" s="9">
        <f t="shared" si="6"/>
        <v>310</v>
      </c>
      <c r="D313" s="12" t="s">
        <v>1394</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2">
        <v>1</v>
      </c>
      <c r="J313" s="12" t="s">
        <v>477</v>
      </c>
      <c r="K313" s="17">
        <v>70001</v>
      </c>
      <c r="L313" s="17" t="s">
        <v>1273</v>
      </c>
    </row>
    <row r="314" spans="1:13" ht="12.75" customHeight="1">
      <c r="A314" s="9" t="s">
        <v>1271</v>
      </c>
      <c r="B314" s="7" t="s">
        <v>1277</v>
      </c>
      <c r="C314" s="9">
        <f t="shared" si="6"/>
        <v>311</v>
      </c>
      <c r="D314" s="12" t="s">
        <v>1394</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9">
        <v>2</v>
      </c>
      <c r="J314" s="12" t="s">
        <v>477</v>
      </c>
      <c r="K314" s="17">
        <v>70006</v>
      </c>
      <c r="L314" s="17" t="s">
        <v>1401</v>
      </c>
    </row>
    <row r="315" spans="1:13" ht="12.75" customHeight="1">
      <c r="A315" s="9" t="s">
        <v>1403</v>
      </c>
      <c r="B315" s="7" t="s">
        <v>1404</v>
      </c>
      <c r="C315" s="9">
        <f t="shared" si="6"/>
        <v>312</v>
      </c>
      <c r="D315" s="12" t="s">
        <v>1394</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3</v>
      </c>
      <c r="J315" s="12" t="s">
        <v>477</v>
      </c>
      <c r="K315" s="17">
        <v>70007</v>
      </c>
      <c r="L315" s="17" t="s">
        <v>1554</v>
      </c>
    </row>
    <row r="316" spans="1:13" ht="12.75" customHeight="1">
      <c r="A316" s="7" t="s">
        <v>920</v>
      </c>
      <c r="B316" s="18" t="s">
        <v>921</v>
      </c>
      <c r="C316" s="9">
        <f t="shared" si="6"/>
        <v>313</v>
      </c>
      <c r="D316" s="12" t="s">
        <v>1394</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10</v>
      </c>
      <c r="J316" s="12" t="s">
        <v>477</v>
      </c>
      <c r="K316" s="16"/>
      <c r="L316" s="16"/>
      <c r="M316" s="16"/>
    </row>
    <row r="317" spans="1:13" ht="12.75" customHeight="1">
      <c r="A317" s="7" t="s">
        <v>922</v>
      </c>
      <c r="B317" s="18" t="s">
        <v>1169</v>
      </c>
      <c r="C317" s="9">
        <f t="shared" si="6"/>
        <v>314</v>
      </c>
      <c r="D317" s="12" t="s">
        <v>1394</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20</v>
      </c>
      <c r="J317" s="12" t="s">
        <v>477</v>
      </c>
      <c r="K317" s="16"/>
      <c r="L317" s="16"/>
      <c r="M317" s="16"/>
    </row>
    <row r="318" spans="1:13" ht="12.75" customHeight="1">
      <c r="A318" s="9" t="s">
        <v>1170</v>
      </c>
      <c r="B318" s="7" t="s">
        <v>1171</v>
      </c>
      <c r="C318" s="9">
        <f t="shared" si="6"/>
        <v>315</v>
      </c>
      <c r="D318" s="12" t="s">
        <v>1394</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30</v>
      </c>
      <c r="J318" s="12" t="s">
        <v>477</v>
      </c>
      <c r="K318" s="17">
        <v>70009</v>
      </c>
      <c r="L318" s="17" t="s">
        <v>1294</v>
      </c>
    </row>
    <row r="319" spans="1:13" ht="12.75" customHeight="1">
      <c r="A319" s="9" t="s">
        <v>1295</v>
      </c>
      <c r="B319" s="18" t="s">
        <v>1425</v>
      </c>
      <c r="C319" s="9">
        <f t="shared" si="6"/>
        <v>316</v>
      </c>
      <c r="D319" s="12" t="s">
        <v>1394</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30</v>
      </c>
      <c r="J319" s="12" t="s">
        <v>477</v>
      </c>
    </row>
    <row r="320" spans="1:13" ht="12.75" customHeight="1">
      <c r="A320" s="7" t="s">
        <v>1426</v>
      </c>
      <c r="B320" s="20" t="s">
        <v>1561</v>
      </c>
      <c r="C320" s="9">
        <f t="shared" si="6"/>
        <v>317</v>
      </c>
      <c r="D320" s="12" t="s">
        <v>1394</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7">
        <v>31</v>
      </c>
      <c r="J320" s="12" t="s">
        <v>477</v>
      </c>
      <c r="K320" s="16"/>
      <c r="L320" s="16"/>
      <c r="M320" s="16"/>
    </row>
    <row r="321" spans="1:13" ht="12.75" customHeight="1">
      <c r="A321" s="7" t="s">
        <v>1562</v>
      </c>
      <c r="B321" s="7" t="s">
        <v>1563</v>
      </c>
      <c r="C321" s="9">
        <f t="shared" si="6"/>
        <v>318</v>
      </c>
      <c r="D321" s="12" t="s">
        <v>1394</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9">
        <v>40</v>
      </c>
      <c r="J321" s="12" t="s">
        <v>477</v>
      </c>
      <c r="K321" s="17">
        <v>70005</v>
      </c>
      <c r="L321" s="17" t="s">
        <v>1564</v>
      </c>
    </row>
    <row r="322" spans="1:13" ht="12.75" customHeight="1">
      <c r="A322" s="7" t="s">
        <v>1565</v>
      </c>
      <c r="B322" s="18" t="s">
        <v>1565</v>
      </c>
      <c r="C322" s="9">
        <f t="shared" si="6"/>
        <v>319</v>
      </c>
      <c r="D322" s="12" t="s">
        <v>1394</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60</v>
      </c>
      <c r="J322" s="12" t="s">
        <v>477</v>
      </c>
      <c r="K322" s="17">
        <v>70003</v>
      </c>
      <c r="L322" s="17" t="s">
        <v>1566</v>
      </c>
    </row>
    <row r="323" spans="1:13" ht="12.75" customHeight="1">
      <c r="A323" s="7" t="s">
        <v>1567</v>
      </c>
      <c r="B323" s="18" t="s">
        <v>1568</v>
      </c>
      <c r="C323" s="9">
        <f t="shared" si="6"/>
        <v>320</v>
      </c>
      <c r="D323" s="12" t="s">
        <v>1394</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v>
      </c>
      <c r="J323" s="12" t="s">
        <v>477</v>
      </c>
      <c r="K323" s="16"/>
      <c r="L323" s="16"/>
      <c r="M323" s="16"/>
    </row>
    <row r="324" spans="1:13" ht="12.75" customHeight="1">
      <c r="A324" s="7" t="s">
        <v>1569</v>
      </c>
      <c r="B324" s="7" t="s">
        <v>1690</v>
      </c>
      <c r="C324" s="9">
        <f t="shared" si="6"/>
        <v>321</v>
      </c>
      <c r="D324" s="12" t="s">
        <v>1394</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9">
        <v>100</v>
      </c>
      <c r="J324" s="12" t="s">
        <v>477</v>
      </c>
      <c r="K324" s="17">
        <v>70010</v>
      </c>
      <c r="L324" s="17" t="s">
        <v>1691</v>
      </c>
    </row>
    <row r="325" spans="1:13" ht="12.75" customHeight="1">
      <c r="A325" s="7" t="s">
        <v>1996</v>
      </c>
      <c r="B325" s="7" t="s">
        <v>2049</v>
      </c>
      <c r="C325" s="9">
        <f t="shared" si="6"/>
        <v>322</v>
      </c>
      <c r="D325" s="12" t="s">
        <v>1394</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101</v>
      </c>
      <c r="J325" s="12" t="s">
        <v>477</v>
      </c>
      <c r="K325" s="17">
        <v>70011</v>
      </c>
      <c r="L325" s="17" t="s">
        <v>1689</v>
      </c>
    </row>
    <row r="326" spans="1:13" ht="12.75" customHeight="1">
      <c r="A326" s="7" t="s">
        <v>1997</v>
      </c>
      <c r="B326" s="18" t="s">
        <v>2319</v>
      </c>
      <c r="C326" s="9">
        <f t="shared" si="6"/>
        <v>323</v>
      </c>
      <c r="D326" s="12" t="s">
        <v>1394</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200</v>
      </c>
      <c r="J326" s="12" t="s">
        <v>477</v>
      </c>
    </row>
    <row r="327" spans="1:13" ht="12.75" customHeight="1">
      <c r="A327" s="7" t="s">
        <v>2373</v>
      </c>
      <c r="B327" s="18" t="s">
        <v>2374</v>
      </c>
      <c r="C327" s="9">
        <f t="shared" si="6"/>
        <v>324</v>
      </c>
      <c r="D327" s="12" t="s">
        <v>1394</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500</v>
      </c>
      <c r="J327" s="12" t="s">
        <v>477</v>
      </c>
      <c r="K327" s="16"/>
      <c r="L327" s="16"/>
      <c r="M327" s="16"/>
    </row>
    <row r="328" spans="1:13" ht="12.75" customHeight="1">
      <c r="A328" s="7" t="s">
        <v>1839</v>
      </c>
      <c r="B328" s="7" t="s">
        <v>1840</v>
      </c>
      <c r="C328" s="9">
        <f t="shared" si="6"/>
        <v>325</v>
      </c>
      <c r="D328" s="12" t="s">
        <v>1394</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700</v>
      </c>
      <c r="J328" s="12" t="s">
        <v>477</v>
      </c>
      <c r="K328" s="17">
        <v>70004</v>
      </c>
      <c r="L328" s="17" t="s">
        <v>1716</v>
      </c>
    </row>
    <row r="329" spans="1:13" ht="12.75" customHeight="1">
      <c r="A329" s="7" t="s">
        <v>1695</v>
      </c>
      <c r="B329" s="18" t="s">
        <v>1972</v>
      </c>
      <c r="C329" s="9">
        <f t="shared" si="6"/>
        <v>326</v>
      </c>
      <c r="D329" s="12" t="s">
        <v>1394</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800</v>
      </c>
      <c r="J329" s="12" t="s">
        <v>477</v>
      </c>
      <c r="K329" s="17">
        <v>70311</v>
      </c>
      <c r="L329" s="17" t="s">
        <v>1973</v>
      </c>
    </row>
    <row r="330" spans="1:13" ht="12.75" customHeight="1">
      <c r="A330" s="7" t="s">
        <v>1974</v>
      </c>
      <c r="B330" s="7" t="s">
        <v>1974</v>
      </c>
      <c r="C330" s="9">
        <f t="shared" si="6"/>
        <v>327</v>
      </c>
      <c r="D330" s="12" t="s">
        <v>1394</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850</v>
      </c>
      <c r="J330" s="12" t="s">
        <v>477</v>
      </c>
      <c r="K330" s="17">
        <v>70008</v>
      </c>
      <c r="L330" s="17" t="s">
        <v>1834</v>
      </c>
    </row>
    <row r="331" spans="1:13" ht="12.75" customHeight="1">
      <c r="A331" s="7" t="s">
        <v>1847</v>
      </c>
      <c r="B331" s="18" t="s">
        <v>1848</v>
      </c>
      <c r="C331" s="9">
        <f t="shared" si="6"/>
        <v>328</v>
      </c>
      <c r="D331" s="12" t="s">
        <v>1394</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851</v>
      </c>
      <c r="J331" s="12" t="s">
        <v>477</v>
      </c>
    </row>
    <row r="332" spans="1:13" ht="12.75" customHeight="1">
      <c r="A332" s="7" t="s">
        <v>1998</v>
      </c>
      <c r="B332" s="18" t="s">
        <v>1999</v>
      </c>
      <c r="C332" s="9">
        <f t="shared" si="6"/>
        <v>329</v>
      </c>
      <c r="D332" s="12" t="s">
        <v>1394</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853</v>
      </c>
      <c r="J332" s="12" t="s">
        <v>477</v>
      </c>
    </row>
    <row r="333" spans="1:13" ht="12.75" customHeight="1">
      <c r="A333" s="7" t="s">
        <v>2000</v>
      </c>
      <c r="B333" s="18" t="s">
        <v>1856</v>
      </c>
      <c r="C333" s="9">
        <f t="shared" si="6"/>
        <v>330</v>
      </c>
      <c r="D333" s="12" t="s">
        <v>1394</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882</v>
      </c>
      <c r="J333" s="12" t="s">
        <v>477</v>
      </c>
    </row>
    <row r="334" spans="1:13" ht="12.75" customHeight="1">
      <c r="A334" s="7" t="s">
        <v>1858</v>
      </c>
      <c r="B334" s="7" t="s">
        <v>2388</v>
      </c>
      <c r="C334" s="9">
        <f t="shared" si="6"/>
        <v>331</v>
      </c>
      <c r="D334" s="12" t="s">
        <v>1394</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950</v>
      </c>
      <c r="J334" s="12" t="s">
        <v>477</v>
      </c>
      <c r="K334" s="17">
        <v>70013</v>
      </c>
      <c r="L334" s="17" t="s">
        <v>1963</v>
      </c>
    </row>
    <row r="335" spans="1:13" ht="12.75" customHeight="1">
      <c r="A335" s="9" t="s">
        <v>1964</v>
      </c>
      <c r="B335" s="9" t="s">
        <v>2261</v>
      </c>
      <c r="C335" s="9">
        <f t="shared" si="6"/>
        <v>332</v>
      </c>
      <c r="D335" s="12" t="s">
        <v>1394</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9">
        <v>1000</v>
      </c>
      <c r="J335" s="12" t="s">
        <v>477</v>
      </c>
      <c r="K335" s="17">
        <v>70143</v>
      </c>
      <c r="L335" s="17" t="s">
        <v>2262</v>
      </c>
    </row>
    <row r="336" spans="1:13" ht="12.75" customHeight="1">
      <c r="A336" s="9" t="s">
        <v>2263</v>
      </c>
      <c r="B336" s="18" t="s">
        <v>1209</v>
      </c>
      <c r="C336" s="9">
        <f t="shared" si="6"/>
        <v>333</v>
      </c>
      <c r="D336" s="18" t="s">
        <v>1722</v>
      </c>
      <c r="E336" s="12">
        <f>VLOOKUP($D336,'Data_Classification for Summary'!$A$1:$I$102,3,0)</f>
        <v>30</v>
      </c>
      <c r="F336" s="12">
        <f>VLOOKUP($D336,'Data_Classification for Summary'!$A$1:$I$102,5,0)</f>
        <v>1</v>
      </c>
      <c r="G336" s="12">
        <f>VLOOKUP($D336,'Data_Classification for Summary'!$A$1:$I$102,7,0)</f>
        <v>0</v>
      </c>
      <c r="H336" s="12">
        <f>VLOOKUP($D336,'Data_Classification for Summary'!$A$1:$I$102,9,0)</f>
        <v>0</v>
      </c>
      <c r="I336" s="18">
        <v>1</v>
      </c>
      <c r="J336" s="18" t="s">
        <v>697</v>
      </c>
      <c r="K336" s="17">
        <v>70145</v>
      </c>
      <c r="L336" s="17" t="s">
        <v>1721</v>
      </c>
    </row>
    <row r="337" spans="1:12" ht="12.75" customHeight="1">
      <c r="A337" s="9" t="s">
        <v>1599</v>
      </c>
      <c r="B337" s="18" t="s">
        <v>1593</v>
      </c>
      <c r="C337" s="9">
        <f t="shared" si="6"/>
        <v>334</v>
      </c>
      <c r="D337" s="18" t="s">
        <v>1329</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1</v>
      </c>
      <c r="J337" s="18" t="s">
        <v>697</v>
      </c>
      <c r="K337" s="17"/>
      <c r="L337" s="17"/>
    </row>
    <row r="338" spans="1:12" ht="12.75" customHeight="1">
      <c r="A338" s="9" t="s">
        <v>1208</v>
      </c>
      <c r="B338" s="18" t="s">
        <v>973</v>
      </c>
      <c r="C338" s="9">
        <f t="shared" si="6"/>
        <v>335</v>
      </c>
      <c r="D338" s="18" t="s">
        <v>1329</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2</v>
      </c>
      <c r="J338" s="18" t="s">
        <v>697</v>
      </c>
      <c r="K338" s="17"/>
      <c r="L338" s="17"/>
    </row>
    <row r="339" spans="1:12" ht="12.75" customHeight="1">
      <c r="A339" s="9" t="s">
        <v>136</v>
      </c>
      <c r="B339" s="18"/>
      <c r="C339" s="9">
        <f t="shared" si="6"/>
        <v>336</v>
      </c>
      <c r="D339" s="18" t="s">
        <v>1329</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3</v>
      </c>
      <c r="J339" s="18" t="s">
        <v>64</v>
      </c>
      <c r="K339" s="17"/>
      <c r="L339" s="17"/>
    </row>
    <row r="340" spans="1:12" ht="12.75" customHeight="1">
      <c r="A340" s="9" t="s">
        <v>1080</v>
      </c>
      <c r="B340" s="18" t="s">
        <v>1081</v>
      </c>
      <c r="C340" s="9">
        <f>C338+1</f>
        <v>336</v>
      </c>
      <c r="D340" s="18" t="s">
        <v>1329</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5</v>
      </c>
      <c r="J340" s="18" t="s">
        <v>697</v>
      </c>
      <c r="K340" s="17"/>
      <c r="L340" s="17"/>
    </row>
    <row r="341" spans="1:12" ht="12.75" customHeight="1">
      <c r="A341" s="9" t="s">
        <v>1082</v>
      </c>
      <c r="B341" s="18" t="s">
        <v>1083</v>
      </c>
      <c r="C341" s="9">
        <f t="shared" ref="C341:C372" si="7">C340+1</f>
        <v>337</v>
      </c>
      <c r="D341" s="18" t="s">
        <v>1329</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6</v>
      </c>
      <c r="J341" s="18" t="s">
        <v>697</v>
      </c>
      <c r="K341" s="17"/>
      <c r="L341" s="17"/>
    </row>
    <row r="342" spans="1:12" ht="12.75" customHeight="1">
      <c r="A342" s="9" t="s">
        <v>1331</v>
      </c>
      <c r="B342" s="18" t="s">
        <v>1085</v>
      </c>
      <c r="C342" s="9">
        <f t="shared" si="7"/>
        <v>338</v>
      </c>
      <c r="D342" s="18" t="s">
        <v>1329</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7</v>
      </c>
      <c r="J342" s="18" t="s">
        <v>697</v>
      </c>
      <c r="K342" s="17"/>
      <c r="L342" s="17"/>
    </row>
    <row r="343" spans="1:12" ht="12.75" customHeight="1">
      <c r="A343" s="9" t="s">
        <v>1214</v>
      </c>
      <c r="B343" s="18" t="s">
        <v>1217</v>
      </c>
      <c r="C343" s="9">
        <f t="shared" si="7"/>
        <v>339</v>
      </c>
      <c r="D343" s="18" t="s">
        <v>1329</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8</v>
      </c>
      <c r="J343" s="18" t="s">
        <v>697</v>
      </c>
      <c r="K343" s="17"/>
      <c r="L343" s="17"/>
    </row>
    <row r="344" spans="1:12" ht="12.75" customHeight="1">
      <c r="A344" s="9" t="s">
        <v>1218</v>
      </c>
      <c r="B344" s="18" t="s">
        <v>1219</v>
      </c>
      <c r="C344" s="9">
        <f t="shared" si="7"/>
        <v>340</v>
      </c>
      <c r="D344" s="18" t="s">
        <v>1329</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9</v>
      </c>
      <c r="J344" s="18" t="s">
        <v>697</v>
      </c>
      <c r="K344" s="17"/>
      <c r="L344" s="17"/>
    </row>
    <row r="345" spans="1:12" ht="12.75" customHeight="1">
      <c r="A345" s="9" t="s">
        <v>849</v>
      </c>
      <c r="B345" s="18" t="s">
        <v>1222</v>
      </c>
      <c r="C345" s="9">
        <f t="shared" si="7"/>
        <v>341</v>
      </c>
      <c r="D345" s="18" t="s">
        <v>1329</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10</v>
      </c>
      <c r="J345" s="18" t="s">
        <v>697</v>
      </c>
      <c r="K345" s="17"/>
      <c r="L345" s="17"/>
    </row>
    <row r="346" spans="1:12" ht="12.75" customHeight="1">
      <c r="A346" s="9" t="s">
        <v>1335</v>
      </c>
      <c r="B346" s="18" t="s">
        <v>1336</v>
      </c>
      <c r="C346" s="9">
        <f t="shared" si="7"/>
        <v>342</v>
      </c>
      <c r="D346" s="18" t="s">
        <v>1329</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11</v>
      </c>
      <c r="J346" s="18" t="s">
        <v>697</v>
      </c>
      <c r="K346" s="17"/>
      <c r="L346" s="17"/>
    </row>
    <row r="347" spans="1:12" ht="12.75" customHeight="1">
      <c r="A347" s="9" t="s">
        <v>1338</v>
      </c>
      <c r="B347" s="18" t="s">
        <v>1339</v>
      </c>
      <c r="C347" s="9">
        <f t="shared" si="7"/>
        <v>343</v>
      </c>
      <c r="D347" s="18" t="s">
        <v>1329</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12</v>
      </c>
      <c r="J347" s="18" t="s">
        <v>697</v>
      </c>
      <c r="K347" s="17"/>
      <c r="L347" s="17"/>
    </row>
    <row r="348" spans="1:12" ht="12.75" customHeight="1">
      <c r="A348" s="9" t="s">
        <v>1340</v>
      </c>
      <c r="B348" s="18" t="s">
        <v>1341</v>
      </c>
      <c r="C348" s="9">
        <f t="shared" si="7"/>
        <v>344</v>
      </c>
      <c r="D348" s="18" t="s">
        <v>1329</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13</v>
      </c>
      <c r="J348" s="18" t="s">
        <v>697</v>
      </c>
      <c r="K348" s="17"/>
      <c r="L348" s="17"/>
    </row>
    <row r="349" spans="1:12" ht="12.75" customHeight="1">
      <c r="A349" s="9" t="s">
        <v>1112</v>
      </c>
      <c r="B349" s="18" t="s">
        <v>1115</v>
      </c>
      <c r="C349" s="9">
        <f t="shared" si="7"/>
        <v>345</v>
      </c>
      <c r="D349" s="18" t="s">
        <v>1329</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14</v>
      </c>
      <c r="J349" s="18" t="s">
        <v>697</v>
      </c>
      <c r="K349" s="17"/>
      <c r="L349" s="17"/>
    </row>
    <row r="350" spans="1:12" ht="12.75" customHeight="1">
      <c r="A350" s="9" t="s">
        <v>1360</v>
      </c>
      <c r="B350" s="18" t="s">
        <v>1497</v>
      </c>
      <c r="C350" s="9">
        <f t="shared" si="7"/>
        <v>346</v>
      </c>
      <c r="D350" s="18" t="s">
        <v>1329</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15</v>
      </c>
      <c r="J350" s="18" t="s">
        <v>697</v>
      </c>
      <c r="K350" s="17"/>
      <c r="L350" s="17"/>
    </row>
    <row r="351" spans="1:12" ht="12.75" customHeight="1">
      <c r="A351" s="9" t="s">
        <v>1621</v>
      </c>
      <c r="B351" s="18"/>
      <c r="C351" s="9">
        <f t="shared" si="7"/>
        <v>347</v>
      </c>
      <c r="D351" s="18" t="s">
        <v>1329</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16</v>
      </c>
      <c r="J351" s="18" t="s">
        <v>697</v>
      </c>
      <c r="K351" s="17"/>
      <c r="L351" s="17"/>
    </row>
    <row r="352" spans="1:12" ht="12.75" customHeight="1">
      <c r="A352" s="9" t="s">
        <v>1622</v>
      </c>
      <c r="B352" s="18" t="s">
        <v>1623</v>
      </c>
      <c r="C352" s="9">
        <f t="shared" si="7"/>
        <v>348</v>
      </c>
      <c r="D352" s="18" t="s">
        <v>1329</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17</v>
      </c>
      <c r="J352" s="18" t="s">
        <v>697</v>
      </c>
      <c r="K352" s="17"/>
      <c r="L352" s="17"/>
    </row>
    <row r="353" spans="1:12" ht="12.75" customHeight="1">
      <c r="A353" s="9" t="s">
        <v>1624</v>
      </c>
      <c r="B353" s="18" t="s">
        <v>1241</v>
      </c>
      <c r="C353" s="9">
        <f t="shared" si="7"/>
        <v>349</v>
      </c>
      <c r="D353" s="18" t="s">
        <v>1329</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25</v>
      </c>
      <c r="J353" s="18" t="s">
        <v>697</v>
      </c>
      <c r="K353" s="17"/>
      <c r="L353" s="17"/>
    </row>
    <row r="354" spans="1:12" ht="12.75" customHeight="1">
      <c r="A354" s="9" t="s">
        <v>1361</v>
      </c>
      <c r="B354" s="18" t="s">
        <v>1362</v>
      </c>
      <c r="C354" s="9">
        <f t="shared" si="7"/>
        <v>350</v>
      </c>
      <c r="D354" s="18" t="s">
        <v>1329</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30</v>
      </c>
      <c r="J354" s="18" t="s">
        <v>697</v>
      </c>
      <c r="K354" s="17"/>
      <c r="L354" s="17"/>
    </row>
    <row r="355" spans="1:12" ht="12.75" customHeight="1">
      <c r="A355" s="9" t="s">
        <v>1363</v>
      </c>
      <c r="B355" s="18" t="s">
        <v>1364</v>
      </c>
      <c r="C355" s="9">
        <f t="shared" si="7"/>
        <v>351</v>
      </c>
      <c r="D355" s="18" t="s">
        <v>1329</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31</v>
      </c>
      <c r="J355" s="18" t="s">
        <v>697</v>
      </c>
      <c r="K355" s="17">
        <v>70406</v>
      </c>
      <c r="L355" s="17" t="s">
        <v>1365</v>
      </c>
    </row>
    <row r="356" spans="1:12" ht="12.75" customHeight="1">
      <c r="A356" s="9" t="s">
        <v>1498</v>
      </c>
      <c r="B356" s="18" t="s">
        <v>1499</v>
      </c>
      <c r="C356" s="9">
        <f t="shared" si="7"/>
        <v>352</v>
      </c>
      <c r="D356" s="18" t="s">
        <v>1329</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32</v>
      </c>
      <c r="J356" s="18" t="s">
        <v>697</v>
      </c>
      <c r="K356" s="17">
        <v>70407</v>
      </c>
      <c r="L356" s="17" t="s">
        <v>1500</v>
      </c>
    </row>
    <row r="357" spans="1:12" ht="12.75" customHeight="1">
      <c r="A357" s="9" t="s">
        <v>1501</v>
      </c>
      <c r="B357" s="18" t="s">
        <v>1502</v>
      </c>
      <c r="C357" s="9">
        <f t="shared" si="7"/>
        <v>353</v>
      </c>
      <c r="D357" s="18" t="s">
        <v>1329</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40</v>
      </c>
      <c r="J357" s="18" t="s">
        <v>697</v>
      </c>
      <c r="K357" s="17"/>
      <c r="L357" s="17"/>
    </row>
    <row r="358" spans="1:12" ht="12.75" customHeight="1">
      <c r="A358" s="9" t="s">
        <v>137</v>
      </c>
      <c r="B358" s="18" t="s">
        <v>2441</v>
      </c>
      <c r="C358" s="9">
        <f t="shared" si="7"/>
        <v>354</v>
      </c>
      <c r="D358" s="18" t="s">
        <v>1329</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41</v>
      </c>
      <c r="J358" s="18" t="s">
        <v>271</v>
      </c>
      <c r="K358" s="17"/>
      <c r="L358" s="17"/>
    </row>
    <row r="359" spans="1:12" ht="12.75" customHeight="1">
      <c r="A359" s="9" t="s">
        <v>1503</v>
      </c>
      <c r="B359" s="18" t="s">
        <v>2117</v>
      </c>
      <c r="C359" s="9">
        <f t="shared" si="7"/>
        <v>355</v>
      </c>
      <c r="D359" s="18" t="s">
        <v>1329</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42</v>
      </c>
      <c r="J359" s="18" t="s">
        <v>697</v>
      </c>
      <c r="K359" s="17">
        <v>70412</v>
      </c>
      <c r="L359" s="17" t="s">
        <v>1369</v>
      </c>
    </row>
    <row r="360" spans="1:12" ht="12.75" customHeight="1">
      <c r="A360" s="9" t="s">
        <v>1504</v>
      </c>
      <c r="B360" s="18" t="s">
        <v>1505</v>
      </c>
      <c r="C360" s="9">
        <f t="shared" si="7"/>
        <v>356</v>
      </c>
      <c r="D360" s="18" t="s">
        <v>1329</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43</v>
      </c>
      <c r="J360" s="18" t="s">
        <v>697</v>
      </c>
      <c r="K360" s="17">
        <v>70411</v>
      </c>
      <c r="L360" s="17" t="s">
        <v>2017</v>
      </c>
    </row>
    <row r="361" spans="1:12" ht="12.75" customHeight="1">
      <c r="A361" s="9" t="s">
        <v>1764</v>
      </c>
      <c r="B361" s="18" t="s">
        <v>1785</v>
      </c>
      <c r="C361" s="9">
        <f t="shared" si="7"/>
        <v>357</v>
      </c>
      <c r="D361" s="18" t="s">
        <v>1329</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50</v>
      </c>
      <c r="J361" s="18" t="s">
        <v>697</v>
      </c>
      <c r="K361" s="17"/>
      <c r="L361" s="17"/>
    </row>
    <row r="362" spans="1:12" ht="12.75" customHeight="1">
      <c r="A362" s="70" t="s">
        <v>24</v>
      </c>
      <c r="B362" s="18" t="s">
        <v>2442</v>
      </c>
      <c r="C362" s="9">
        <f t="shared" si="7"/>
        <v>358</v>
      </c>
      <c r="D362" s="18" t="s">
        <v>1329</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51</v>
      </c>
      <c r="J362" s="18" t="s">
        <v>697</v>
      </c>
      <c r="K362" s="17"/>
      <c r="L362" s="17"/>
    </row>
    <row r="363" spans="1:12" ht="12.75" customHeight="1">
      <c r="A363" s="9" t="s">
        <v>1786</v>
      </c>
      <c r="B363" s="18" t="s">
        <v>1787</v>
      </c>
      <c r="C363" s="9">
        <f t="shared" si="7"/>
        <v>359</v>
      </c>
      <c r="D363" s="18" t="s">
        <v>1329</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52</v>
      </c>
      <c r="J363" s="18" t="s">
        <v>697</v>
      </c>
      <c r="K363" s="17">
        <v>70402</v>
      </c>
      <c r="L363" s="17" t="s">
        <v>2245</v>
      </c>
    </row>
    <row r="364" spans="1:12" ht="12.75" customHeight="1">
      <c r="A364" s="9" t="s">
        <v>1766</v>
      </c>
      <c r="B364" s="18" t="s">
        <v>1767</v>
      </c>
      <c r="C364" s="9">
        <f t="shared" si="7"/>
        <v>360</v>
      </c>
      <c r="D364" s="18" t="s">
        <v>1329</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53</v>
      </c>
      <c r="J364" s="18" t="s">
        <v>697</v>
      </c>
      <c r="K364" s="17">
        <v>70403</v>
      </c>
      <c r="L364" s="17" t="s">
        <v>1899</v>
      </c>
    </row>
    <row r="365" spans="1:12" ht="12.75" customHeight="1">
      <c r="A365" s="9" t="s">
        <v>2028</v>
      </c>
      <c r="B365" s="18" t="s">
        <v>1901</v>
      </c>
      <c r="C365" s="9">
        <f t="shared" si="7"/>
        <v>361</v>
      </c>
      <c r="D365" s="18" t="s">
        <v>1329</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60</v>
      </c>
      <c r="J365" s="18" t="s">
        <v>697</v>
      </c>
      <c r="K365" s="17"/>
      <c r="L365" s="17"/>
    </row>
    <row r="366" spans="1:12" ht="12.75" customHeight="1">
      <c r="A366" s="70" t="s">
        <v>25</v>
      </c>
      <c r="B366" s="18" t="s">
        <v>2443</v>
      </c>
      <c r="C366" s="9">
        <f t="shared" si="7"/>
        <v>362</v>
      </c>
      <c r="D366" s="18" t="s">
        <v>1329</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61</v>
      </c>
      <c r="J366" s="18" t="s">
        <v>697</v>
      </c>
      <c r="K366" s="17"/>
      <c r="L366" s="17"/>
    </row>
    <row r="367" spans="1:12" ht="12.75" customHeight="1">
      <c r="A367" s="9" t="s">
        <v>1902</v>
      </c>
      <c r="B367" s="18" t="s">
        <v>1903</v>
      </c>
      <c r="C367" s="9">
        <f t="shared" si="7"/>
        <v>363</v>
      </c>
      <c r="D367" s="18" t="s">
        <v>1329</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62</v>
      </c>
      <c r="J367" s="18" t="s">
        <v>697</v>
      </c>
      <c r="K367" s="17">
        <v>70404</v>
      </c>
      <c r="L367" s="17" t="s">
        <v>1904</v>
      </c>
    </row>
    <row r="368" spans="1:12" ht="12.75" customHeight="1">
      <c r="A368" s="9" t="s">
        <v>1906</v>
      </c>
      <c r="B368" s="18" t="s">
        <v>1782</v>
      </c>
      <c r="C368" s="9">
        <f t="shared" si="7"/>
        <v>364</v>
      </c>
      <c r="D368" s="18" t="s">
        <v>1329</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63</v>
      </c>
      <c r="J368" s="18" t="s">
        <v>697</v>
      </c>
      <c r="K368" s="17">
        <v>70405</v>
      </c>
      <c r="L368" s="17" t="s">
        <v>1922</v>
      </c>
    </row>
    <row r="369" spans="1:12" ht="12.75" customHeight="1">
      <c r="A369" s="9" t="s">
        <v>2067</v>
      </c>
      <c r="B369" s="18" t="s">
        <v>1934</v>
      </c>
      <c r="C369" s="9">
        <f t="shared" si="7"/>
        <v>365</v>
      </c>
      <c r="D369" s="18" t="s">
        <v>1329</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80</v>
      </c>
      <c r="J369" s="18" t="s">
        <v>697</v>
      </c>
      <c r="K369" s="17"/>
      <c r="L369" s="17"/>
    </row>
    <row r="370" spans="1:12" ht="12.75" customHeight="1">
      <c r="A370" s="9" t="s">
        <v>1664</v>
      </c>
      <c r="B370" s="18" t="s">
        <v>915</v>
      </c>
      <c r="C370" s="9">
        <f t="shared" si="7"/>
        <v>366</v>
      </c>
      <c r="D370" s="18" t="s">
        <v>1329</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9">
        <v>81</v>
      </c>
      <c r="J370" s="18" t="s">
        <v>697</v>
      </c>
      <c r="K370" s="17">
        <v>70268</v>
      </c>
      <c r="L370" s="17" t="s">
        <v>1535</v>
      </c>
    </row>
    <row r="371" spans="1:12" ht="12.75" customHeight="1">
      <c r="A371" s="9" t="s">
        <v>1393</v>
      </c>
      <c r="B371" s="18" t="s">
        <v>1392</v>
      </c>
      <c r="C371" s="9">
        <f t="shared" si="7"/>
        <v>367</v>
      </c>
      <c r="D371" s="18" t="s">
        <v>1329</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82</v>
      </c>
      <c r="J371" s="18" t="s">
        <v>697</v>
      </c>
      <c r="K371" s="17">
        <v>70267</v>
      </c>
      <c r="L371" s="17" t="s">
        <v>1264</v>
      </c>
    </row>
    <row r="372" spans="1:12" ht="12.75" customHeight="1">
      <c r="A372" s="9" t="s">
        <v>1021</v>
      </c>
      <c r="B372" s="9" t="s">
        <v>1019</v>
      </c>
      <c r="C372" s="9">
        <f t="shared" si="7"/>
        <v>368</v>
      </c>
      <c r="D372" s="18" t="s">
        <v>1329</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90</v>
      </c>
      <c r="J372" s="18" t="s">
        <v>697</v>
      </c>
      <c r="K372" s="17"/>
      <c r="L372" s="17"/>
    </row>
    <row r="373" spans="1:12" ht="12.75" customHeight="1">
      <c r="A373" s="9" t="s">
        <v>1021</v>
      </c>
      <c r="B373" s="9" t="s">
        <v>1020</v>
      </c>
      <c r="C373" s="9">
        <f t="shared" ref="C373:C398" si="8">C372+1</f>
        <v>369</v>
      </c>
      <c r="D373" s="18" t="s">
        <v>1329</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91</v>
      </c>
      <c r="J373" s="18" t="s">
        <v>697</v>
      </c>
      <c r="K373" s="17">
        <v>70400</v>
      </c>
      <c r="L373" s="17" t="s">
        <v>685</v>
      </c>
    </row>
    <row r="374" spans="1:12" ht="12.75" customHeight="1">
      <c r="A374" s="9" t="s">
        <v>1021</v>
      </c>
      <c r="B374" s="9" t="s">
        <v>1043</v>
      </c>
      <c r="C374" s="9">
        <f t="shared" si="8"/>
        <v>370</v>
      </c>
      <c r="D374" s="18" t="s">
        <v>1329</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92</v>
      </c>
      <c r="J374" s="18" t="s">
        <v>697</v>
      </c>
      <c r="K374" s="17">
        <v>70401</v>
      </c>
      <c r="L374" s="17" t="s">
        <v>1153</v>
      </c>
    </row>
    <row r="375" spans="1:12" ht="12.75" customHeight="1">
      <c r="A375" s="9" t="s">
        <v>1395</v>
      </c>
      <c r="B375" s="18" t="s">
        <v>1028</v>
      </c>
      <c r="C375" s="9">
        <f t="shared" si="8"/>
        <v>371</v>
      </c>
      <c r="D375" s="18" t="s">
        <v>1329</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18">
        <v>900</v>
      </c>
      <c r="J375" s="18" t="s">
        <v>697</v>
      </c>
      <c r="K375" s="17"/>
      <c r="L375" s="17"/>
    </row>
    <row r="376" spans="1:12" ht="12.75" customHeight="1">
      <c r="A376" s="9" t="s">
        <v>1272</v>
      </c>
      <c r="B376" s="18" t="s">
        <v>1158</v>
      </c>
      <c r="C376" s="9">
        <f t="shared" si="8"/>
        <v>372</v>
      </c>
      <c r="D376" s="18" t="s">
        <v>1329</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901</v>
      </c>
      <c r="J376" s="18" t="s">
        <v>697</v>
      </c>
      <c r="K376" s="17"/>
      <c r="L376" s="17"/>
    </row>
    <row r="377" spans="1:12" ht="12.75" customHeight="1">
      <c r="A377" s="7" t="s">
        <v>1159</v>
      </c>
      <c r="B377" s="12" t="s">
        <v>1279</v>
      </c>
      <c r="C377" s="9">
        <f t="shared" si="8"/>
        <v>373</v>
      </c>
      <c r="D377" s="12" t="s">
        <v>1280</v>
      </c>
      <c r="E377" s="12">
        <f>VLOOKUP($D377,'Data_Classification for Summary'!$A$1:$I$102,3,0)</f>
        <v>40</v>
      </c>
      <c r="F377" s="12">
        <f>VLOOKUP($D377,'Data_Classification for Summary'!$A$1:$I$102,5,0)</f>
        <v>1</v>
      </c>
      <c r="G377" s="12">
        <f>VLOOKUP($D377,'Data_Classification for Summary'!$A$1:$I$102,7,0)</f>
        <v>0</v>
      </c>
      <c r="H377" s="12">
        <f>VLOOKUP($D377,'Data_Classification for Summary'!$A$1:$I$102,9,0)</f>
        <v>0</v>
      </c>
      <c r="I377" s="12">
        <v>1</v>
      </c>
      <c r="J377" s="18" t="s">
        <v>697</v>
      </c>
    </row>
    <row r="378" spans="1:12" ht="12.75" customHeight="1">
      <c r="A378" s="7" t="s">
        <v>1161</v>
      </c>
      <c r="B378" s="12" t="s">
        <v>1160</v>
      </c>
      <c r="C378" s="9">
        <f t="shared" si="8"/>
        <v>374</v>
      </c>
      <c r="D378" s="12" t="s">
        <v>1041</v>
      </c>
      <c r="E378" s="12">
        <f>VLOOKUP($D378,'Data_Classification for Summary'!$A$1:$I$102,3,0)</f>
        <v>40</v>
      </c>
      <c r="F378" s="12">
        <f>VLOOKUP($D378,'Data_Classification for Summary'!$A$1:$I$102,5,0)</f>
        <v>2</v>
      </c>
      <c r="G378" s="12">
        <f>VLOOKUP($D378,'Data_Classification for Summary'!$A$1:$I$102,7,0)</f>
        <v>0</v>
      </c>
      <c r="H378" s="12">
        <f>VLOOKUP($D378,'Data_Classification for Summary'!$A$1:$I$102,9,0)</f>
        <v>0</v>
      </c>
      <c r="I378" s="12">
        <v>10</v>
      </c>
      <c r="J378" s="18" t="s">
        <v>697</v>
      </c>
    </row>
    <row r="379" spans="1:12" ht="12.75" customHeight="1">
      <c r="A379" s="9" t="s">
        <v>919</v>
      </c>
      <c r="B379" s="12" t="s">
        <v>919</v>
      </c>
      <c r="C379" s="9">
        <f t="shared" si="8"/>
        <v>375</v>
      </c>
      <c r="D379" s="12" t="s">
        <v>238</v>
      </c>
      <c r="E379" s="12">
        <f>VLOOKUP($D379,'Data_Classification for Summary'!$A$1:$I$102,3,0)</f>
        <v>50</v>
      </c>
      <c r="F379" s="12">
        <f>VLOOKUP($D379,'Data_Classification for Summary'!$A$1:$I$102,5,0)</f>
        <v>0</v>
      </c>
      <c r="G379" s="12">
        <f>VLOOKUP($D379,'Data_Classification for Summary'!$A$1:$I$102,7,0)</f>
        <v>0</v>
      </c>
      <c r="H379" s="12">
        <f>VLOOKUP($D379,'Data_Classification for Summary'!$A$1:$I$102,9,0)</f>
        <v>0</v>
      </c>
      <c r="I379" s="12">
        <v>1</v>
      </c>
      <c r="J379" s="18" t="s">
        <v>697</v>
      </c>
      <c r="K379" s="17">
        <v>70233</v>
      </c>
      <c r="L379" s="17" t="s">
        <v>1174</v>
      </c>
    </row>
    <row r="380" spans="1:12" ht="12.75" customHeight="1">
      <c r="A380" s="9" t="s">
        <v>1175</v>
      </c>
      <c r="B380" s="12" t="s">
        <v>1175</v>
      </c>
      <c r="C380" s="9">
        <f t="shared" si="8"/>
        <v>376</v>
      </c>
      <c r="D380" s="12" t="s">
        <v>238</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2</v>
      </c>
      <c r="J380" s="18" t="s">
        <v>697</v>
      </c>
      <c r="K380" s="17">
        <v>70308</v>
      </c>
      <c r="L380" s="17" t="s">
        <v>1296</v>
      </c>
    </row>
    <row r="381" spans="1:12" ht="12.75" customHeight="1">
      <c r="A381" s="9" t="s">
        <v>1429</v>
      </c>
      <c r="B381" s="18" t="s">
        <v>1430</v>
      </c>
      <c r="C381" s="9">
        <f t="shared" si="8"/>
        <v>377</v>
      </c>
      <c r="D381" s="12" t="s">
        <v>238</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8">
        <v>10</v>
      </c>
      <c r="J381" s="18" t="s">
        <v>697</v>
      </c>
      <c r="K381" s="17"/>
      <c r="L381" s="17"/>
    </row>
    <row r="382" spans="1:12" ht="12.75" customHeight="1">
      <c r="A382" s="70" t="s">
        <v>239</v>
      </c>
      <c r="B382" s="71" t="s">
        <v>240</v>
      </c>
      <c r="C382" s="9">
        <f t="shared" si="8"/>
        <v>378</v>
      </c>
      <c r="D382" s="12" t="s">
        <v>238</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20</v>
      </c>
      <c r="J382" s="18" t="s">
        <v>2464</v>
      </c>
      <c r="K382" s="17"/>
      <c r="L382" s="17"/>
    </row>
    <row r="383" spans="1:12" ht="12.75" customHeight="1">
      <c r="A383" s="9" t="s">
        <v>1428</v>
      </c>
      <c r="B383" s="12" t="s">
        <v>1559</v>
      </c>
      <c r="C383" s="9">
        <f t="shared" si="8"/>
        <v>379</v>
      </c>
      <c r="D383" s="12" t="s">
        <v>1034</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2">
        <v>40</v>
      </c>
      <c r="J383" s="18" t="s">
        <v>697</v>
      </c>
      <c r="K383" s="17">
        <v>70416</v>
      </c>
      <c r="L383" s="17" t="s">
        <v>1560</v>
      </c>
    </row>
    <row r="384" spans="1:12" ht="12.75" customHeight="1">
      <c r="A384" s="9" t="s">
        <v>1049</v>
      </c>
      <c r="B384" s="18" t="s">
        <v>1051</v>
      </c>
      <c r="C384" s="9">
        <f t="shared" si="8"/>
        <v>380</v>
      </c>
      <c r="D384" s="12" t="s">
        <v>1034</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8">
        <v>40</v>
      </c>
      <c r="J384" s="18" t="s">
        <v>697</v>
      </c>
      <c r="K384" s="17">
        <v>70220</v>
      </c>
      <c r="L384" s="17" t="s">
        <v>1180</v>
      </c>
    </row>
    <row r="385" spans="1:12" ht="12.75" customHeight="1">
      <c r="A385" s="9" t="s">
        <v>1299</v>
      </c>
      <c r="B385" s="12" t="s">
        <v>1300</v>
      </c>
      <c r="C385" s="9">
        <f t="shared" si="8"/>
        <v>381</v>
      </c>
      <c r="D385" s="12" t="s">
        <v>1034</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2">
        <v>41</v>
      </c>
      <c r="J385" s="18" t="s">
        <v>697</v>
      </c>
      <c r="K385" s="17">
        <v>70237</v>
      </c>
      <c r="L385" s="17" t="s">
        <v>1431</v>
      </c>
    </row>
    <row r="386" spans="1:12" ht="12.75" customHeight="1">
      <c r="A386" s="9" t="s">
        <v>1432</v>
      </c>
      <c r="B386" s="18" t="s">
        <v>1433</v>
      </c>
      <c r="C386" s="9">
        <f t="shared" si="8"/>
        <v>382</v>
      </c>
      <c r="D386" s="12" t="s">
        <v>1034</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8">
        <v>50</v>
      </c>
      <c r="J386" s="18" t="s">
        <v>697</v>
      </c>
      <c r="K386" s="17"/>
      <c r="L386" s="17"/>
    </row>
    <row r="387" spans="1:12" ht="12.75" customHeight="1">
      <c r="A387" s="9" t="s">
        <v>1434</v>
      </c>
      <c r="B387" s="18" t="s">
        <v>1435</v>
      </c>
      <c r="C387" s="9">
        <f t="shared" si="8"/>
        <v>383</v>
      </c>
      <c r="D387" s="12" t="s">
        <v>1034</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51</v>
      </c>
      <c r="J387" s="18" t="s">
        <v>697</v>
      </c>
      <c r="K387" s="17">
        <v>70302</v>
      </c>
      <c r="L387" s="17" t="s">
        <v>1572</v>
      </c>
    </row>
    <row r="388" spans="1:12" ht="12.75" customHeight="1">
      <c r="A388" s="9" t="s">
        <v>1696</v>
      </c>
      <c r="B388" s="18" t="s">
        <v>1697</v>
      </c>
      <c r="C388" s="9">
        <f t="shared" si="8"/>
        <v>384</v>
      </c>
      <c r="D388" s="12" t="s">
        <v>1034</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52</v>
      </c>
      <c r="J388" s="18" t="s">
        <v>697</v>
      </c>
      <c r="K388" s="17">
        <v>70301</v>
      </c>
      <c r="L388" s="17" t="s">
        <v>1571</v>
      </c>
    </row>
    <row r="389" spans="1:12" ht="12.75" customHeight="1">
      <c r="A389" s="9" t="s">
        <v>2422</v>
      </c>
      <c r="B389" s="18" t="s">
        <v>2423</v>
      </c>
      <c r="C389" s="9">
        <f t="shared" si="8"/>
        <v>385</v>
      </c>
      <c r="D389" s="12" t="s">
        <v>1034</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60</v>
      </c>
      <c r="J389" s="18" t="s">
        <v>697</v>
      </c>
      <c r="K389" s="17"/>
      <c r="L389" s="17"/>
    </row>
    <row r="390" spans="1:12" ht="12.75" customHeight="1">
      <c r="A390" s="9" t="s">
        <v>2382</v>
      </c>
      <c r="B390" s="12" t="s">
        <v>2383</v>
      </c>
      <c r="C390" s="9">
        <f t="shared" si="8"/>
        <v>386</v>
      </c>
      <c r="D390" s="12" t="s">
        <v>1034</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2">
        <v>100</v>
      </c>
      <c r="J390" s="18" t="s">
        <v>697</v>
      </c>
      <c r="K390" s="17">
        <v>70225</v>
      </c>
      <c r="L390" s="17" t="s">
        <v>1439</v>
      </c>
    </row>
    <row r="391" spans="1:12" ht="12.75" customHeight="1">
      <c r="A391" s="9" t="s">
        <v>1574</v>
      </c>
      <c r="B391" s="18" t="s">
        <v>1573</v>
      </c>
      <c r="C391" s="9">
        <f t="shared" si="8"/>
        <v>387</v>
      </c>
      <c r="D391" s="12" t="s">
        <v>1034</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900</v>
      </c>
      <c r="J391" s="18" t="s">
        <v>697</v>
      </c>
      <c r="K391" s="17">
        <v>70236</v>
      </c>
      <c r="L391" s="17" t="s">
        <v>1837</v>
      </c>
    </row>
    <row r="392" spans="1:12" ht="12.75" customHeight="1">
      <c r="A392" s="9" t="s">
        <v>80</v>
      </c>
      <c r="B392" s="9" t="s">
        <v>124</v>
      </c>
      <c r="C392" s="9">
        <f t="shared" si="8"/>
        <v>388</v>
      </c>
      <c r="D392" s="9" t="s">
        <v>123</v>
      </c>
      <c r="E392" s="12">
        <f>VLOOKUP($D392,'Data_Classification for Summary'!$A$1:$I$102,3,0)</f>
        <v>800</v>
      </c>
      <c r="F392" s="12">
        <f>VLOOKUP($D392,'Data_Classification for Summary'!$A$1:$I$102,5,0)</f>
        <v>10</v>
      </c>
      <c r="G392" s="12">
        <f>VLOOKUP($D392,'Data_Classification for Summary'!$A$1:$I$102,7,0)</f>
        <v>0</v>
      </c>
      <c r="H392" s="12">
        <f>VLOOKUP($D392,'Data_Classification for Summary'!$A$1:$I$102,9,0)</f>
        <v>0</v>
      </c>
      <c r="I392" s="7">
        <v>10</v>
      </c>
      <c r="J392" s="18" t="s">
        <v>81</v>
      </c>
    </row>
    <row r="393" spans="1:12" ht="12.75" customHeight="1">
      <c r="A393" s="9" t="s">
        <v>2228</v>
      </c>
      <c r="B393" s="12" t="s">
        <v>2220</v>
      </c>
      <c r="C393" s="9">
        <f t="shared" si="8"/>
        <v>389</v>
      </c>
      <c r="D393" s="7" t="s">
        <v>149</v>
      </c>
      <c r="E393" s="12">
        <f>VLOOKUP($D393,'Data_Classification for Summary'!$A$1:$I$102,3,0)</f>
        <v>900</v>
      </c>
      <c r="F393" s="12">
        <f>VLOOKUP($D393,'Data_Classification for Summary'!$A$1:$I$102,5,0)</f>
        <v>40</v>
      </c>
      <c r="G393" s="12">
        <f>VLOOKUP($D393,'Data_Classification for Summary'!$A$1:$I$102,7,0)</f>
        <v>0</v>
      </c>
      <c r="H393" s="12">
        <f>VLOOKUP($D393,'Data_Classification for Summary'!$A$1:$I$102,9,0)</f>
        <v>0</v>
      </c>
      <c r="I393" s="12">
        <v>10</v>
      </c>
      <c r="J393" s="12" t="s">
        <v>2229</v>
      </c>
    </row>
    <row r="394" spans="1:12" ht="12.75" customHeight="1">
      <c r="A394" s="9" t="s">
        <v>2087</v>
      </c>
      <c r="B394" s="12" t="s">
        <v>2371</v>
      </c>
      <c r="C394" s="9">
        <f t="shared" si="8"/>
        <v>390</v>
      </c>
      <c r="D394" s="7" t="s">
        <v>149</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12">
        <v>11</v>
      </c>
      <c r="J394" s="12" t="s">
        <v>2464</v>
      </c>
    </row>
    <row r="395" spans="1:12" ht="12.75" customHeight="1">
      <c r="A395" s="9" t="s">
        <v>383</v>
      </c>
      <c r="B395" s="9" t="s">
        <v>275</v>
      </c>
      <c r="C395" s="9">
        <f t="shared" si="8"/>
        <v>391</v>
      </c>
      <c r="D395" s="7" t="s">
        <v>149</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100</v>
      </c>
      <c r="J395" s="18" t="s">
        <v>697</v>
      </c>
    </row>
    <row r="396" spans="1:12" ht="12.75" customHeight="1">
      <c r="A396" s="9" t="s">
        <v>179</v>
      </c>
      <c r="B396" s="7" t="s">
        <v>180</v>
      </c>
      <c r="C396" s="9">
        <f t="shared" si="8"/>
        <v>392</v>
      </c>
      <c r="D396" s="7" t="s">
        <v>149</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110</v>
      </c>
      <c r="J396" s="18" t="s">
        <v>697</v>
      </c>
    </row>
    <row r="397" spans="1:12" ht="12.75" customHeight="1">
      <c r="A397" s="7" t="s">
        <v>178</v>
      </c>
      <c r="B397" s="7" t="s">
        <v>228</v>
      </c>
      <c r="C397" s="9">
        <f t="shared" si="8"/>
        <v>393</v>
      </c>
      <c r="D397" s="7" t="s">
        <v>149</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120</v>
      </c>
      <c r="J397" s="18" t="s">
        <v>697</v>
      </c>
    </row>
    <row r="398" spans="1:12" ht="12.75" customHeight="1">
      <c r="A398" s="9" t="s">
        <v>152</v>
      </c>
      <c r="B398" s="9" t="s">
        <v>91</v>
      </c>
      <c r="C398" s="9">
        <f t="shared" si="8"/>
        <v>394</v>
      </c>
      <c r="D398" s="7" t="s">
        <v>149</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500</v>
      </c>
      <c r="J398" s="18" t="s">
        <v>697</v>
      </c>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E406" s="12"/>
      <c r="F406" s="12"/>
      <c r="G406" s="12"/>
      <c r="H406" s="12"/>
      <c r="I406" s="7"/>
      <c r="J406" s="18"/>
    </row>
    <row r="407" spans="2:12" ht="12.75" customHeight="1">
      <c r="E407" s="12"/>
      <c r="F407" s="12"/>
      <c r="G407" s="12"/>
      <c r="H407" s="12"/>
      <c r="I407" s="7"/>
      <c r="J407" s="18"/>
    </row>
    <row r="408" spans="2:12" ht="12.75" customHeight="1">
      <c r="K408" s="17">
        <v>70026</v>
      </c>
      <c r="L408" s="17" t="s">
        <v>1810</v>
      </c>
    </row>
    <row r="409" spans="2:12" ht="12.75" customHeight="1">
      <c r="K409" s="17">
        <v>70030</v>
      </c>
      <c r="L409" s="17" t="s">
        <v>1962</v>
      </c>
    </row>
    <row r="410" spans="2:12" ht="12.75" customHeight="1">
      <c r="K410" s="17">
        <v>70034</v>
      </c>
      <c r="L410" s="17" t="s">
        <v>1702</v>
      </c>
    </row>
    <row r="411" spans="2:12" ht="12.75" customHeight="1">
      <c r="B411" s="18"/>
      <c r="D411" s="18"/>
      <c r="E411" s="18"/>
      <c r="F411" s="18"/>
      <c r="G411" s="18"/>
      <c r="H411" s="18"/>
      <c r="I411" s="18"/>
      <c r="J411" s="18"/>
      <c r="K411" s="19">
        <v>70035</v>
      </c>
      <c r="L411" s="19" t="s">
        <v>1327</v>
      </c>
    </row>
    <row r="412" spans="2:12" ht="12.75" customHeight="1">
      <c r="K412" s="17">
        <v>70043</v>
      </c>
      <c r="L412" s="17" t="s">
        <v>1459</v>
      </c>
    </row>
    <row r="413" spans="2:12" ht="12.75" customHeight="1">
      <c r="K413" s="17">
        <v>70045</v>
      </c>
      <c r="L413" s="17" t="s">
        <v>1328</v>
      </c>
    </row>
    <row r="414" spans="2:12" ht="12.75" customHeight="1">
      <c r="K414" s="17">
        <v>70047</v>
      </c>
      <c r="L414" s="17" t="s">
        <v>1854</v>
      </c>
    </row>
    <row r="415" spans="2:12" ht="12.75" customHeight="1">
      <c r="K415" s="17">
        <v>70048</v>
      </c>
      <c r="L415" s="17" t="s">
        <v>1087</v>
      </c>
    </row>
    <row r="417" spans="2:12" ht="12.75" customHeight="1">
      <c r="K417" s="17">
        <v>70056</v>
      </c>
      <c r="L417" s="17" t="s">
        <v>969</v>
      </c>
    </row>
    <row r="418" spans="2:12" ht="12.75" customHeight="1">
      <c r="D418" s="12"/>
      <c r="E418" s="12"/>
      <c r="F418" s="12"/>
      <c r="G418" s="12"/>
      <c r="H418" s="12"/>
      <c r="K418" s="17">
        <v>70057</v>
      </c>
      <c r="L418" s="17" t="s">
        <v>970</v>
      </c>
    </row>
    <row r="419" spans="2:12" ht="12.75" customHeight="1">
      <c r="B419" s="12"/>
      <c r="D419" s="12"/>
      <c r="E419" s="12"/>
      <c r="F419" s="12"/>
      <c r="G419" s="12"/>
      <c r="H419" s="12"/>
      <c r="I419" s="12"/>
      <c r="J419" s="12"/>
      <c r="K419" s="17">
        <v>70058</v>
      </c>
      <c r="L419" s="17" t="s">
        <v>972</v>
      </c>
    </row>
    <row r="420" spans="2:12" ht="12.75" customHeight="1">
      <c r="K420" s="17">
        <v>70062</v>
      </c>
      <c r="L420" s="17" t="s">
        <v>847</v>
      </c>
    </row>
    <row r="421" spans="2:12" ht="12.75" customHeight="1">
      <c r="K421" s="17">
        <v>70071</v>
      </c>
      <c r="L421" s="17" t="s">
        <v>975</v>
      </c>
    </row>
    <row r="422" spans="2:12" ht="12.75" customHeight="1">
      <c r="K422" s="17">
        <v>70072</v>
      </c>
      <c r="L422" s="17" t="s">
        <v>976</v>
      </c>
    </row>
    <row r="423" spans="2:12" ht="12.75" customHeight="1">
      <c r="D423" s="18"/>
      <c r="E423" s="18"/>
      <c r="F423" s="18"/>
      <c r="G423" s="18"/>
      <c r="H423" s="18"/>
      <c r="K423" s="17">
        <v>70079</v>
      </c>
      <c r="L423" s="17" t="s">
        <v>1216</v>
      </c>
    </row>
    <row r="424" spans="2:12" ht="12.75" customHeight="1">
      <c r="B424" s="12"/>
      <c r="D424" s="18"/>
      <c r="E424" s="18"/>
      <c r="F424" s="18"/>
      <c r="G424" s="18"/>
      <c r="H424" s="18"/>
      <c r="K424" s="17">
        <v>70081</v>
      </c>
      <c r="L424" s="17" t="s">
        <v>985</v>
      </c>
    </row>
    <row r="425" spans="2:12" ht="12.75" customHeight="1">
      <c r="K425" s="17">
        <v>70095</v>
      </c>
      <c r="L425" s="17" t="s">
        <v>1084</v>
      </c>
    </row>
    <row r="426" spans="2:12" ht="12.75" customHeight="1">
      <c r="K426" s="17">
        <v>70099</v>
      </c>
      <c r="L426" s="17" t="s">
        <v>979</v>
      </c>
    </row>
    <row r="427" spans="2:12" ht="12.75" customHeight="1">
      <c r="K427" s="17">
        <v>70104</v>
      </c>
      <c r="L427" s="17" t="s">
        <v>1223</v>
      </c>
    </row>
    <row r="428" spans="2:12" ht="12.75" customHeight="1">
      <c r="K428" s="17">
        <v>70105</v>
      </c>
      <c r="L428" s="17" t="s">
        <v>1224</v>
      </c>
    </row>
    <row r="429" spans="2:12" ht="12.75" customHeight="1">
      <c r="K429" s="17">
        <v>70108</v>
      </c>
      <c r="L429" s="17" t="s">
        <v>850</v>
      </c>
    </row>
    <row r="430" spans="2:12" ht="12.75" customHeight="1">
      <c r="K430" s="17">
        <v>70130</v>
      </c>
      <c r="L430" s="17" t="s">
        <v>851</v>
      </c>
    </row>
    <row r="431" spans="2:12" ht="12.75" customHeight="1">
      <c r="K431" s="17">
        <v>70131</v>
      </c>
      <c r="L431" s="17" t="s">
        <v>1239</v>
      </c>
    </row>
    <row r="432" spans="2:12" ht="12.75" customHeight="1">
      <c r="K432" s="17">
        <v>70132</v>
      </c>
      <c r="L432" s="17" t="s">
        <v>1359</v>
      </c>
    </row>
    <row r="433" spans="2:12" ht="12.75" customHeight="1">
      <c r="D433" s="12"/>
      <c r="E433" s="12"/>
      <c r="F433" s="12"/>
      <c r="G433" s="12"/>
      <c r="H433" s="12"/>
      <c r="K433" s="17">
        <v>70139</v>
      </c>
      <c r="L433" s="17" t="s">
        <v>1119</v>
      </c>
    </row>
    <row r="434" spans="2:12" ht="12.75" customHeight="1">
      <c r="K434" s="17">
        <v>70140</v>
      </c>
      <c r="L434" s="17" t="s">
        <v>991</v>
      </c>
    </row>
    <row r="435" spans="2:12" ht="12.75" customHeight="1">
      <c r="K435" s="17">
        <v>70142</v>
      </c>
      <c r="L435" s="17" t="s">
        <v>1099</v>
      </c>
    </row>
    <row r="436" spans="2:12" ht="12.75" customHeight="1">
      <c r="D436" s="12"/>
      <c r="E436" s="12"/>
      <c r="F436" s="12"/>
      <c r="G436" s="12"/>
      <c r="H436" s="12"/>
      <c r="K436" s="17">
        <v>70202</v>
      </c>
      <c r="L436" s="17" t="s">
        <v>1242</v>
      </c>
    </row>
    <row r="437" spans="2:12" ht="12.75" customHeight="1">
      <c r="D437" s="12"/>
      <c r="E437" s="12"/>
      <c r="F437" s="12"/>
      <c r="G437" s="12"/>
      <c r="H437" s="12"/>
      <c r="K437" s="17">
        <v>70203</v>
      </c>
      <c r="L437" s="17" t="s">
        <v>1243</v>
      </c>
    </row>
    <row r="438" spans="2:12" ht="12.75" customHeight="1">
      <c r="B438" s="12"/>
      <c r="D438" s="12"/>
      <c r="E438" s="12"/>
      <c r="F438" s="12"/>
      <c r="G438" s="12"/>
      <c r="H438" s="12"/>
      <c r="I438" s="12"/>
      <c r="J438" s="12"/>
      <c r="K438" s="17">
        <v>70204</v>
      </c>
      <c r="L438" s="17" t="s">
        <v>1244</v>
      </c>
    </row>
    <row r="439" spans="2:12" ht="12.75" customHeight="1">
      <c r="B439" s="12"/>
      <c r="D439" s="12"/>
      <c r="E439" s="12"/>
      <c r="F439" s="12"/>
      <c r="G439" s="12"/>
      <c r="H439" s="12"/>
      <c r="I439" s="12"/>
      <c r="J439" s="12"/>
      <c r="K439" s="17">
        <v>70205</v>
      </c>
      <c r="L439" s="17" t="s">
        <v>992</v>
      </c>
    </row>
    <row r="440" spans="2:12" ht="12.75" customHeight="1">
      <c r="B440" s="12"/>
      <c r="D440" s="12"/>
      <c r="E440" s="12"/>
      <c r="F440" s="12"/>
      <c r="G440" s="12"/>
      <c r="H440" s="12"/>
      <c r="I440" s="12"/>
      <c r="J440" s="12"/>
      <c r="K440" s="17">
        <v>70206</v>
      </c>
      <c r="L440" s="17" t="s">
        <v>1120</v>
      </c>
    </row>
    <row r="441" spans="2:12" ht="12.75" customHeight="1">
      <c r="D441" s="12"/>
      <c r="E441" s="12"/>
      <c r="F441" s="12"/>
      <c r="G441" s="12"/>
      <c r="H441" s="12"/>
      <c r="K441" s="17">
        <v>70207</v>
      </c>
      <c r="L441" s="17" t="s">
        <v>1366</v>
      </c>
    </row>
    <row r="442" spans="2:12" ht="12.75" customHeight="1">
      <c r="K442" s="17">
        <v>70221</v>
      </c>
      <c r="L442" s="17" t="s">
        <v>1367</v>
      </c>
    </row>
    <row r="443" spans="2:12" ht="12.75" customHeight="1">
      <c r="K443" s="17">
        <v>70222</v>
      </c>
      <c r="L443" s="17" t="s">
        <v>1368</v>
      </c>
    </row>
    <row r="444" spans="2:12" ht="12.75" customHeight="1">
      <c r="K444" s="17">
        <v>70223</v>
      </c>
      <c r="L444" s="17" t="s">
        <v>1389</v>
      </c>
    </row>
    <row r="445" spans="2:12" ht="12.75" customHeight="1">
      <c r="K445" s="17">
        <v>70224</v>
      </c>
      <c r="L445" s="17" t="s">
        <v>1390</v>
      </c>
    </row>
    <row r="446" spans="2:12" ht="12.75" customHeight="1">
      <c r="K446" s="17">
        <v>70226</v>
      </c>
      <c r="L446" s="17" t="s">
        <v>1765</v>
      </c>
    </row>
    <row r="447" spans="2:12" ht="12.75" customHeight="1">
      <c r="K447" s="17">
        <v>70227</v>
      </c>
      <c r="L447" s="17" t="s">
        <v>1919</v>
      </c>
    </row>
    <row r="448" spans="2:12" ht="12.75" customHeight="1">
      <c r="K448" s="17">
        <v>70228</v>
      </c>
      <c r="L448" s="17" t="s">
        <v>1921</v>
      </c>
    </row>
    <row r="449" spans="2:12" ht="12.75" customHeight="1">
      <c r="K449" s="17">
        <v>70229</v>
      </c>
      <c r="L449" s="17" t="s">
        <v>1763</v>
      </c>
    </row>
    <row r="450" spans="2:12" ht="12.75" customHeight="1">
      <c r="K450" s="17">
        <v>70230</v>
      </c>
      <c r="L450" s="17" t="s">
        <v>1637</v>
      </c>
    </row>
    <row r="451" spans="2:12" ht="12.75" customHeight="1">
      <c r="K451" s="17">
        <v>70231</v>
      </c>
      <c r="L451" s="17" t="s">
        <v>1506</v>
      </c>
    </row>
    <row r="452" spans="2:12" ht="12.75" customHeight="1">
      <c r="K452" s="17">
        <v>70232</v>
      </c>
      <c r="L452" s="17" t="s">
        <v>1900</v>
      </c>
    </row>
    <row r="453" spans="2:12" ht="12.75" customHeight="1">
      <c r="K453" s="17">
        <v>70234</v>
      </c>
      <c r="L453" s="17" t="s">
        <v>1773</v>
      </c>
    </row>
    <row r="454" spans="2:12" ht="12.75" customHeight="1">
      <c r="K454" s="17">
        <v>70235</v>
      </c>
      <c r="L454" s="17" t="s">
        <v>1772</v>
      </c>
    </row>
    <row r="455" spans="2:12" ht="12.75" customHeight="1">
      <c r="B455" s="12"/>
      <c r="D455" s="12"/>
      <c r="E455" s="12"/>
      <c r="F455" s="12"/>
      <c r="G455" s="12"/>
      <c r="H455" s="12"/>
      <c r="I455" s="12"/>
      <c r="J455" s="12"/>
      <c r="K455" s="17">
        <v>70238</v>
      </c>
      <c r="L455" s="17" t="s">
        <v>1643</v>
      </c>
    </row>
    <row r="456" spans="2:12" ht="12.75" customHeight="1">
      <c r="K456" s="17">
        <v>70240</v>
      </c>
      <c r="L456" s="17" t="s">
        <v>1644</v>
      </c>
    </row>
    <row r="457" spans="2:12" ht="12.75" customHeight="1">
      <c r="B457" s="12"/>
      <c r="D457" s="12"/>
      <c r="E457" s="12"/>
      <c r="F457" s="12"/>
      <c r="G457" s="12"/>
      <c r="H457" s="12"/>
      <c r="I457" s="12"/>
      <c r="J457" s="12"/>
      <c r="K457" s="17">
        <v>70241</v>
      </c>
      <c r="L457" s="17" t="s">
        <v>1771</v>
      </c>
    </row>
    <row r="458" spans="2:12" ht="12.75" customHeight="1">
      <c r="D458" s="12"/>
      <c r="E458" s="12"/>
      <c r="F458" s="12"/>
      <c r="G458" s="12"/>
      <c r="H458" s="12"/>
      <c r="K458" s="17">
        <v>70244</v>
      </c>
      <c r="L458" s="17" t="s">
        <v>1775</v>
      </c>
    </row>
    <row r="459" spans="2:12" ht="12.75" customHeight="1">
      <c r="K459" s="17">
        <v>70247</v>
      </c>
      <c r="L459" s="17" t="s">
        <v>1384</v>
      </c>
    </row>
    <row r="460" spans="2:12" ht="12.75" customHeight="1">
      <c r="K460" s="17">
        <v>70248</v>
      </c>
      <c r="L460" s="17" t="s">
        <v>1789</v>
      </c>
    </row>
    <row r="461" spans="2:12" ht="12.75" customHeight="1">
      <c r="K461" s="17">
        <v>70249</v>
      </c>
      <c r="L461" s="17" t="s">
        <v>916</v>
      </c>
    </row>
    <row r="462" spans="2:12" ht="12.75" customHeight="1">
      <c r="K462" s="17">
        <v>70252</v>
      </c>
      <c r="L462" s="17" t="s">
        <v>1037</v>
      </c>
    </row>
    <row r="463" spans="2:12" ht="12.75" customHeight="1">
      <c r="K463" s="17">
        <v>70256</v>
      </c>
      <c r="L463" s="17" t="s">
        <v>1038</v>
      </c>
    </row>
    <row r="464" spans="2:12" ht="12.75" customHeight="1">
      <c r="D464" s="12"/>
      <c r="E464" s="12"/>
      <c r="F464" s="12"/>
      <c r="G464" s="12"/>
      <c r="H464" s="12"/>
      <c r="K464" s="17">
        <v>70258</v>
      </c>
      <c r="L464" s="17" t="s">
        <v>1018</v>
      </c>
    </row>
    <row r="465" spans="2:12" ht="12.75" customHeight="1">
      <c r="D465" s="12"/>
      <c r="E465" s="12"/>
      <c r="F465" s="12"/>
      <c r="G465" s="12"/>
      <c r="H465" s="12"/>
      <c r="K465" s="17">
        <v>70260</v>
      </c>
      <c r="L465" s="17" t="s">
        <v>1015</v>
      </c>
    </row>
    <row r="466" spans="2:12" ht="12.75" customHeight="1">
      <c r="K466" s="17">
        <v>70262</v>
      </c>
      <c r="L466" s="17" t="s">
        <v>914</v>
      </c>
    </row>
    <row r="467" spans="2:12" ht="12.75" customHeight="1">
      <c r="D467" s="12"/>
      <c r="E467" s="12"/>
      <c r="F467" s="12"/>
      <c r="G467" s="12"/>
      <c r="H467" s="12"/>
      <c r="K467" s="17">
        <v>70265</v>
      </c>
      <c r="L467" s="17" t="s">
        <v>1039</v>
      </c>
    </row>
    <row r="468" spans="2:12" ht="12.75" customHeight="1">
      <c r="K468" s="17">
        <v>70266</v>
      </c>
      <c r="L468" s="17" t="s">
        <v>1154</v>
      </c>
    </row>
    <row r="469" spans="2:12" ht="12.75" customHeight="1">
      <c r="K469" s="17">
        <v>70269</v>
      </c>
      <c r="L469" s="17" t="s">
        <v>917</v>
      </c>
    </row>
    <row r="470" spans="2:12" ht="12.75" customHeight="1">
      <c r="K470" s="17">
        <v>70270</v>
      </c>
      <c r="L470" s="17" t="s">
        <v>1155</v>
      </c>
    </row>
    <row r="471" spans="2:12" ht="12.75" customHeight="1">
      <c r="B471" s="18" t="s">
        <v>1156</v>
      </c>
      <c r="D471" s="18"/>
      <c r="E471" s="18"/>
      <c r="F471" s="18"/>
      <c r="G471" s="18"/>
      <c r="H471" s="18"/>
      <c r="K471" s="17">
        <v>70271</v>
      </c>
      <c r="L471" s="17" t="s">
        <v>1297</v>
      </c>
    </row>
    <row r="472" spans="2:12" ht="12.75" customHeight="1">
      <c r="K472" s="17">
        <v>70304</v>
      </c>
      <c r="L472" s="17" t="s">
        <v>1035</v>
      </c>
    </row>
    <row r="473" spans="2:12" ht="12.75" customHeight="1">
      <c r="K473" s="17">
        <v>70305</v>
      </c>
      <c r="L473" s="17" t="s">
        <v>924</v>
      </c>
    </row>
    <row r="474" spans="2:12" ht="12.75" customHeight="1">
      <c r="K474" s="17">
        <v>70306</v>
      </c>
      <c r="L474" s="17" t="s">
        <v>1042</v>
      </c>
    </row>
    <row r="475" spans="2:12" ht="12.75" customHeight="1">
      <c r="K475" s="17">
        <v>70307</v>
      </c>
      <c r="L475" s="17" t="s">
        <v>1172</v>
      </c>
    </row>
    <row r="476" spans="2:12" ht="12.75" customHeight="1">
      <c r="K476" s="17">
        <v>70309</v>
      </c>
      <c r="L476" s="17" t="s">
        <v>1173</v>
      </c>
    </row>
    <row r="477" spans="2:12" ht="12.75" customHeight="1">
      <c r="K477" s="17">
        <v>70310</v>
      </c>
      <c r="L477" s="17" t="s">
        <v>1298</v>
      </c>
    </row>
    <row r="478" spans="2:12" ht="12.75" customHeight="1">
      <c r="K478" s="17">
        <v>70313</v>
      </c>
      <c r="L478" s="17" t="s">
        <v>936</v>
      </c>
    </row>
    <row r="479" spans="2:12" ht="12.75" customHeight="1">
      <c r="K479" s="17">
        <v>70314</v>
      </c>
      <c r="L479" s="17" t="s">
        <v>1181</v>
      </c>
    </row>
    <row r="480" spans="2:12" ht="12.75" customHeight="1">
      <c r="D480" s="18"/>
      <c r="E480" s="18"/>
      <c r="F480" s="18"/>
      <c r="G480" s="18"/>
      <c r="H480" s="18"/>
      <c r="K480" s="17">
        <v>70316</v>
      </c>
      <c r="L480" s="17" t="s">
        <v>1301</v>
      </c>
    </row>
    <row r="481" spans="2:12" ht="12.75" customHeight="1">
      <c r="K481" s="17">
        <v>70318</v>
      </c>
      <c r="L481" s="17" t="s">
        <v>929</v>
      </c>
    </row>
    <row r="482" spans="2:12" ht="12.75" customHeight="1">
      <c r="K482" s="17">
        <v>70319</v>
      </c>
      <c r="L482" s="17" t="s">
        <v>930</v>
      </c>
    </row>
    <row r="483" spans="2:12" ht="12.75" customHeight="1">
      <c r="K483" s="17">
        <v>70321</v>
      </c>
      <c r="L483" s="17" t="s">
        <v>1048</v>
      </c>
    </row>
    <row r="484" spans="2:12" ht="12.75" customHeight="1">
      <c r="B484" s="12"/>
      <c r="D484" s="12"/>
      <c r="E484" s="12"/>
      <c r="F484" s="12"/>
      <c r="G484" s="12"/>
      <c r="H484" s="12"/>
      <c r="I484" s="12"/>
      <c r="J484" s="12"/>
      <c r="K484" s="17">
        <v>70326</v>
      </c>
      <c r="L484" s="17" t="s">
        <v>1187</v>
      </c>
    </row>
    <row r="485" spans="2:12" ht="12.75" customHeight="1">
      <c r="K485" s="17">
        <v>70332</v>
      </c>
      <c r="L485" s="17" t="s">
        <v>1188</v>
      </c>
    </row>
    <row r="486" spans="2:12" ht="12.75" customHeight="1">
      <c r="K486" s="17">
        <v>70338</v>
      </c>
      <c r="L486" s="17" t="s">
        <v>1061</v>
      </c>
    </row>
    <row r="487" spans="2:12" ht="12.75" customHeight="1">
      <c r="K487" s="17">
        <v>70339</v>
      </c>
      <c r="L487" s="17" t="s">
        <v>1312</v>
      </c>
    </row>
    <row r="488" spans="2:12" ht="12.75" customHeight="1">
      <c r="K488" s="17">
        <v>70340</v>
      </c>
      <c r="L488" s="17" t="s">
        <v>1440</v>
      </c>
    </row>
    <row r="489" spans="2:12" ht="12.75" customHeight="1">
      <c r="K489" s="17">
        <v>70341</v>
      </c>
      <c r="L489" s="17" t="s">
        <v>1693</v>
      </c>
    </row>
    <row r="490" spans="2:12" ht="12.75" customHeight="1">
      <c r="K490" s="17">
        <v>70342</v>
      </c>
      <c r="L490" s="17" t="s">
        <v>1185</v>
      </c>
    </row>
    <row r="491" spans="2:12" ht="12.75" customHeight="1">
      <c r="K491" s="17">
        <v>70343</v>
      </c>
      <c r="L491" s="17" t="s">
        <v>1436</v>
      </c>
    </row>
    <row r="492" spans="2:12" ht="12.75" customHeight="1">
      <c r="K492" s="17">
        <v>70408</v>
      </c>
      <c r="L492" s="17" t="s">
        <v>1950</v>
      </c>
    </row>
    <row r="493" spans="2:12" ht="12.75" customHeight="1">
      <c r="K493" s="17">
        <v>70409</v>
      </c>
      <c r="L493" s="17" t="s">
        <v>1825</v>
      </c>
    </row>
    <row r="494" spans="2:12" ht="12.75" customHeight="1">
      <c r="K494" s="17">
        <v>70410</v>
      </c>
      <c r="L494" s="17" t="s">
        <v>1692</v>
      </c>
    </row>
    <row r="495" spans="2:12" ht="12.75" customHeight="1">
      <c r="K495" s="17">
        <v>70413</v>
      </c>
      <c r="L495" s="17" t="s">
        <v>1694</v>
      </c>
    </row>
    <row r="496" spans="2:12" ht="12.75" customHeight="1">
      <c r="K496" s="17">
        <v>70418</v>
      </c>
      <c r="L496" s="17" t="s">
        <v>1570</v>
      </c>
    </row>
    <row r="497" spans="2:12" ht="12.75" customHeight="1">
      <c r="K497" s="17">
        <v>70419</v>
      </c>
      <c r="L497" s="17" t="s">
        <v>1438</v>
      </c>
    </row>
    <row r="498" spans="2:12" ht="12.75" customHeight="1">
      <c r="K498" s="17">
        <v>70420</v>
      </c>
      <c r="L498" s="17" t="s">
        <v>1581</v>
      </c>
    </row>
    <row r="499" spans="2:12" ht="12.75" customHeight="1">
      <c r="K499" s="17">
        <v>70422</v>
      </c>
      <c r="L499" s="17" t="s">
        <v>1707</v>
      </c>
    </row>
    <row r="500" spans="2:12" ht="12.75" customHeight="1">
      <c r="K500" s="17">
        <v>70423</v>
      </c>
      <c r="L500" s="17" t="s">
        <v>1708</v>
      </c>
    </row>
    <row r="501" spans="2:12" ht="12.75" customHeight="1">
      <c r="B501" s="12"/>
      <c r="D501" s="12"/>
      <c r="E501" s="12"/>
      <c r="F501" s="12"/>
      <c r="G501" s="12"/>
      <c r="H501" s="12"/>
      <c r="I501" s="12"/>
      <c r="J501" s="12"/>
      <c r="K501" s="17">
        <v>71010</v>
      </c>
      <c r="L501" s="17" t="s">
        <v>1709</v>
      </c>
    </row>
    <row r="502" spans="2:12" ht="12.75" customHeight="1">
      <c r="K502" s="17">
        <v>71020</v>
      </c>
      <c r="L502" s="17" t="s">
        <v>1701</v>
      </c>
    </row>
    <row r="503" spans="2:12" ht="12.75" customHeight="1">
      <c r="K503" s="17">
        <v>71030</v>
      </c>
      <c r="L503" s="17" t="s">
        <v>1200</v>
      </c>
    </row>
    <row r="504" spans="2:12" ht="12.75" customHeight="1">
      <c r="K504" s="17">
        <v>71040</v>
      </c>
      <c r="L504" s="17" t="s">
        <v>1201</v>
      </c>
    </row>
    <row r="505" spans="2:12" ht="12.75" customHeight="1">
      <c r="K505" s="17">
        <v>71041</v>
      </c>
      <c r="L505" s="17" t="s">
        <v>1202</v>
      </c>
    </row>
    <row r="506" spans="2:12" ht="12.75" customHeight="1">
      <c r="K506" s="17">
        <v>71050</v>
      </c>
      <c r="L506" s="17" t="s">
        <v>1965</v>
      </c>
    </row>
    <row r="507" spans="2:12" ht="12.75" customHeight="1">
      <c r="K507" s="17">
        <v>71060</v>
      </c>
      <c r="L507" s="17" t="s">
        <v>1966</v>
      </c>
    </row>
    <row r="508" spans="2:12" ht="12.75" customHeight="1">
      <c r="K508" s="17">
        <v>71070</v>
      </c>
      <c r="L508" s="17" t="s">
        <v>1967</v>
      </c>
    </row>
    <row r="509" spans="2:12" ht="12.75" customHeight="1">
      <c r="D509" s="18"/>
      <c r="E509" s="18"/>
      <c r="F509" s="18"/>
      <c r="G509" s="18"/>
      <c r="H509" s="18"/>
      <c r="K509" s="17">
        <v>71140</v>
      </c>
      <c r="L509" s="17" t="s">
        <v>1835</v>
      </c>
    </row>
    <row r="510" spans="2:12" ht="12.75" customHeight="1">
      <c r="D510" s="18"/>
      <c r="E510" s="18"/>
      <c r="F510" s="18"/>
      <c r="G510" s="18"/>
      <c r="H510" s="18"/>
      <c r="K510" s="17">
        <v>71160</v>
      </c>
      <c r="L510" s="17" t="s">
        <v>1594</v>
      </c>
    </row>
    <row r="511" spans="2:12" ht="12.75" customHeight="1">
      <c r="D511" s="18"/>
      <c r="E511" s="18"/>
      <c r="F511" s="18"/>
      <c r="G511" s="18"/>
      <c r="H511" s="18"/>
      <c r="K511" s="17">
        <v>71170</v>
      </c>
      <c r="L511" s="17" t="s">
        <v>1323</v>
      </c>
    </row>
    <row r="512" spans="2:12" ht="12.75" customHeight="1">
      <c r="D512" s="18"/>
      <c r="E512" s="18"/>
      <c r="F512" s="18"/>
      <c r="G512" s="18"/>
      <c r="H512" s="18"/>
      <c r="K512" s="17">
        <v>71180</v>
      </c>
      <c r="L512" s="17" t="s">
        <v>846</v>
      </c>
    </row>
    <row r="513" spans="2:13" ht="12.75" customHeight="1">
      <c r="K513" s="17">
        <v>71190</v>
      </c>
      <c r="L513" s="17" t="s">
        <v>1720</v>
      </c>
    </row>
    <row r="514" spans="2:13" ht="12.75" customHeight="1">
      <c r="D514" s="18"/>
      <c r="E514" s="18"/>
      <c r="F514" s="18"/>
      <c r="G514" s="18"/>
      <c r="H514" s="18"/>
      <c r="K514" s="17">
        <v>71210</v>
      </c>
      <c r="L514" s="17" t="s">
        <v>1588</v>
      </c>
    </row>
    <row r="515" spans="2:13" ht="12.75" customHeight="1">
      <c r="B515" s="12"/>
      <c r="D515" s="12"/>
      <c r="E515" s="12"/>
      <c r="F515" s="12"/>
      <c r="G515" s="12"/>
      <c r="H515" s="12"/>
      <c r="I515" s="12"/>
      <c r="J515" s="12"/>
      <c r="K515" s="17">
        <v>70002</v>
      </c>
      <c r="L515" s="17" t="s">
        <v>1711</v>
      </c>
    </row>
    <row r="516" spans="2:13" ht="12.75" customHeight="1">
      <c r="B516" s="12"/>
      <c r="D516" s="12"/>
      <c r="E516" s="12"/>
      <c r="F516" s="12"/>
      <c r="G516" s="12"/>
      <c r="H516" s="12"/>
      <c r="I516" s="12"/>
      <c r="J516" s="12"/>
      <c r="K516" s="17">
        <v>70023</v>
      </c>
      <c r="L516" s="17" t="s">
        <v>1712</v>
      </c>
    </row>
    <row r="517" spans="2:13" ht="12.75" customHeight="1">
      <c r="B517" s="12"/>
      <c r="D517" s="12"/>
      <c r="E517" s="12"/>
      <c r="F517" s="12"/>
      <c r="G517" s="12"/>
      <c r="H517" s="12"/>
      <c r="I517" s="12"/>
      <c r="J517" s="12"/>
      <c r="K517" s="17"/>
      <c r="L517" s="17"/>
    </row>
    <row r="518" spans="2:13" ht="12.75" customHeight="1">
      <c r="B518" s="12"/>
      <c r="D518" s="12"/>
      <c r="E518" s="12"/>
      <c r="F518" s="12"/>
      <c r="G518" s="12"/>
      <c r="H518" s="12"/>
      <c r="I518" s="12"/>
      <c r="J518" s="12"/>
      <c r="K518" s="17"/>
      <c r="L518" s="17"/>
    </row>
    <row r="519" spans="2:13" ht="12.75" customHeight="1">
      <c r="D519" s="12"/>
      <c r="E519" s="12"/>
      <c r="F519" s="12"/>
      <c r="G519" s="12"/>
      <c r="H519" s="12"/>
    </row>
    <row r="520" spans="2:13" ht="12.75" customHeight="1">
      <c r="D520" s="12"/>
      <c r="E520" s="12"/>
      <c r="F520" s="12"/>
      <c r="G520" s="12"/>
      <c r="H520" s="12"/>
    </row>
    <row r="521" spans="2:13" ht="12.75" customHeight="1">
      <c r="B521" s="12"/>
      <c r="D521" s="12"/>
      <c r="E521" s="12"/>
      <c r="F521" s="12"/>
      <c r="G521" s="12"/>
      <c r="H521" s="12"/>
      <c r="I521" s="12"/>
      <c r="J521" s="12"/>
      <c r="K521" s="17">
        <v>70000</v>
      </c>
      <c r="L521" s="17" t="s">
        <v>1710</v>
      </c>
    </row>
    <row r="522" spans="2:13" ht="12.75" customHeight="1">
      <c r="B522" s="12"/>
      <c r="D522" s="12"/>
      <c r="E522" s="12"/>
      <c r="F522" s="12"/>
      <c r="G522" s="12"/>
      <c r="H522" s="12"/>
      <c r="I522" s="12"/>
      <c r="J522" s="12"/>
      <c r="K522" s="17"/>
      <c r="L522" s="17"/>
    </row>
    <row r="523" spans="2:13" ht="12.75" customHeight="1">
      <c r="B523" s="12"/>
      <c r="D523" s="12"/>
      <c r="E523" s="12"/>
      <c r="F523" s="12"/>
      <c r="G523" s="12"/>
      <c r="H523" s="12"/>
      <c r="I523" s="12"/>
      <c r="J523" s="12"/>
      <c r="K523" s="16"/>
      <c r="L523" s="16"/>
      <c r="M523" s="16"/>
    </row>
    <row r="524" spans="2:13" ht="12.75" customHeight="1">
      <c r="B524" s="12"/>
      <c r="D524" s="12"/>
      <c r="E524" s="12"/>
      <c r="F524" s="12"/>
      <c r="G524" s="12"/>
      <c r="H524" s="12"/>
      <c r="I524" s="12"/>
      <c r="J524" s="12"/>
    </row>
    <row r="525" spans="2:13" ht="12.75" customHeight="1">
      <c r="B525" s="18"/>
      <c r="D525" s="18"/>
      <c r="E525" s="18"/>
      <c r="F525" s="18"/>
      <c r="G525" s="18"/>
      <c r="H525" s="18"/>
      <c r="I525" s="18"/>
      <c r="J525" s="18"/>
    </row>
    <row r="536" spans="2:12" ht="12.75" customHeight="1">
      <c r="B536" s="18"/>
      <c r="D536" s="18"/>
      <c r="E536" s="18"/>
      <c r="F536" s="18"/>
      <c r="G536" s="18"/>
      <c r="H536" s="18"/>
      <c r="I536" s="18"/>
      <c r="J536" s="18"/>
      <c r="K536" s="19"/>
      <c r="L536" s="19"/>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D554" s="18"/>
      <c r="E554" s="18"/>
      <c r="F554" s="18"/>
      <c r="G554" s="18"/>
      <c r="H554" s="18"/>
      <c r="I554" s="18"/>
      <c r="J554" s="18"/>
      <c r="K554" s="17"/>
      <c r="L554" s="17"/>
    </row>
    <row r="556" spans="4:12" ht="12.75" customHeight="1">
      <c r="K556" s="17"/>
      <c r="L556" s="17"/>
    </row>
    <row r="557" spans="4:12" ht="12.75" customHeight="1">
      <c r="K557" s="17"/>
      <c r="L557" s="17"/>
    </row>
    <row r="558" spans="4:12" ht="12.75" customHeight="1">
      <c r="K558" s="17"/>
      <c r="L558" s="17"/>
    </row>
    <row r="559" spans="4:12" ht="12.75" customHeight="1">
      <c r="K559" s="17"/>
      <c r="L559" s="17"/>
    </row>
    <row r="560" spans="4: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B563" s="18"/>
      <c r="D563" s="18"/>
      <c r="E563" s="18"/>
      <c r="F563" s="18"/>
      <c r="G563" s="18"/>
      <c r="H563" s="18"/>
      <c r="I563" s="18"/>
      <c r="J563" s="18"/>
      <c r="K563" s="17"/>
      <c r="L563" s="17"/>
    </row>
    <row r="564" spans="2:12" ht="12.75" customHeight="1">
      <c r="B564" s="18"/>
      <c r="D564" s="18"/>
      <c r="E564" s="18"/>
      <c r="F564" s="18"/>
      <c r="G564" s="18"/>
      <c r="H564" s="18"/>
      <c r="I564" s="18"/>
      <c r="J564" s="18"/>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B597" s="12"/>
      <c r="D597" s="12"/>
      <c r="E597" s="12"/>
      <c r="F597" s="12"/>
      <c r="G597" s="12"/>
      <c r="H597" s="12"/>
      <c r="I597" s="12"/>
      <c r="J597" s="12"/>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B607" s="12"/>
      <c r="D607" s="12"/>
      <c r="E607" s="12"/>
      <c r="F607" s="12"/>
      <c r="G607" s="12"/>
      <c r="H607" s="12"/>
      <c r="I607" s="12"/>
      <c r="J607" s="12"/>
      <c r="K607" s="17"/>
      <c r="L607" s="17"/>
    </row>
    <row r="608" spans="2:12" ht="12.75" customHeight="1">
      <c r="B608" s="12"/>
      <c r="D608" s="12"/>
      <c r="E608" s="12"/>
      <c r="F608" s="12"/>
      <c r="G608" s="12"/>
      <c r="H608" s="12"/>
      <c r="I608" s="12"/>
      <c r="J608" s="12"/>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B642" s="18"/>
      <c r="D642" s="18"/>
      <c r="E642" s="18"/>
      <c r="F642" s="18"/>
      <c r="G642" s="18"/>
      <c r="H642" s="18"/>
      <c r="I642" s="18"/>
      <c r="J642" s="18"/>
      <c r="K642" s="17"/>
      <c r="L642"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8"/>
  <sheetViews>
    <sheetView tabSelected="1" workbookViewId="0">
      <pane xSplit="2" ySplit="1" topLeftCell="E2" activePane="bottomRight" state="frozen"/>
      <selection pane="topRight" activeCell="C1" sqref="C1"/>
      <selection pane="bottomLeft" activeCell="A2" sqref="A2"/>
      <selection pane="bottomRight" activeCell="H400" sqref="H400"/>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2240</v>
      </c>
      <c r="B1" s="10" t="s">
        <v>971</v>
      </c>
      <c r="C1" s="10" t="s">
        <v>854</v>
      </c>
      <c r="D1" s="10" t="s">
        <v>1814</v>
      </c>
      <c r="E1" s="10" t="s">
        <v>2360</v>
      </c>
      <c r="F1" s="10" t="s">
        <v>2289</v>
      </c>
      <c r="G1" s="10" t="s">
        <v>2271</v>
      </c>
      <c r="H1" s="10" t="s">
        <v>1747</v>
      </c>
      <c r="I1" s="10" t="s">
        <v>1749</v>
      </c>
      <c r="J1" s="10" t="s">
        <v>1909</v>
      </c>
      <c r="K1" s="10" t="s">
        <v>2415</v>
      </c>
      <c r="L1" s="10" t="s">
        <v>621</v>
      </c>
      <c r="M1" s="10" t="s">
        <v>622</v>
      </c>
      <c r="N1" s="10" t="s">
        <v>728</v>
      </c>
      <c r="O1" s="10" t="s">
        <v>1451</v>
      </c>
      <c r="P1" s="10" t="s">
        <v>974</v>
      </c>
      <c r="Q1" s="10" t="s">
        <v>1102</v>
      </c>
      <c r="R1" s="11" t="s">
        <v>986</v>
      </c>
      <c r="S1" s="11" t="s">
        <v>44</v>
      </c>
    </row>
    <row r="2" spans="1:19" s="66" customFormat="1" ht="34" customHeight="1">
      <c r="A2" s="3">
        <f>VLOOKUP(D2,'Concept heirarchy position'!A$1:I$609,3,0)</f>
        <v>1</v>
      </c>
      <c r="B2" s="3">
        <f>VLOOKUP(D2,'Concept heirarchy position'!A$1:I$609,2,0)</f>
        <v>0</v>
      </c>
      <c r="C2" s="3">
        <v>372</v>
      </c>
      <c r="D2" s="16" t="s">
        <v>1841</v>
      </c>
      <c r="E2" s="72" t="s">
        <v>2363</v>
      </c>
      <c r="F2" s="72" t="s">
        <v>2420</v>
      </c>
      <c r="G2" s="67" t="s">
        <v>181</v>
      </c>
      <c r="H2" s="67"/>
      <c r="I2" s="67"/>
      <c r="J2" s="67"/>
      <c r="K2" s="67"/>
      <c r="L2" s="67"/>
      <c r="M2" s="67"/>
      <c r="N2" s="67" t="s">
        <v>2311</v>
      </c>
      <c r="O2" s="67"/>
      <c r="P2" s="67"/>
      <c r="Q2" s="67"/>
    </row>
    <row r="3" spans="1:19" s="66" customFormat="1" ht="17" customHeight="1">
      <c r="A3" s="3">
        <f>VLOOKUP(D3,'Concept heirarchy position'!A$1:I$609,3,0)</f>
        <v>2</v>
      </c>
      <c r="B3" s="3" t="str">
        <f>VLOOKUP(D3,'Concept heirarchy position'!A$1:I$609,2,0)</f>
        <v>Surname</v>
      </c>
      <c r="C3" s="3">
        <v>1</v>
      </c>
      <c r="D3" s="3" t="s">
        <v>2097</v>
      </c>
      <c r="E3" s="73" t="s">
        <v>978</v>
      </c>
      <c r="F3" s="22" t="s">
        <v>864</v>
      </c>
      <c r="G3" s="22" t="s">
        <v>988</v>
      </c>
      <c r="H3" s="3"/>
      <c r="I3" s="3">
        <v>20</v>
      </c>
      <c r="J3" s="3"/>
      <c r="K3" s="3"/>
      <c r="L3" s="3"/>
      <c r="M3" s="3"/>
      <c r="N3" s="23" t="str">
        <f>IF((E3=""),"N","Y")</f>
        <v>Y</v>
      </c>
      <c r="O3" s="23" t="s">
        <v>989</v>
      </c>
      <c r="P3" s="23" t="s">
        <v>989</v>
      </c>
      <c r="Q3" s="23"/>
      <c r="R3" s="3" t="s">
        <v>989</v>
      </c>
    </row>
    <row r="4" spans="1:19" ht="17" customHeight="1">
      <c r="A4" s="3">
        <f>VLOOKUP(D4,'Concept heirarchy position'!A$1:I$609,3,0)</f>
        <v>3</v>
      </c>
      <c r="B4" s="3" t="str">
        <f>VLOOKUP(D4,'Concept heirarchy position'!A$1:I$609,2,0)</f>
        <v>Forename</v>
      </c>
      <c r="C4" s="3">
        <v>2</v>
      </c>
      <c r="D4" s="3" t="s">
        <v>2100</v>
      </c>
      <c r="E4" s="73" t="s">
        <v>990</v>
      </c>
      <c r="F4" s="22" t="s">
        <v>864</v>
      </c>
      <c r="G4" s="22" t="s">
        <v>988</v>
      </c>
      <c r="I4" s="3">
        <v>20</v>
      </c>
      <c r="N4" s="21" t="s">
        <v>989</v>
      </c>
      <c r="O4" s="23" t="s">
        <v>989</v>
      </c>
      <c r="P4" s="23" t="s">
        <v>989</v>
      </c>
      <c r="Q4" s="23"/>
      <c r="R4" s="3" t="s">
        <v>989</v>
      </c>
    </row>
    <row r="5" spans="1:19" ht="17" customHeight="1">
      <c r="A5" s="3">
        <f>VLOOKUP(D5,'Concept heirarchy position'!A$1:I$609,3,0)</f>
        <v>4</v>
      </c>
      <c r="B5" s="3" t="str">
        <f>VLOOKUP(D5,'Concept heirarchy position'!A$1:I$609,2,0)</f>
        <v>Middle name(s)</v>
      </c>
      <c r="C5" s="3">
        <v>3</v>
      </c>
      <c r="D5" s="3" t="s">
        <v>2102</v>
      </c>
      <c r="E5" s="73" t="s">
        <v>2103</v>
      </c>
      <c r="F5" s="22" t="s">
        <v>864</v>
      </c>
      <c r="G5" s="22" t="s">
        <v>988</v>
      </c>
      <c r="I5" s="3">
        <v>40</v>
      </c>
      <c r="N5" s="21" t="s">
        <v>989</v>
      </c>
      <c r="O5" s="23" t="s">
        <v>989</v>
      </c>
      <c r="P5" s="23" t="s">
        <v>989</v>
      </c>
      <c r="Q5" s="23"/>
      <c r="R5" s="3" t="s">
        <v>989</v>
      </c>
    </row>
    <row r="6" spans="1:19" ht="12.75" customHeight="1">
      <c r="A6" s="3">
        <f>VLOOKUP(D6,'Concept heirarchy position'!A$1:I$609,3,0)</f>
        <v>5</v>
      </c>
      <c r="B6" s="3" t="str">
        <f>VLOOKUP(D6,'Concept heirarchy position'!A$1:I$609,2,0)</f>
        <v>DOB</v>
      </c>
      <c r="C6" s="3">
        <v>4</v>
      </c>
      <c r="D6" s="3" t="s">
        <v>2104</v>
      </c>
      <c r="E6" s="73" t="s">
        <v>2379</v>
      </c>
      <c r="F6" s="22" t="s">
        <v>864</v>
      </c>
      <c r="G6" s="22" t="s">
        <v>1240</v>
      </c>
      <c r="M6" s="3" t="s">
        <v>1096</v>
      </c>
      <c r="N6" s="23" t="str">
        <f>IF((E6=""),"N","Y")</f>
        <v>Y</v>
      </c>
      <c r="O6" s="23" t="s">
        <v>989</v>
      </c>
      <c r="P6" s="23" t="s">
        <v>989</v>
      </c>
      <c r="Q6" s="23"/>
      <c r="R6" s="3" t="s">
        <v>989</v>
      </c>
    </row>
    <row r="7" spans="1:19" ht="12.75" customHeight="1">
      <c r="A7" s="3">
        <f>VLOOKUP(D7,'Concept heirarchy position'!A$1:I$609,3,0)</f>
        <v>7</v>
      </c>
      <c r="B7" s="3" t="str">
        <f>VLOOKUP(D7,'Concept heirarchy position'!A$1:I$609,2,0)</f>
        <v>Gender</v>
      </c>
      <c r="C7" s="3">
        <v>5</v>
      </c>
      <c r="D7" s="3" t="s">
        <v>1977</v>
      </c>
      <c r="E7" s="74" t="s">
        <v>2339</v>
      </c>
      <c r="F7" s="22" t="s">
        <v>864</v>
      </c>
      <c r="G7" s="12" t="s">
        <v>1097</v>
      </c>
      <c r="H7" s="12" t="s">
        <v>1098</v>
      </c>
      <c r="O7" s="24" t="s">
        <v>989</v>
      </c>
      <c r="P7" s="24" t="s">
        <v>989</v>
      </c>
      <c r="Q7" s="24"/>
    </row>
    <row r="8" spans="1:19" ht="12.75" customHeight="1">
      <c r="A8" s="3">
        <f>VLOOKUP(D8,'Concept heirarchy position'!A$1:I$609,3,0)</f>
        <v>7</v>
      </c>
      <c r="B8" s="3" t="str">
        <f>VLOOKUP(D8,'Concept heirarchy position'!A$1:I$609,2,0)</f>
        <v>Gender</v>
      </c>
      <c r="C8" s="3">
        <v>6</v>
      </c>
      <c r="D8" s="3" t="s">
        <v>1977</v>
      </c>
      <c r="E8" s="73" t="s">
        <v>2339</v>
      </c>
      <c r="F8" s="22" t="s">
        <v>864</v>
      </c>
      <c r="G8" s="22" t="s">
        <v>1097</v>
      </c>
      <c r="H8" s="22" t="s">
        <v>1236</v>
      </c>
      <c r="N8" s="23" t="str">
        <f>IF((E8=""),"N","Y")</f>
        <v>Y</v>
      </c>
      <c r="O8" s="23"/>
      <c r="P8" s="23"/>
      <c r="Q8" s="23"/>
    </row>
    <row r="9" spans="1:19" ht="12.75" customHeight="1">
      <c r="A9" s="3">
        <f>VLOOKUP(D9,'Concept heirarchy position'!A$1:I$609,3,0)</f>
        <v>9</v>
      </c>
      <c r="B9" s="3" t="str">
        <f>VLOOKUP(D9,'Concept heirarchy position'!A$1:I$609,2,0)</f>
        <v>Email</v>
      </c>
      <c r="C9" s="3">
        <v>10</v>
      </c>
      <c r="D9" s="3" t="s">
        <v>2159</v>
      </c>
      <c r="E9" s="73" t="s">
        <v>857</v>
      </c>
      <c r="F9" s="22" t="s">
        <v>864</v>
      </c>
      <c r="G9" s="22" t="s">
        <v>988</v>
      </c>
      <c r="I9" s="3">
        <v>40</v>
      </c>
      <c r="N9" s="23" t="s">
        <v>989</v>
      </c>
      <c r="O9" s="23" t="s">
        <v>989</v>
      </c>
      <c r="P9" s="23" t="s">
        <v>989</v>
      </c>
      <c r="Q9" s="23"/>
    </row>
    <row r="10" spans="1:19" ht="12.75" customHeight="1">
      <c r="A10" s="3">
        <f>VLOOKUP(D10,'Concept heirarchy position'!A$1:I$609,3,0)</f>
        <v>11</v>
      </c>
      <c r="B10" s="3" t="str">
        <f>VLOOKUP(D10,'Concept heirarchy position'!A$1:I$609,2,0)</f>
        <v>Preferred Telephone Contact</v>
      </c>
      <c r="C10" s="3">
        <v>373</v>
      </c>
      <c r="D10" s="9" t="s">
        <v>102</v>
      </c>
      <c r="E10" s="73" t="s">
        <v>231</v>
      </c>
      <c r="F10" s="22" t="s">
        <v>138</v>
      </c>
      <c r="G10" s="22" t="s">
        <v>30</v>
      </c>
      <c r="H10" s="12" t="s">
        <v>31</v>
      </c>
      <c r="N10" s="23" t="s">
        <v>139</v>
      </c>
      <c r="O10" s="23"/>
      <c r="P10" s="23"/>
      <c r="Q10" s="23"/>
    </row>
    <row r="11" spans="1:19" ht="12.75" customHeight="1">
      <c r="A11" s="3">
        <f>VLOOKUP(D11,'Concept heirarchy position'!A$1:I$609,3,0)</f>
        <v>12</v>
      </c>
      <c r="B11" s="3" t="str">
        <f>VLOOKUP(D11,'Concept heirarchy position'!A$1:I$609,2,0)</f>
        <v>Home Phone</v>
      </c>
      <c r="C11" s="3">
        <v>7</v>
      </c>
      <c r="D11" s="3" t="s">
        <v>1803</v>
      </c>
      <c r="E11" s="73" t="s">
        <v>1237</v>
      </c>
      <c r="F11" s="22" t="s">
        <v>103</v>
      </c>
      <c r="G11" s="22" t="s">
        <v>988</v>
      </c>
      <c r="I11" s="3">
        <v>20</v>
      </c>
      <c r="N11" s="21" t="s">
        <v>989</v>
      </c>
      <c r="O11" s="23" t="s">
        <v>989</v>
      </c>
      <c r="P11" s="23" t="s">
        <v>989</v>
      </c>
      <c r="Q11" s="23"/>
    </row>
    <row r="12" spans="1:19" ht="12.75" customHeight="1">
      <c r="A12" s="3">
        <f>VLOOKUP(D12,'Concept heirarchy position'!A$1:I$609,3,0)</f>
        <v>13</v>
      </c>
      <c r="B12" s="3" t="str">
        <f>VLOOKUP(D12,'Concept heirarchy position'!A$1:I$609,2,0)</f>
        <v>Mobile Phone</v>
      </c>
      <c r="C12" s="3">
        <v>8</v>
      </c>
      <c r="D12" s="3" t="s">
        <v>1805</v>
      </c>
      <c r="E12" s="73" t="s">
        <v>1238</v>
      </c>
      <c r="F12" s="22" t="s">
        <v>131</v>
      </c>
      <c r="G12" s="22" t="s">
        <v>988</v>
      </c>
      <c r="I12" s="3">
        <v>20</v>
      </c>
      <c r="N12" s="21" t="s">
        <v>989</v>
      </c>
      <c r="O12" s="23" t="s">
        <v>989</v>
      </c>
      <c r="P12" s="23" t="s">
        <v>989</v>
      </c>
      <c r="Q12" s="23"/>
    </row>
    <row r="13" spans="1:19" ht="12.75" customHeight="1">
      <c r="A13" s="3">
        <f>VLOOKUP(D13,'Concept heirarchy position'!A$1:I$609,3,0)</f>
        <v>14</v>
      </c>
      <c r="B13" s="3" t="str">
        <f>VLOOKUP(D13,'Concept heirarchy position'!A$1:I$609,2,0)</f>
        <v>Work Phone</v>
      </c>
      <c r="C13" s="3">
        <v>9</v>
      </c>
      <c r="D13" s="3" t="s">
        <v>2152</v>
      </c>
      <c r="E13" s="73" t="s">
        <v>1118</v>
      </c>
      <c r="F13" s="22" t="s">
        <v>130</v>
      </c>
      <c r="G13" s="22" t="s">
        <v>988</v>
      </c>
      <c r="I13" s="3">
        <v>20</v>
      </c>
      <c r="N13" s="21" t="s">
        <v>989</v>
      </c>
      <c r="O13" s="23" t="s">
        <v>989</v>
      </c>
      <c r="P13" s="23" t="s">
        <v>989</v>
      </c>
      <c r="Q13" s="23"/>
    </row>
    <row r="14" spans="1:19" ht="12.75" customHeight="1">
      <c r="A14" s="3">
        <f>VLOOKUP(D14,'Concept heirarchy position'!A$1:I$609,3,0)</f>
        <v>15</v>
      </c>
      <c r="B14" s="3" t="str">
        <f>VLOOKUP(D14,'Concept heirarchy position'!A$1:I$609,2,0)</f>
        <v>Postal address</v>
      </c>
      <c r="C14" s="3">
        <v>11</v>
      </c>
      <c r="D14" s="3" t="s">
        <v>1978</v>
      </c>
      <c r="E14" s="73" t="s">
        <v>1979</v>
      </c>
      <c r="F14" s="22" t="s">
        <v>864</v>
      </c>
      <c r="G14" s="22" t="s">
        <v>981</v>
      </c>
      <c r="I14" s="22">
        <v>1000</v>
      </c>
      <c r="N14" s="23"/>
      <c r="O14" s="23" t="s">
        <v>989</v>
      </c>
      <c r="P14" s="23" t="s">
        <v>989</v>
      </c>
      <c r="Q14" s="23"/>
    </row>
    <row r="15" spans="1:19" ht="12.75" customHeight="1">
      <c r="A15" s="3">
        <f>VLOOKUP(D15,'Concept heirarchy position'!A$1:I$609,3,0)</f>
        <v>16</v>
      </c>
      <c r="B15" s="3" t="str">
        <f>VLOOKUP(D15,'Concept heirarchy position'!A$1:I$609,2,0)</f>
        <v>Country</v>
      </c>
      <c r="C15" s="3">
        <v>363</v>
      </c>
      <c r="D15" s="70" t="s">
        <v>2467</v>
      </c>
      <c r="E15" s="73" t="s">
        <v>2231</v>
      </c>
      <c r="F15" s="22" t="s">
        <v>2230</v>
      </c>
      <c r="G15" s="22" t="s">
        <v>2094</v>
      </c>
      <c r="H15" s="3" t="s">
        <v>2231</v>
      </c>
      <c r="I15" s="22"/>
      <c r="N15" s="23"/>
      <c r="O15" s="23" t="s">
        <v>2428</v>
      </c>
      <c r="P15" s="23" t="s">
        <v>2428</v>
      </c>
      <c r="Q15" s="23"/>
    </row>
    <row r="16" spans="1:19" ht="12.75" customHeight="1">
      <c r="A16" s="3">
        <f>VLOOKUP(D16,'Concept heirarchy position'!A$1:I$609,3,0)</f>
        <v>18</v>
      </c>
      <c r="B16" s="3" t="str">
        <f>VLOOKUP(D16,'Concept heirarchy position'!A$1:I$609,2,0)</f>
        <v>Preferred Contact</v>
      </c>
      <c r="C16" s="3">
        <v>12</v>
      </c>
      <c r="D16" s="3" t="s">
        <v>2167</v>
      </c>
      <c r="E16" s="74" t="s">
        <v>982</v>
      </c>
      <c r="F16" s="12" t="s">
        <v>864</v>
      </c>
      <c r="G16" s="12" t="s">
        <v>1097</v>
      </c>
      <c r="H16" s="25" t="s">
        <v>1116</v>
      </c>
      <c r="O16" s="24" t="s">
        <v>989</v>
      </c>
      <c r="P16" s="24" t="s">
        <v>989</v>
      </c>
      <c r="Q16" s="24"/>
    </row>
    <row r="17" spans="1:18" ht="12.75" customHeight="1">
      <c r="A17" s="3">
        <f>VLOOKUP(D17,'Concept heirarchy position'!A$1:I$609,3,0)</f>
        <v>18</v>
      </c>
      <c r="B17" s="3" t="str">
        <f>VLOOKUP(D17,'Concept heirarchy position'!A$1:I$609,2,0)</f>
        <v>Preferred Contact</v>
      </c>
      <c r="C17" s="3">
        <v>13</v>
      </c>
      <c r="D17" s="3" t="s">
        <v>2167</v>
      </c>
      <c r="E17" s="73" t="s">
        <v>744</v>
      </c>
      <c r="F17" s="22" t="s">
        <v>864</v>
      </c>
      <c r="G17" s="22" t="s">
        <v>1097</v>
      </c>
      <c r="H17" s="22" t="s">
        <v>1116</v>
      </c>
      <c r="N17" s="23"/>
      <c r="O17" s="23"/>
      <c r="P17" s="23"/>
      <c r="Q17" s="23"/>
    </row>
    <row r="18" spans="1:18" ht="12.75" customHeight="1">
      <c r="A18" s="3">
        <f>VLOOKUP(D18,'Concept heirarchy position'!A$1:I$609,3,0)</f>
        <v>19</v>
      </c>
      <c r="B18" s="9" t="s">
        <v>2166</v>
      </c>
      <c r="C18" s="3">
        <v>14</v>
      </c>
      <c r="D18" s="9" t="s">
        <v>2285</v>
      </c>
      <c r="E18" s="75" t="s">
        <v>987</v>
      </c>
      <c r="F18" s="18" t="s">
        <v>21</v>
      </c>
      <c r="G18" s="18" t="s">
        <v>988</v>
      </c>
      <c r="H18" s="9"/>
      <c r="I18" s="9">
        <v>15</v>
      </c>
      <c r="J18" s="9"/>
      <c r="K18" s="9"/>
      <c r="L18" s="9"/>
      <c r="M18" s="9"/>
      <c r="N18" s="26"/>
      <c r="O18" s="27"/>
      <c r="P18" s="27"/>
      <c r="Q18" s="27"/>
    </row>
    <row r="19" spans="1:18" ht="12.75" customHeight="1">
      <c r="A19" s="3">
        <f>VLOOKUP(D19,'Concept heirarchy position'!A$1:I$609,3,0)</f>
        <v>19</v>
      </c>
      <c r="B19" s="3" t="str">
        <f>VLOOKUP(D19,'Concept heirarchy position'!A$1:I$609,2,0)</f>
        <v>Medicare number</v>
      </c>
      <c r="C19" s="3">
        <v>15</v>
      </c>
      <c r="D19" s="3" t="s">
        <v>2285</v>
      </c>
      <c r="E19" s="74" t="s">
        <v>859</v>
      </c>
      <c r="F19" s="18" t="s">
        <v>2325</v>
      </c>
      <c r="G19" s="12" t="s">
        <v>988</v>
      </c>
      <c r="I19" s="3">
        <v>15</v>
      </c>
      <c r="O19" s="24" t="s">
        <v>989</v>
      </c>
      <c r="P19" s="24" t="s">
        <v>989</v>
      </c>
      <c r="Q19" s="24"/>
      <c r="R19" s="3" t="s">
        <v>92</v>
      </c>
    </row>
    <row r="20" spans="1:18" ht="12.75" customHeight="1">
      <c r="A20" s="3">
        <f>VLOOKUP(D20,'Concept heirarchy position'!A$1:I$609,3,0)</f>
        <v>20</v>
      </c>
      <c r="B20" s="3" t="str">
        <f>VLOOKUP(D20,'Concept heirarchy position'!A$1:I$609,2,0)</f>
        <v>Medicare patient number</v>
      </c>
      <c r="C20" s="3">
        <v>16</v>
      </c>
      <c r="D20" s="3" t="s">
        <v>2163</v>
      </c>
      <c r="E20" s="74" t="s">
        <v>993</v>
      </c>
      <c r="F20" s="18" t="s">
        <v>21</v>
      </c>
      <c r="G20" s="12" t="s">
        <v>740</v>
      </c>
      <c r="O20" s="24" t="s">
        <v>989</v>
      </c>
      <c r="P20" s="24" t="s">
        <v>989</v>
      </c>
      <c r="Q20" s="24"/>
    </row>
    <row r="21" spans="1:18" ht="12.75" customHeight="1">
      <c r="A21" s="3">
        <f>VLOOKUP(D21,'Concept heirarchy position'!A$1:I$609,3,0)</f>
        <v>20</v>
      </c>
      <c r="B21" s="3" t="str">
        <f>VLOOKUP(D21,'Concept heirarchy position'!A$1:I$609,2,0)</f>
        <v>Medicare patient number</v>
      </c>
      <c r="C21" s="3">
        <v>17</v>
      </c>
      <c r="D21" s="3" t="s">
        <v>2163</v>
      </c>
      <c r="E21" s="73" t="s">
        <v>1526</v>
      </c>
      <c r="F21" s="18" t="s">
        <v>21</v>
      </c>
      <c r="G21" s="22" t="s">
        <v>740</v>
      </c>
      <c r="N21" s="23"/>
      <c r="O21" s="23"/>
      <c r="P21" s="23"/>
      <c r="Q21" s="23"/>
    </row>
    <row r="22" spans="1:18" ht="12.75" customHeight="1">
      <c r="A22" s="3">
        <f>VLOOKUP(D22,'Concept heirarchy position'!A$1:I$609,3,0)</f>
        <v>20</v>
      </c>
      <c r="B22" s="3" t="str">
        <f>VLOOKUP(D22,'Concept heirarchy position'!A$1:I$609,2,0)</f>
        <v>Medicare patient number</v>
      </c>
      <c r="C22" s="3">
        <v>333</v>
      </c>
      <c r="D22" s="3" t="s">
        <v>2163</v>
      </c>
      <c r="E22" s="74" t="s">
        <v>739</v>
      </c>
      <c r="F22" s="18" t="s">
        <v>2325</v>
      </c>
      <c r="G22" s="12" t="s">
        <v>740</v>
      </c>
      <c r="O22" s="24" t="s">
        <v>989</v>
      </c>
      <c r="P22" s="24" t="s">
        <v>989</v>
      </c>
      <c r="Q22" s="24"/>
      <c r="R22" s="3" t="s">
        <v>93</v>
      </c>
    </row>
    <row r="23" spans="1:18" ht="12.75" customHeight="1">
      <c r="A23" s="3">
        <f>VLOOKUP(D23,'Concept heirarchy position'!A$1:I$609,3,0)</f>
        <v>21</v>
      </c>
      <c r="B23" s="3" t="str">
        <f>VLOOKUP(D23,'Concept heirarchy position'!A$1:I$609,2,0)</f>
        <v>IHI</v>
      </c>
      <c r="C23" s="3">
        <v>335</v>
      </c>
      <c r="D23" s="9" t="s">
        <v>2165</v>
      </c>
      <c r="E23" s="73" t="s">
        <v>1652</v>
      </c>
      <c r="F23" s="18" t="s">
        <v>2325</v>
      </c>
      <c r="G23" s="22" t="s">
        <v>988</v>
      </c>
      <c r="I23" s="3">
        <v>20</v>
      </c>
      <c r="N23" s="23"/>
      <c r="O23" s="23" t="s">
        <v>265</v>
      </c>
      <c r="P23" s="23" t="s">
        <v>265</v>
      </c>
      <c r="Q23" s="23"/>
      <c r="R23" s="3" t="s">
        <v>92</v>
      </c>
    </row>
    <row r="24" spans="1:18" ht="12.75" customHeight="1">
      <c r="A24" s="3">
        <f>VLOOKUP(D24,'Concept heirarchy position'!A$1:I$609,3,0)</f>
        <v>21</v>
      </c>
      <c r="B24" s="3" t="str">
        <f>VLOOKUP(D24,'Concept heirarchy position'!A$1:I$609,2,0)</f>
        <v>IHI</v>
      </c>
      <c r="C24" s="65">
        <v>336</v>
      </c>
      <c r="D24" s="9" t="s">
        <v>2165</v>
      </c>
      <c r="E24" s="73" t="s">
        <v>171</v>
      </c>
      <c r="F24" s="18" t="s">
        <v>21</v>
      </c>
      <c r="G24" s="22" t="s">
        <v>988</v>
      </c>
      <c r="I24" s="3">
        <v>20</v>
      </c>
      <c r="N24" s="23"/>
      <c r="O24" s="23"/>
      <c r="P24" s="23"/>
      <c r="Q24" s="23"/>
    </row>
    <row r="25" spans="1:18" ht="12.75" customHeight="1">
      <c r="A25" s="3">
        <f>VLOOKUP(D25,'Concept heirarchy position'!A$1:I$609,3,0)</f>
        <v>22</v>
      </c>
      <c r="B25" s="3" t="str">
        <f>VLOOKUP(D25,'Concept heirarchy position'!A$1:I$609,2,0)</f>
        <v>Social security number</v>
      </c>
      <c r="C25" s="3">
        <v>334</v>
      </c>
      <c r="D25" s="9" t="s">
        <v>2340</v>
      </c>
      <c r="E25" s="73" t="s">
        <v>1989</v>
      </c>
      <c r="F25" s="18" t="s">
        <v>22</v>
      </c>
      <c r="G25" s="22" t="s">
        <v>988</v>
      </c>
      <c r="I25" s="3">
        <v>50</v>
      </c>
      <c r="N25" s="23"/>
      <c r="O25" s="23"/>
      <c r="P25" s="23"/>
      <c r="Q25" s="23"/>
    </row>
    <row r="26" spans="1:18" ht="12.75" customHeight="1">
      <c r="A26" s="3">
        <f>VLOOKUP(D26,'Concept heirarchy position'!A$1:I$609,3,0)</f>
        <v>23</v>
      </c>
      <c r="B26" s="3" t="str">
        <f>VLOOKUP(D26,'Concept heirarchy position'!A$1:I$609,2,0)</f>
        <v>NHS number</v>
      </c>
      <c r="C26" s="65">
        <v>364</v>
      </c>
      <c r="D26" s="9" t="s">
        <v>1877</v>
      </c>
      <c r="E26" s="73" t="s">
        <v>2011</v>
      </c>
      <c r="F26" s="18" t="s">
        <v>23</v>
      </c>
      <c r="G26" s="22" t="s">
        <v>2012</v>
      </c>
      <c r="I26" s="3">
        <v>20</v>
      </c>
      <c r="N26" s="23"/>
      <c r="O26" s="23"/>
      <c r="P26" s="23"/>
      <c r="Q26" s="23"/>
    </row>
    <row r="27" spans="1:18" ht="12.75" customHeight="1">
      <c r="A27" s="3">
        <f>VLOOKUP(D27,'Concept heirarchy position'!A$1:I$609,3,0)</f>
        <v>23</v>
      </c>
      <c r="B27" s="3" t="str">
        <f>VLOOKUP(D27,'Concept heirarchy position'!A$1:I$609,2,0)</f>
        <v>NHS number</v>
      </c>
      <c r="C27" s="3">
        <v>366</v>
      </c>
      <c r="D27" s="9" t="s">
        <v>1877</v>
      </c>
      <c r="E27" s="76" t="s">
        <v>2287</v>
      </c>
      <c r="F27" s="18" t="s">
        <v>23</v>
      </c>
      <c r="G27" s="22" t="s">
        <v>2012</v>
      </c>
      <c r="I27" s="3">
        <v>20</v>
      </c>
    </row>
    <row r="28" spans="1:18" ht="12.75" customHeight="1">
      <c r="A28" s="3">
        <f>VLOOKUP(D28,'Concept heirarchy position'!A$1:I$609,3,0)</f>
        <v>24</v>
      </c>
      <c r="B28" s="3" t="str">
        <f>VLOOKUP(D28,'Concept heirarchy position'!A$1:I$609,2,0)</f>
        <v>Guardian</v>
      </c>
      <c r="C28" s="3">
        <v>348</v>
      </c>
      <c r="D28" s="70" t="s">
        <v>2037</v>
      </c>
      <c r="E28" s="73" t="s">
        <v>11</v>
      </c>
      <c r="F28" s="3" t="s">
        <v>61</v>
      </c>
      <c r="G28" s="22" t="s">
        <v>1097</v>
      </c>
      <c r="H28" s="28" t="s">
        <v>2425</v>
      </c>
      <c r="N28" s="23"/>
      <c r="O28" s="23"/>
      <c r="P28" s="23"/>
      <c r="Q28" s="23"/>
    </row>
    <row r="29" spans="1:18" ht="12.75" customHeight="1">
      <c r="A29" s="3">
        <f>VLOOKUP(D29,'Concept heirarchy position'!A$1:I$609,3,0)</f>
        <v>25</v>
      </c>
      <c r="B29" s="3" t="str">
        <f>VLOOKUP(D29,'Concept heirarchy position'!A$1:I$609,2,0)</f>
        <v>Guardian name</v>
      </c>
      <c r="C29" s="3">
        <v>349</v>
      </c>
      <c r="D29" s="70" t="s">
        <v>530</v>
      </c>
      <c r="E29" s="73" t="s">
        <v>408</v>
      </c>
      <c r="F29" s="3" t="s">
        <v>145</v>
      </c>
      <c r="G29" s="22" t="s">
        <v>161</v>
      </c>
      <c r="I29" s="3">
        <v>20</v>
      </c>
      <c r="N29" s="23"/>
      <c r="O29" s="23"/>
      <c r="P29" s="23"/>
      <c r="Q29" s="23"/>
    </row>
    <row r="30" spans="1:18" ht="12.75" customHeight="1">
      <c r="A30" s="3">
        <f>VLOOKUP(D30,'Concept heirarchy position'!A$1:I$609,3,0)</f>
        <v>26</v>
      </c>
      <c r="B30" s="3" t="str">
        <f>VLOOKUP(D30,'Concept heirarchy position'!A$1:I$609,2,0)</f>
        <v>Guardian contact same</v>
      </c>
      <c r="C30" s="3">
        <v>350</v>
      </c>
      <c r="D30" s="70" t="s">
        <v>532</v>
      </c>
      <c r="E30" s="73" t="s">
        <v>542</v>
      </c>
      <c r="F30" s="3" t="s">
        <v>145</v>
      </c>
      <c r="G30" s="22" t="s">
        <v>1097</v>
      </c>
      <c r="H30" s="22" t="s">
        <v>2424</v>
      </c>
      <c r="N30" s="23"/>
      <c r="O30" s="23"/>
      <c r="P30" s="23"/>
      <c r="Q30" s="23"/>
    </row>
    <row r="31" spans="1:18" ht="12.75" customHeight="1">
      <c r="A31" s="3">
        <f>VLOOKUP(D31,'Concept heirarchy position'!A$1:I$609,3,0)</f>
        <v>27</v>
      </c>
      <c r="B31" s="3" t="str">
        <f>VLOOKUP(D31,'Concept heirarchy position'!A$1:I$609,2,0)</f>
        <v>Guardian Home Phone</v>
      </c>
      <c r="C31" s="3">
        <v>351</v>
      </c>
      <c r="D31" s="70" t="s">
        <v>318</v>
      </c>
      <c r="E31" s="73" t="s">
        <v>509</v>
      </c>
      <c r="F31" s="3" t="s">
        <v>98</v>
      </c>
      <c r="G31" s="22" t="s">
        <v>988</v>
      </c>
      <c r="I31" s="3">
        <v>20</v>
      </c>
      <c r="N31" s="23"/>
      <c r="O31" s="23"/>
      <c r="P31" s="23"/>
      <c r="Q31" s="23"/>
    </row>
    <row r="32" spans="1:18" ht="12.75" customHeight="1">
      <c r="A32" s="3">
        <f>VLOOKUP(D32,'Concept heirarchy position'!A$1:I$609,3,0)</f>
        <v>28</v>
      </c>
      <c r="B32" s="3" t="str">
        <f>VLOOKUP(D32,'Concept heirarchy position'!A$1:I$609,2,0)</f>
        <v>Guardian Mobile Phone</v>
      </c>
      <c r="C32" s="3">
        <v>352</v>
      </c>
      <c r="D32" s="70" t="s">
        <v>426</v>
      </c>
      <c r="E32" s="73" t="s">
        <v>41</v>
      </c>
      <c r="F32" s="3" t="s">
        <v>98</v>
      </c>
      <c r="G32" s="22" t="s">
        <v>988</v>
      </c>
      <c r="I32" s="3">
        <v>20</v>
      </c>
      <c r="N32" s="23"/>
      <c r="O32" s="23"/>
      <c r="P32" s="23"/>
      <c r="Q32" s="23"/>
    </row>
    <row r="33" spans="1:17" ht="12.75" customHeight="1">
      <c r="A33" s="3">
        <f>VLOOKUP(D33,'Concept heirarchy position'!A$1:I$609,3,0)</f>
        <v>29</v>
      </c>
      <c r="B33" s="3" t="str">
        <f>VLOOKUP(D33,'Concept heirarchy position'!A$1:I$609,2,0)</f>
        <v>Guardian Work Phone</v>
      </c>
      <c r="C33" s="3">
        <v>353</v>
      </c>
      <c r="D33" s="70" t="s">
        <v>371</v>
      </c>
      <c r="E33" s="73" t="s">
        <v>42</v>
      </c>
      <c r="F33" s="3" t="s">
        <v>98</v>
      </c>
      <c r="G33" s="22" t="s">
        <v>988</v>
      </c>
      <c r="I33" s="3">
        <v>20</v>
      </c>
      <c r="N33" s="23"/>
      <c r="O33" s="23"/>
      <c r="P33" s="23"/>
      <c r="Q33" s="23"/>
    </row>
    <row r="34" spans="1:17" ht="12.75" customHeight="1">
      <c r="A34" s="3">
        <f>VLOOKUP(D34,'Concept heirarchy position'!A$1:I$609,3,0)</f>
        <v>30</v>
      </c>
      <c r="B34" s="3" t="str">
        <f>VLOOKUP(D34,'Concept heirarchy position'!A$1:I$609,2,0)</f>
        <v>Guardian Email</v>
      </c>
      <c r="C34" s="3">
        <v>354</v>
      </c>
      <c r="D34" s="70" t="s">
        <v>449</v>
      </c>
      <c r="E34" s="73" t="s">
        <v>411</v>
      </c>
      <c r="F34" s="3" t="s">
        <v>98</v>
      </c>
      <c r="G34" s="22" t="s">
        <v>988</v>
      </c>
      <c r="I34" s="3">
        <v>40</v>
      </c>
      <c r="N34" s="23"/>
      <c r="O34" s="23"/>
      <c r="P34" s="23"/>
      <c r="Q34" s="23"/>
    </row>
    <row r="35" spans="1:17" ht="12.75" customHeight="1">
      <c r="A35" s="3">
        <f>VLOOKUP(D35,'Concept heirarchy position'!A$1:I$609,3,0)</f>
        <v>31</v>
      </c>
      <c r="B35" s="3" t="str">
        <f>VLOOKUP(D35,'Concept heirarchy position'!A$1:I$609,2,0)</f>
        <v>Guardian Address</v>
      </c>
      <c r="C35" s="3">
        <v>355</v>
      </c>
      <c r="D35" s="70" t="s">
        <v>360</v>
      </c>
      <c r="E35" s="73" t="s">
        <v>416</v>
      </c>
      <c r="F35" s="3" t="s">
        <v>98</v>
      </c>
      <c r="G35" s="22" t="s">
        <v>981</v>
      </c>
      <c r="I35" s="3">
        <v>1000</v>
      </c>
      <c r="N35" s="23"/>
      <c r="O35" s="23"/>
      <c r="P35" s="23"/>
      <c r="Q35" s="23"/>
    </row>
    <row r="36" spans="1:17" ht="12.75" customHeight="1">
      <c r="A36" s="3">
        <f>VLOOKUP(D36,'Concept heirarchy position'!A$1:I$609,3,0)</f>
        <v>32</v>
      </c>
      <c r="B36" s="3" t="str">
        <f>VLOOKUP(D36,'Concept heirarchy position'!A$1:I$609,2,0)</f>
        <v>Guardian Preferred Contact</v>
      </c>
      <c r="C36" s="3">
        <v>356</v>
      </c>
      <c r="D36" s="70" t="s">
        <v>226</v>
      </c>
      <c r="E36" s="74" t="s">
        <v>502</v>
      </c>
      <c r="F36" s="3" t="s">
        <v>98</v>
      </c>
      <c r="G36" s="12" t="s">
        <v>1097</v>
      </c>
      <c r="H36" s="25" t="s">
        <v>1116</v>
      </c>
      <c r="N36" s="23"/>
      <c r="O36" s="23"/>
      <c r="P36" s="23"/>
      <c r="Q36" s="23"/>
    </row>
    <row r="37" spans="1:17" ht="12.75" customHeight="1">
      <c r="A37" s="3">
        <f>VLOOKUP(D37,'Concept heirarchy position'!A$1:I$609,3,0)</f>
        <v>33</v>
      </c>
      <c r="B37" s="3" t="str">
        <f>VLOOKUP(D37,'Concept heirarchy position'!A$1:I$609,2,0)</f>
        <v>Parent name</v>
      </c>
      <c r="C37" s="3">
        <v>18</v>
      </c>
      <c r="D37" s="3" t="s">
        <v>236</v>
      </c>
      <c r="E37" s="73" t="s">
        <v>49</v>
      </c>
      <c r="F37" s="3" t="s">
        <v>1388</v>
      </c>
      <c r="G37" s="22" t="s">
        <v>988</v>
      </c>
      <c r="I37" s="3">
        <v>20</v>
      </c>
      <c r="N37" s="23" t="str">
        <f>IF((E37=""),"N","Y")</f>
        <v>Y</v>
      </c>
      <c r="O37" s="23" t="s">
        <v>989</v>
      </c>
      <c r="P37" s="23" t="s">
        <v>989</v>
      </c>
      <c r="Q37" s="23"/>
    </row>
    <row r="38" spans="1:17" ht="12.75" customHeight="1">
      <c r="A38" s="3">
        <f>VLOOKUP(D38,'Concept heirarchy position'!A$1:I$609,3,0)</f>
        <v>34</v>
      </c>
      <c r="B38" s="3" t="str">
        <f>VLOOKUP(D38,'Concept heirarchy position'!A$1:I$609,2,0)</f>
        <v>Parent contact same</v>
      </c>
      <c r="C38" s="3">
        <v>19</v>
      </c>
      <c r="D38" s="3" t="s">
        <v>2123</v>
      </c>
      <c r="E38" s="73" t="s">
        <v>170</v>
      </c>
      <c r="F38" s="3" t="s">
        <v>61</v>
      </c>
      <c r="G38" s="22" t="s">
        <v>1097</v>
      </c>
      <c r="H38" s="22" t="s">
        <v>2424</v>
      </c>
      <c r="N38" s="23" t="str">
        <f>IF((E38=""),"N","Y")</f>
        <v>Y</v>
      </c>
      <c r="O38" s="23" t="s">
        <v>989</v>
      </c>
      <c r="P38" s="23" t="s">
        <v>989</v>
      </c>
      <c r="Q38" s="23"/>
    </row>
    <row r="39" spans="1:17" ht="12.75" customHeight="1">
      <c r="A39" s="3">
        <f>VLOOKUP(D39,'Concept heirarchy position'!A$1:I$609,3,0)</f>
        <v>35</v>
      </c>
      <c r="B39" s="3" t="str">
        <f>VLOOKUP(D39,'Concept heirarchy position'!A$1:I$609,2,0)</f>
        <v>Home Phone</v>
      </c>
      <c r="C39" s="3">
        <v>20</v>
      </c>
      <c r="D39" s="3" t="s">
        <v>2125</v>
      </c>
      <c r="E39" s="73" t="s">
        <v>48</v>
      </c>
      <c r="F39" s="3" t="s">
        <v>367</v>
      </c>
      <c r="G39" s="22" t="s">
        <v>988</v>
      </c>
      <c r="I39" s="3">
        <v>20</v>
      </c>
      <c r="N39" s="21" t="s">
        <v>989</v>
      </c>
      <c r="O39" s="23" t="s">
        <v>989</v>
      </c>
      <c r="P39" s="23" t="s">
        <v>989</v>
      </c>
      <c r="Q39" s="23"/>
    </row>
    <row r="40" spans="1:17" ht="12.75" customHeight="1">
      <c r="A40" s="3">
        <f>VLOOKUP(D40,'Concept heirarchy position'!A$1:I$609,3,0)</f>
        <v>36</v>
      </c>
      <c r="B40" s="3" t="str">
        <f>VLOOKUP(D40,'Concept heirarchy position'!A$1:I$609,2,0)</f>
        <v>Mobile Phone</v>
      </c>
      <c r="C40" s="3">
        <v>21</v>
      </c>
      <c r="D40" s="3" t="s">
        <v>2354</v>
      </c>
      <c r="E40" s="73" t="s">
        <v>380</v>
      </c>
      <c r="F40" s="3" t="s">
        <v>169</v>
      </c>
      <c r="G40" s="22" t="s">
        <v>988</v>
      </c>
      <c r="I40" s="3">
        <v>20</v>
      </c>
      <c r="N40" s="21" t="s">
        <v>989</v>
      </c>
      <c r="O40" s="23" t="s">
        <v>989</v>
      </c>
      <c r="P40" s="23" t="s">
        <v>989</v>
      </c>
      <c r="Q40" s="23"/>
    </row>
    <row r="41" spans="1:17" ht="12.75" customHeight="1">
      <c r="A41" s="3">
        <f>VLOOKUP(D41,'Concept heirarchy position'!A$1:I$609,3,0)</f>
        <v>37</v>
      </c>
      <c r="B41" s="3" t="str">
        <f>VLOOKUP(D41,'Concept heirarchy position'!A$1:I$609,2,0)</f>
        <v>Work Phone</v>
      </c>
      <c r="C41" s="3">
        <v>22</v>
      </c>
      <c r="D41" s="3" t="s">
        <v>2355</v>
      </c>
      <c r="E41" s="73" t="s">
        <v>51</v>
      </c>
      <c r="F41" s="3" t="s">
        <v>250</v>
      </c>
      <c r="G41" s="22" t="s">
        <v>988</v>
      </c>
      <c r="I41" s="3">
        <v>20</v>
      </c>
      <c r="N41" s="21" t="s">
        <v>989</v>
      </c>
      <c r="O41" s="23" t="s">
        <v>989</v>
      </c>
      <c r="P41" s="23" t="s">
        <v>989</v>
      </c>
      <c r="Q41" s="23"/>
    </row>
    <row r="42" spans="1:17" ht="12.75" customHeight="1">
      <c r="A42" s="3">
        <f>VLOOKUP(D42,'Concept heirarchy position'!A$1:I$609,3,0)</f>
        <v>38</v>
      </c>
      <c r="B42" s="3" t="str">
        <f>VLOOKUP(D42,'Concept heirarchy position'!A$1:I$609,2,0)</f>
        <v>Email</v>
      </c>
      <c r="C42" s="3">
        <v>23</v>
      </c>
      <c r="D42" s="3" t="s">
        <v>2416</v>
      </c>
      <c r="E42" s="73" t="s">
        <v>52</v>
      </c>
      <c r="F42" s="3" t="s">
        <v>444</v>
      </c>
      <c r="G42" s="22" t="s">
        <v>988</v>
      </c>
      <c r="I42" s="3">
        <v>40</v>
      </c>
      <c r="N42" s="23" t="str">
        <f>IF((E42=""),"N","Y")</f>
        <v>Y</v>
      </c>
      <c r="O42" s="23" t="s">
        <v>989</v>
      </c>
      <c r="P42" s="23" t="s">
        <v>989</v>
      </c>
      <c r="Q42" s="23"/>
    </row>
    <row r="43" spans="1:17" ht="12.75" customHeight="1">
      <c r="A43" s="3">
        <f>VLOOKUP(D43,'Concept heirarchy position'!A$1:I$609,3,0)</f>
        <v>39</v>
      </c>
      <c r="B43" s="3" t="str">
        <f>VLOOKUP(D43,'Concept heirarchy position'!A$1:I$609,2,0)</f>
        <v>Parent Address</v>
      </c>
      <c r="C43" s="3">
        <v>24</v>
      </c>
      <c r="D43" s="22" t="s">
        <v>2417</v>
      </c>
      <c r="E43" s="73" t="s">
        <v>213</v>
      </c>
      <c r="F43" s="3" t="s">
        <v>445</v>
      </c>
      <c r="G43" s="22" t="s">
        <v>981</v>
      </c>
      <c r="I43" s="3">
        <v>1000</v>
      </c>
      <c r="N43" s="23"/>
      <c r="O43" s="23" t="s">
        <v>989</v>
      </c>
      <c r="P43" s="23" t="s">
        <v>989</v>
      </c>
      <c r="Q43" s="23"/>
    </row>
    <row r="44" spans="1:17" ht="12.75" customHeight="1">
      <c r="A44" s="3">
        <f>VLOOKUP(D44,'Concept heirarchy position'!A$1:I$609,3,0)</f>
        <v>40</v>
      </c>
      <c r="B44" s="3" t="str">
        <f>VLOOKUP(D44,'Concept heirarchy position'!A$1:I$609,2,0)</f>
        <v>Preferred Contact</v>
      </c>
      <c r="C44" s="3">
        <v>25</v>
      </c>
      <c r="D44" s="3" t="s">
        <v>2419</v>
      </c>
      <c r="E44" s="74" t="s">
        <v>591</v>
      </c>
      <c r="F44" s="3" t="s">
        <v>165</v>
      </c>
      <c r="G44" s="12" t="s">
        <v>1097</v>
      </c>
      <c r="H44" s="25" t="s">
        <v>1116</v>
      </c>
      <c r="N44" s="21" t="s">
        <v>2320</v>
      </c>
      <c r="O44" s="24" t="s">
        <v>989</v>
      </c>
      <c r="P44" s="24" t="s">
        <v>989</v>
      </c>
      <c r="Q44" s="24"/>
    </row>
    <row r="45" spans="1:17" ht="12.75" customHeight="1">
      <c r="A45" s="3">
        <f>VLOOKUP(D45,'Concept heirarchy position'!A$1:I$609,3,0)</f>
        <v>41</v>
      </c>
      <c r="B45" s="3" t="str">
        <f>VLOOKUP(D45,'Concept heirarchy position'!A$1:I$609,2,0)</f>
        <v>Carer</v>
      </c>
      <c r="C45" s="3">
        <v>26</v>
      </c>
      <c r="D45" s="22" t="s">
        <v>2038</v>
      </c>
      <c r="E45" s="73" t="s">
        <v>173</v>
      </c>
      <c r="F45" s="22" t="s">
        <v>864</v>
      </c>
      <c r="G45" s="22" t="s">
        <v>1097</v>
      </c>
      <c r="H45" s="28" t="s">
        <v>2424</v>
      </c>
      <c r="N45" s="23"/>
      <c r="O45" s="23" t="s">
        <v>989</v>
      </c>
      <c r="P45" s="23" t="s">
        <v>989</v>
      </c>
      <c r="Q45" s="23"/>
    </row>
    <row r="46" spans="1:17" ht="12.75" customHeight="1">
      <c r="A46" s="3">
        <f>VLOOKUP(D46,'Concept heirarchy position'!A$1:I$609,3,0)</f>
        <v>42</v>
      </c>
      <c r="B46" s="3" t="str">
        <f>VLOOKUP(D46,'Concept heirarchy position'!A$1:I$609,2,0)</f>
        <v>Carer Name</v>
      </c>
      <c r="C46" s="3">
        <v>27</v>
      </c>
      <c r="D46" s="3" t="s">
        <v>2351</v>
      </c>
      <c r="E46" s="73" t="s">
        <v>1510</v>
      </c>
      <c r="F46" s="3" t="s">
        <v>1511</v>
      </c>
      <c r="G46" s="22" t="s">
        <v>988</v>
      </c>
      <c r="I46" s="3">
        <v>20</v>
      </c>
      <c r="N46" s="23"/>
      <c r="O46" s="23" t="s">
        <v>989</v>
      </c>
      <c r="P46" s="23" t="s">
        <v>989</v>
      </c>
      <c r="Q46" s="23"/>
    </row>
    <row r="47" spans="1:17" ht="12.75" customHeight="1">
      <c r="A47" s="3">
        <f>VLOOKUP(D47,'Concept heirarchy position'!A$1:I$609,3,0)</f>
        <v>43</v>
      </c>
      <c r="B47" s="3" t="str">
        <f>VLOOKUP(D47,'Concept heirarchy position'!A$1:I$609,2,0)</f>
        <v>Home Phone</v>
      </c>
      <c r="C47" s="3">
        <v>28</v>
      </c>
      <c r="D47" s="3" t="s">
        <v>2314</v>
      </c>
      <c r="E47" s="73" t="s">
        <v>1768</v>
      </c>
      <c r="F47" s="3" t="s">
        <v>1511</v>
      </c>
      <c r="G47" s="22" t="s">
        <v>988</v>
      </c>
      <c r="I47" s="3">
        <v>20</v>
      </c>
      <c r="O47" s="23" t="s">
        <v>989</v>
      </c>
      <c r="P47" s="23" t="s">
        <v>989</v>
      </c>
      <c r="Q47" s="23"/>
    </row>
    <row r="48" spans="1:17" ht="12.75" customHeight="1">
      <c r="A48" s="3">
        <f>VLOOKUP(D48,'Concept heirarchy position'!A$1:I$609,3,0)</f>
        <v>44</v>
      </c>
      <c r="B48" s="3" t="str">
        <f>VLOOKUP(D48,'Concept heirarchy position'!A$1:I$609,2,0)</f>
        <v>Mobile Phone</v>
      </c>
      <c r="C48" s="3">
        <v>29</v>
      </c>
      <c r="D48" s="3" t="s">
        <v>2090</v>
      </c>
      <c r="E48" s="73" t="s">
        <v>1769</v>
      </c>
      <c r="F48" s="3" t="s">
        <v>1511</v>
      </c>
      <c r="G48" s="22" t="s">
        <v>988</v>
      </c>
      <c r="I48" s="3">
        <v>20</v>
      </c>
      <c r="O48" s="23" t="s">
        <v>989</v>
      </c>
      <c r="P48" s="23" t="s">
        <v>989</v>
      </c>
      <c r="Q48" s="23"/>
    </row>
    <row r="49" spans="1:19" ht="12.75" customHeight="1">
      <c r="A49" s="3">
        <f>VLOOKUP(D49,'Concept heirarchy position'!A$1:I$609,3,0)</f>
        <v>45</v>
      </c>
      <c r="B49" s="3" t="str">
        <f>VLOOKUP(D49,'Concept heirarchy position'!A$1:I$609,2,0)</f>
        <v>Work Phone</v>
      </c>
      <c r="C49" s="3">
        <v>30</v>
      </c>
      <c r="D49" s="3" t="s">
        <v>2091</v>
      </c>
      <c r="E49" s="73" t="s">
        <v>1770</v>
      </c>
      <c r="F49" s="3" t="s">
        <v>1511</v>
      </c>
      <c r="G49" s="22" t="s">
        <v>988</v>
      </c>
      <c r="I49" s="3">
        <v>20</v>
      </c>
      <c r="O49" s="23" t="s">
        <v>989</v>
      </c>
      <c r="P49" s="23" t="s">
        <v>989</v>
      </c>
      <c r="Q49" s="23"/>
    </row>
    <row r="50" spans="1:19" ht="12.75" customHeight="1">
      <c r="A50" s="3">
        <f>VLOOKUP(D50,'Concept heirarchy position'!A$1:I$609,3,0)</f>
        <v>46</v>
      </c>
      <c r="B50" s="3" t="str">
        <f>VLOOKUP(D50,'Concept heirarchy position'!A$1:I$609,2,0)</f>
        <v>Email</v>
      </c>
      <c r="C50" s="3">
        <v>31</v>
      </c>
      <c r="D50" s="3" t="s">
        <v>2092</v>
      </c>
      <c r="E50" s="73" t="s">
        <v>901</v>
      </c>
      <c r="F50" s="3" t="s">
        <v>1511</v>
      </c>
      <c r="G50" s="22" t="s">
        <v>988</v>
      </c>
      <c r="I50" s="3">
        <v>40</v>
      </c>
      <c r="N50" s="23"/>
      <c r="O50" s="23" t="s">
        <v>989</v>
      </c>
      <c r="P50" s="23" t="s">
        <v>989</v>
      </c>
      <c r="Q50" s="23"/>
    </row>
    <row r="51" spans="1:19" ht="12.75" customHeight="1">
      <c r="A51" s="3">
        <f>VLOOKUP(D51,'Concept heirarchy position'!A$1:I$609,3,0)</f>
        <v>47</v>
      </c>
      <c r="B51" s="3" t="str">
        <f>VLOOKUP(D51,'Concept heirarchy position'!A$1:I$609,2,0)</f>
        <v>Carer Address</v>
      </c>
      <c r="C51" s="3">
        <v>32</v>
      </c>
      <c r="D51" s="22" t="s">
        <v>2093</v>
      </c>
      <c r="E51" s="73" t="s">
        <v>1023</v>
      </c>
      <c r="F51" s="3" t="s">
        <v>1511</v>
      </c>
      <c r="G51" s="22" t="s">
        <v>981</v>
      </c>
      <c r="I51" s="3">
        <v>1000</v>
      </c>
      <c r="N51" s="23"/>
      <c r="O51" s="23"/>
      <c r="P51" s="23" t="s">
        <v>989</v>
      </c>
      <c r="Q51" s="23"/>
    </row>
    <row r="52" spans="1:19" ht="12.75" customHeight="1">
      <c r="A52" s="3">
        <f>VLOOKUP(D52,'Concept heirarchy position'!A$1:I$609,3,0)</f>
        <v>48</v>
      </c>
      <c r="B52" s="3" t="str">
        <f>VLOOKUP(D52,'Concept heirarchy position'!A$1:I$609,2,0)</f>
        <v>Preferred Contact</v>
      </c>
      <c r="C52" s="3">
        <v>33</v>
      </c>
      <c r="D52" s="3" t="s">
        <v>1908</v>
      </c>
      <c r="E52" s="74" t="s">
        <v>673</v>
      </c>
      <c r="F52" s="3" t="s">
        <v>1511</v>
      </c>
      <c r="G52" s="12" t="s">
        <v>1097</v>
      </c>
      <c r="H52" s="25" t="s">
        <v>1116</v>
      </c>
      <c r="O52" s="24" t="s">
        <v>989</v>
      </c>
      <c r="P52" s="24" t="s">
        <v>989</v>
      </c>
      <c r="Q52" s="24"/>
    </row>
    <row r="53" spans="1:19" ht="12.75" customHeight="1">
      <c r="A53" s="3">
        <f>VLOOKUP(D53,'Concept heirarchy position'!A$1:I$609,3,0)</f>
        <v>49</v>
      </c>
      <c r="B53" s="3" t="str">
        <f>VLOOKUP(D53,'Concept heirarchy position'!A$1:I$609,2,0)</f>
        <v>Anesthetist</v>
      </c>
      <c r="C53" s="3">
        <v>365</v>
      </c>
      <c r="D53" s="3" t="s">
        <v>99</v>
      </c>
      <c r="E53" s="76" t="s">
        <v>2035</v>
      </c>
      <c r="F53" s="3" t="s">
        <v>864</v>
      </c>
      <c r="G53" s="3" t="s">
        <v>2350</v>
      </c>
      <c r="L53" s="3" t="s">
        <v>175</v>
      </c>
      <c r="O53" s="21" t="s">
        <v>176</v>
      </c>
      <c r="R53" s="3" t="s">
        <v>100</v>
      </c>
      <c r="S53" s="3" t="s">
        <v>2326</v>
      </c>
    </row>
    <row r="54" spans="1:19" ht="12.75" customHeight="1">
      <c r="A54" s="3">
        <f>VLOOKUP(D54,'Concept heirarchy position'!A$1:I$609,3,0)</f>
        <v>49</v>
      </c>
      <c r="B54" s="3" t="str">
        <f>VLOOKUP(D54,'Concept heirarchy position'!A$1:I$609,2,0)</f>
        <v>Anesthetist</v>
      </c>
      <c r="C54" s="3">
        <v>369</v>
      </c>
      <c r="D54" s="3" t="s">
        <v>150</v>
      </c>
      <c r="E54" s="76" t="s">
        <v>174</v>
      </c>
      <c r="F54" s="3" t="s">
        <v>864</v>
      </c>
      <c r="G54" s="3" t="s">
        <v>2350</v>
      </c>
      <c r="N54" s="21" t="s">
        <v>10</v>
      </c>
    </row>
    <row r="55" spans="1:19" ht="12.75" customHeight="1">
      <c r="A55" s="3">
        <f>VLOOKUP(D55,'Concept heirarchy position'!A$1:I$609,3,0)</f>
        <v>50</v>
      </c>
      <c r="B55" s="3" t="str">
        <f>VLOOKUP(D55,'Concept heirarchy position'!A$1:I$609,2,0)</f>
        <v>Referring Surgeon</v>
      </c>
      <c r="C55" s="3">
        <v>40</v>
      </c>
      <c r="D55" s="3" t="s">
        <v>2317</v>
      </c>
      <c r="E55" s="74" t="s">
        <v>1531</v>
      </c>
      <c r="F55" s="12" t="s">
        <v>864</v>
      </c>
      <c r="G55" s="12" t="s">
        <v>988</v>
      </c>
      <c r="H55" s="12"/>
      <c r="I55" s="3">
        <v>40</v>
      </c>
      <c r="O55" s="24" t="s">
        <v>989</v>
      </c>
      <c r="P55" s="24" t="s">
        <v>989</v>
      </c>
      <c r="Q55" s="24"/>
      <c r="S55" s="3" t="s">
        <v>70</v>
      </c>
    </row>
    <row r="56" spans="1:19" ht="12.75" customHeight="1">
      <c r="A56" s="3">
        <f>VLOOKUP(D56,'Concept heirarchy position'!A$1:I$609,3,0)</f>
        <v>50</v>
      </c>
      <c r="B56" s="3" t="str">
        <f>VLOOKUP(D56,'Concept heirarchy position'!A$1:I$609,2,0)</f>
        <v>Referring Surgeon</v>
      </c>
      <c r="C56" s="3">
        <v>41</v>
      </c>
      <c r="D56" s="3" t="s">
        <v>2317</v>
      </c>
      <c r="E56" s="73" t="s">
        <v>28</v>
      </c>
      <c r="F56" s="22" t="s">
        <v>864</v>
      </c>
      <c r="G56" s="22" t="s">
        <v>988</v>
      </c>
      <c r="H56" s="22"/>
      <c r="I56" s="3">
        <v>40</v>
      </c>
      <c r="N56" s="23" t="str">
        <f>IF((E56=""),"N","Y")</f>
        <v>Y</v>
      </c>
      <c r="O56" s="23"/>
      <c r="P56" s="23"/>
      <c r="Q56" s="23"/>
    </row>
    <row r="57" spans="1:19" ht="12.75" customHeight="1">
      <c r="A57" s="3">
        <f>VLOOKUP(D57,'Concept heirarchy position'!A$1:I$609,3,0)</f>
        <v>51</v>
      </c>
      <c r="B57" s="3" t="str">
        <f>VLOOKUP(D57,'Concept heirarchy position'!A$1:I$609,2,0)</f>
        <v>Referring Speciality</v>
      </c>
      <c r="C57" s="3">
        <v>42</v>
      </c>
      <c r="D57" s="3" t="s">
        <v>2009</v>
      </c>
      <c r="E57" s="74" t="s">
        <v>71</v>
      </c>
      <c r="F57" s="12" t="s">
        <v>864</v>
      </c>
      <c r="G57" s="12" t="s">
        <v>1097</v>
      </c>
      <c r="H57" s="25" t="s">
        <v>1391</v>
      </c>
      <c r="J57" s="3" t="s">
        <v>989</v>
      </c>
      <c r="K57" s="3" t="s">
        <v>1418</v>
      </c>
      <c r="O57" s="24" t="s">
        <v>989</v>
      </c>
      <c r="P57" s="24" t="s">
        <v>989</v>
      </c>
      <c r="Q57" s="24"/>
    </row>
    <row r="58" spans="1:19" ht="12.75" customHeight="1">
      <c r="A58" s="3">
        <f>VLOOKUP(D58,'Concept heirarchy position'!A$1:I$609,3,0)</f>
        <v>52</v>
      </c>
      <c r="B58" s="3" t="str">
        <f>VLOOKUP(D58,'Concept heirarchy position'!A$1:I$609,2,0)</f>
        <v>Date assessment started</v>
      </c>
      <c r="C58" s="3">
        <v>34</v>
      </c>
      <c r="D58" s="3" t="s">
        <v>2235</v>
      </c>
      <c r="E58" s="74" t="s">
        <v>674</v>
      </c>
      <c r="F58" s="12" t="s">
        <v>864</v>
      </c>
      <c r="G58" s="12" t="s">
        <v>675</v>
      </c>
      <c r="N58" s="24"/>
      <c r="O58" s="24"/>
      <c r="P58" s="24"/>
      <c r="Q58" s="24" t="s">
        <v>989</v>
      </c>
    </row>
    <row r="59" spans="1:19" ht="12.75" customHeight="1">
      <c r="A59" s="3">
        <f>VLOOKUP(D59,'Concept heirarchy position'!A$1:I$609,3,0)</f>
        <v>53</v>
      </c>
      <c r="B59" s="3" t="str">
        <f>VLOOKUP(D59,'Concept heirarchy position'!A$1:I$609,2,0)</f>
        <v>Procedure planned</v>
      </c>
      <c r="C59" s="3">
        <v>35</v>
      </c>
      <c r="D59" s="3" t="s">
        <v>2356</v>
      </c>
      <c r="E59" s="74" t="s">
        <v>2469</v>
      </c>
      <c r="F59" s="12" t="s">
        <v>864</v>
      </c>
      <c r="G59" s="12" t="s">
        <v>988</v>
      </c>
      <c r="I59" s="3">
        <v>50</v>
      </c>
      <c r="O59" s="24"/>
      <c r="P59" s="24" t="s">
        <v>989</v>
      </c>
      <c r="Q59" s="24"/>
      <c r="S59" s="3" t="s">
        <v>70</v>
      </c>
    </row>
    <row r="60" spans="1:19" ht="12.75" customHeight="1">
      <c r="A60" s="3">
        <f>VLOOKUP(D60,'Concept heirarchy position'!A$1:I$609,3,0)</f>
        <v>54</v>
      </c>
      <c r="B60" s="3" t="str">
        <f>VLOOKUP(D60,'Concept heirarchy position'!A$1:I$609,2,0)</f>
        <v>Procedure planned (patient report)</v>
      </c>
      <c r="C60" s="3">
        <v>36</v>
      </c>
      <c r="D60" s="9" t="s">
        <v>69</v>
      </c>
      <c r="E60" s="73" t="s">
        <v>1776</v>
      </c>
      <c r="F60" s="22" t="s">
        <v>864</v>
      </c>
      <c r="G60" s="22" t="s">
        <v>988</v>
      </c>
      <c r="I60" s="3">
        <v>50</v>
      </c>
      <c r="N60" s="23" t="str">
        <f>IF((E60=""),"N","Y")</f>
        <v>Y</v>
      </c>
      <c r="O60" s="23" t="s">
        <v>989</v>
      </c>
      <c r="P60" s="23"/>
      <c r="Q60" s="23"/>
    </row>
    <row r="61" spans="1:19" ht="12.75" customHeight="1">
      <c r="A61" s="3">
        <f>VLOOKUP(D61,'Concept heirarchy position'!A$1:I$609,3,0)</f>
        <v>55</v>
      </c>
      <c r="B61" s="3" t="str">
        <f>VLOOKUP(D61,'Concept heirarchy position'!A$1:I$609,2,0)</f>
        <v>Surgical diagnosis</v>
      </c>
      <c r="C61" s="3">
        <v>38</v>
      </c>
      <c r="D61" s="3" t="s">
        <v>1486</v>
      </c>
      <c r="E61" s="74" t="s">
        <v>1781</v>
      </c>
      <c r="F61" s="12" t="s">
        <v>864</v>
      </c>
      <c r="G61" s="12" t="s">
        <v>988</v>
      </c>
      <c r="I61" s="3">
        <v>50</v>
      </c>
      <c r="N61" s="24"/>
      <c r="O61" s="24" t="s">
        <v>989</v>
      </c>
      <c r="P61" s="24" t="s">
        <v>989</v>
      </c>
      <c r="Q61" s="24"/>
    </row>
    <row r="62" spans="1:19" ht="12.75" customHeight="1">
      <c r="A62" s="3">
        <f>VLOOKUP(D62,'Concept heirarchy position'!A$1:I$609,3,0)</f>
        <v>56</v>
      </c>
      <c r="B62" s="3" t="str">
        <f>VLOOKUP(D62,'Concept heirarchy position'!A$1:I$609,2,0)</f>
        <v>Surgical diagnosis (patient report)</v>
      </c>
      <c r="C62" s="3">
        <v>39</v>
      </c>
      <c r="D62" s="9" t="s">
        <v>67</v>
      </c>
      <c r="E62" s="73" t="s">
        <v>132</v>
      </c>
      <c r="F62" s="22" t="s">
        <v>864</v>
      </c>
      <c r="G62" s="22" t="s">
        <v>988</v>
      </c>
      <c r="I62" s="3">
        <v>50</v>
      </c>
      <c r="N62" s="23" t="str">
        <f>IF((E62=""),"N","Y")</f>
        <v>Y</v>
      </c>
      <c r="O62" s="23"/>
      <c r="P62" s="23"/>
      <c r="Q62" s="23"/>
    </row>
    <row r="63" spans="1:19" ht="12.75" customHeight="1">
      <c r="A63" s="3">
        <f>VLOOKUP(D63,'Concept heirarchy position'!A$1:I$609,3,0)</f>
        <v>57</v>
      </c>
      <c r="B63" s="3" t="str">
        <f>VLOOKUP(D63,'Concept heirarchy position'!A$1:I$609,2,0)</f>
        <v>Procedure date</v>
      </c>
      <c r="C63" s="3">
        <v>37</v>
      </c>
      <c r="D63" s="9" t="s">
        <v>68</v>
      </c>
      <c r="E63" s="74" t="s">
        <v>2405</v>
      </c>
      <c r="F63" s="12" t="s">
        <v>864</v>
      </c>
      <c r="G63" s="12" t="s">
        <v>1240</v>
      </c>
      <c r="M63" s="3" t="s">
        <v>1777</v>
      </c>
      <c r="O63" s="24"/>
      <c r="P63" s="24"/>
      <c r="Q63" s="24"/>
      <c r="S63" s="3" t="s">
        <v>72</v>
      </c>
    </row>
    <row r="64" spans="1:19" ht="12.75" customHeight="1">
      <c r="A64" s="3">
        <f>VLOOKUP(D64,'Concept heirarchy position'!A$1:I$609,3,0)</f>
        <v>58</v>
      </c>
      <c r="B64" s="3" t="str">
        <f>VLOOKUP(D64,'Concept heirarchy position'!A$1:I$609,2,0)</f>
        <v>Risk of excessive blood loss</v>
      </c>
      <c r="C64" s="3">
        <v>43</v>
      </c>
      <c r="D64" s="3" t="s">
        <v>1549</v>
      </c>
      <c r="E64" s="74" t="s">
        <v>1788</v>
      </c>
      <c r="F64" s="12" t="s">
        <v>864</v>
      </c>
      <c r="G64" s="12" t="s">
        <v>1097</v>
      </c>
      <c r="H64" s="12" t="s">
        <v>1651</v>
      </c>
      <c r="O64" s="24" t="s">
        <v>989</v>
      </c>
      <c r="P64" s="24" t="s">
        <v>989</v>
      </c>
      <c r="Q64" s="24"/>
    </row>
    <row r="65" spans="1:17" ht="12.75" customHeight="1">
      <c r="A65" s="3">
        <f>VLOOKUP(D65,'Concept heirarchy position'!A$1:I$609,3,0)</f>
        <v>59</v>
      </c>
      <c r="B65" s="3">
        <f>VLOOKUP(D65,'Concept heirarchy position'!A$1:I$609,2,0)</f>
        <v>0</v>
      </c>
      <c r="C65" s="3">
        <v>374</v>
      </c>
      <c r="D65" s="70" t="s">
        <v>133</v>
      </c>
      <c r="E65" s="73" t="s">
        <v>2313</v>
      </c>
      <c r="F65" s="22" t="s">
        <v>138</v>
      </c>
      <c r="G65" s="22" t="s">
        <v>135</v>
      </c>
      <c r="N65" s="23" t="s">
        <v>139</v>
      </c>
      <c r="O65" s="23"/>
      <c r="P65" s="23"/>
      <c r="Q65" s="23"/>
    </row>
    <row r="66" spans="1:17" ht="12.75" customHeight="1">
      <c r="A66" s="3">
        <f>VLOOKUP(D66,'Concept heirarchy position'!A$1:I$609,3,0)</f>
        <v>60</v>
      </c>
      <c r="B66" s="3" t="str">
        <f>VLOOKUP(D66,'Concept heirarchy position'!A$1:I$609,2,0)</f>
        <v>Exercise tolerance</v>
      </c>
      <c r="C66" s="3">
        <v>69</v>
      </c>
      <c r="D66" s="3" t="s">
        <v>2130</v>
      </c>
      <c r="E66" s="73" t="s">
        <v>2215</v>
      </c>
      <c r="F66" s="22" t="s">
        <v>864</v>
      </c>
      <c r="G66" s="22" t="s">
        <v>2412</v>
      </c>
      <c r="H66" s="3" t="s">
        <v>1836</v>
      </c>
      <c r="N66" s="23"/>
      <c r="O66" s="23"/>
      <c r="P66" s="23" t="s">
        <v>989</v>
      </c>
      <c r="Q66" s="23"/>
    </row>
    <row r="67" spans="1:17" ht="12.75" customHeight="1">
      <c r="A67" s="3">
        <f>VLOOKUP(D67,'Concept heirarchy position'!A$1:I$609,3,0)</f>
        <v>61</v>
      </c>
      <c r="B67" s="3" t="str">
        <f>VLOOKUP(D67,'Concept heirarchy position'!A$1:I$609,2,0)</f>
        <v>Exercise tolerance (METS)</v>
      </c>
      <c r="C67" s="3">
        <v>70</v>
      </c>
      <c r="D67" s="3" t="s">
        <v>2221</v>
      </c>
      <c r="E67" s="73" t="s">
        <v>2352</v>
      </c>
      <c r="F67" s="12" t="s">
        <v>864</v>
      </c>
      <c r="G67" s="12" t="s">
        <v>215</v>
      </c>
      <c r="H67" s="9" t="s">
        <v>217</v>
      </c>
      <c r="N67" s="21" t="s">
        <v>229</v>
      </c>
      <c r="O67" s="24" t="s">
        <v>989</v>
      </c>
      <c r="P67" s="24"/>
      <c r="Q67" s="24"/>
    </row>
    <row r="68" spans="1:17" ht="12.75" customHeight="1">
      <c r="A68" s="3">
        <f>VLOOKUP(D68,'Concept heirarchy position'!A$1:I$609,3,0)</f>
        <v>62</v>
      </c>
      <c r="B68" s="3" t="str">
        <f>VLOOKUP(D68,'Concept heirarchy position'!A$1:I$609,2,0)</f>
        <v>Cause for ex. Tolerance &lt; 4 METS</v>
      </c>
      <c r="C68" s="3">
        <v>71</v>
      </c>
      <c r="D68" s="3" t="s">
        <v>1941</v>
      </c>
      <c r="E68" s="74" t="s">
        <v>1714</v>
      </c>
      <c r="F68" s="12" t="s">
        <v>1582</v>
      </c>
      <c r="G68" s="12" t="s">
        <v>1583</v>
      </c>
      <c r="H68" s="12" t="s">
        <v>1591</v>
      </c>
      <c r="N68" s="24"/>
      <c r="O68" s="24"/>
      <c r="P68" s="24" t="s">
        <v>989</v>
      </c>
      <c r="Q68" s="24"/>
    </row>
    <row r="69" spans="1:17" ht="12.75" customHeight="1">
      <c r="A69" s="3">
        <f>VLOOKUP(D69,'Concept heirarchy position'!A$1:I$609,3,0)</f>
        <v>62</v>
      </c>
      <c r="B69" s="3" t="str">
        <f>VLOOKUP(D69,'Concept heirarchy position'!A$1:I$609,2,0)</f>
        <v>Cause for ex. Tolerance &lt; 4 METS</v>
      </c>
      <c r="C69" s="3">
        <v>72</v>
      </c>
      <c r="D69" s="3" t="s">
        <v>1941</v>
      </c>
      <c r="E69" s="73" t="s">
        <v>1592</v>
      </c>
      <c r="F69" s="22" t="s">
        <v>1582</v>
      </c>
      <c r="G69" s="22" t="s">
        <v>1583</v>
      </c>
      <c r="H69" s="22" t="s">
        <v>1586</v>
      </c>
      <c r="N69" s="23"/>
      <c r="O69" s="23"/>
      <c r="P69" s="23"/>
      <c r="Q69" s="23"/>
    </row>
    <row r="70" spans="1:17" ht="12.75" customHeight="1">
      <c r="A70" s="3">
        <f>VLOOKUP(D70,'Concept heirarchy position'!A$1:I$609,3,0)</f>
        <v>63</v>
      </c>
      <c r="B70" s="3" t="str">
        <f>VLOOKUP(D70,'Concept heirarchy position'!A$1:I$609,2,0)</f>
        <v>Carer for activities of daily living</v>
      </c>
      <c r="C70" s="3">
        <v>385</v>
      </c>
      <c r="D70" s="22" t="s">
        <v>2323</v>
      </c>
      <c r="E70" s="73" t="s">
        <v>173</v>
      </c>
      <c r="F70" s="22" t="s">
        <v>864</v>
      </c>
      <c r="G70" s="22" t="s">
        <v>1097</v>
      </c>
      <c r="H70" s="28" t="s">
        <v>2424</v>
      </c>
      <c r="N70" s="23" t="s">
        <v>2324</v>
      </c>
      <c r="O70" s="23" t="s">
        <v>989</v>
      </c>
      <c r="P70" s="23" t="s">
        <v>989</v>
      </c>
      <c r="Q70" s="23"/>
    </row>
    <row r="71" spans="1:17" ht="12.75" customHeight="1">
      <c r="A71" s="3">
        <f>VLOOKUP(D71,'Concept heirarchy position'!A$1:I$609,3,0)</f>
        <v>64</v>
      </c>
      <c r="B71" s="3" t="str">
        <f>VLOOKUP(D71,'Concept heirarchy position'!A$1:I$609,2,0)</f>
        <v>Previous surgery</v>
      </c>
      <c r="C71" s="3">
        <v>73</v>
      </c>
      <c r="D71" s="3" t="s">
        <v>1943</v>
      </c>
      <c r="E71" s="74" t="s">
        <v>1587</v>
      </c>
      <c r="F71" s="12" t="s">
        <v>864</v>
      </c>
      <c r="G71" s="12" t="s">
        <v>1097</v>
      </c>
      <c r="H71" s="12" t="s">
        <v>1651</v>
      </c>
      <c r="O71" s="24" t="s">
        <v>989</v>
      </c>
      <c r="P71" s="24" t="s">
        <v>989</v>
      </c>
      <c r="Q71" s="24"/>
    </row>
    <row r="72" spans="1:17" ht="12.75" customHeight="1">
      <c r="A72" s="3">
        <f>VLOOKUP(D72,'Concept heirarchy position'!A$1:I$609,3,0)</f>
        <v>64</v>
      </c>
      <c r="B72" s="3" t="str">
        <f>VLOOKUP(D72,'Concept heirarchy position'!A$1:I$609,2,0)</f>
        <v>Previous surgery</v>
      </c>
      <c r="C72" s="3">
        <v>74</v>
      </c>
      <c r="D72" s="3" t="s">
        <v>1943</v>
      </c>
      <c r="E72" s="73" t="s">
        <v>1855</v>
      </c>
      <c r="F72" s="22" t="s">
        <v>864</v>
      </c>
      <c r="G72" s="22" t="s">
        <v>1097</v>
      </c>
      <c r="H72" s="28" t="s">
        <v>2424</v>
      </c>
      <c r="N72" s="23" t="str">
        <f>IF((E72=""),"N","Y")</f>
        <v>Y</v>
      </c>
      <c r="O72" s="23"/>
      <c r="P72" s="23"/>
      <c r="Q72" s="23"/>
    </row>
    <row r="73" spans="1:17" ht="12.75" customHeight="1">
      <c r="A73" s="3">
        <f>VLOOKUP(D73,'Concept heirarchy position'!A$1:I$609,3,0)</f>
        <v>65</v>
      </c>
      <c r="B73" s="3" t="str">
        <f>VLOOKUP(D73,'Concept heirarchy position'!A$1:I$609,2,0)</f>
        <v>Previous surgery list</v>
      </c>
      <c r="C73" s="3">
        <v>75</v>
      </c>
      <c r="D73" s="3" t="s">
        <v>2274</v>
      </c>
      <c r="E73" s="74" t="s">
        <v>958</v>
      </c>
      <c r="F73" s="3" t="s">
        <v>1199</v>
      </c>
      <c r="G73" s="12" t="s">
        <v>981</v>
      </c>
      <c r="I73" s="12">
        <v>65535</v>
      </c>
      <c r="O73" s="24"/>
      <c r="P73" s="24" t="s">
        <v>989</v>
      </c>
      <c r="Q73" s="24"/>
    </row>
    <row r="74" spans="1:17" ht="12.75" customHeight="1">
      <c r="A74" s="3">
        <f>VLOOKUP(D74,'Concept heirarchy position'!A$1:I$609,3,0)</f>
        <v>65</v>
      </c>
      <c r="B74" s="3" t="str">
        <f>VLOOKUP(D74,'Concept heirarchy position'!A$1:I$609,2,0)</f>
        <v>Previous surgery list</v>
      </c>
      <c r="C74" s="3">
        <v>76</v>
      </c>
      <c r="D74" s="3" t="s">
        <v>2274</v>
      </c>
      <c r="E74" s="73" t="s">
        <v>1706</v>
      </c>
      <c r="F74" s="3" t="s">
        <v>1199</v>
      </c>
      <c r="G74" s="22" t="s">
        <v>981</v>
      </c>
      <c r="I74" s="28">
        <v>65535</v>
      </c>
      <c r="N74" s="23" t="str">
        <f>IF((E74=""),"N","Y")</f>
        <v>Y</v>
      </c>
      <c r="O74" s="23" t="s">
        <v>989</v>
      </c>
      <c r="P74" s="23"/>
      <c r="Q74" s="23"/>
    </row>
    <row r="75" spans="1:17" ht="12.75" customHeight="1">
      <c r="A75" s="3">
        <f>VLOOKUP(D75,'Concept heirarchy position'!A$1:I$609,3,0)</f>
        <v>66</v>
      </c>
      <c r="B75" s="3" t="str">
        <f>VLOOKUP(D75,'Concept heirarchy position'!A$1:I$609,2,0)</f>
        <v>Previous anesthetic complications</v>
      </c>
      <c r="C75" s="3">
        <v>77</v>
      </c>
      <c r="D75" s="3" t="s">
        <v>2396</v>
      </c>
      <c r="E75" s="74" t="s">
        <v>1449</v>
      </c>
      <c r="F75" s="3" t="s">
        <v>1199</v>
      </c>
      <c r="G75" s="12" t="s">
        <v>1097</v>
      </c>
      <c r="H75" s="12" t="s">
        <v>1651</v>
      </c>
      <c r="J75" s="12" t="s">
        <v>989</v>
      </c>
      <c r="K75" s="12" t="s">
        <v>703</v>
      </c>
      <c r="L75" s="12"/>
      <c r="M75" s="12"/>
      <c r="O75" s="24"/>
      <c r="P75" s="24" t="s">
        <v>989</v>
      </c>
      <c r="Q75" s="24"/>
    </row>
    <row r="76" spans="1:17" ht="12.75" customHeight="1">
      <c r="A76" s="3">
        <f>VLOOKUP(D76,'Concept heirarchy position'!A$1:I$609,3,0)</f>
        <v>66</v>
      </c>
      <c r="B76" s="3" t="str">
        <f>VLOOKUP(D76,'Concept heirarchy position'!A$1:I$609,2,0)</f>
        <v>Previous anesthetic complications</v>
      </c>
      <c r="C76" s="3">
        <v>78</v>
      </c>
      <c r="D76" s="3" t="s">
        <v>2396</v>
      </c>
      <c r="E76" s="73" t="s">
        <v>104</v>
      </c>
      <c r="F76" s="3" t="s">
        <v>1199</v>
      </c>
      <c r="G76" s="22" t="s">
        <v>1097</v>
      </c>
      <c r="H76" s="28" t="s">
        <v>2437</v>
      </c>
      <c r="J76" s="3" t="s">
        <v>989</v>
      </c>
      <c r="K76" s="3" t="s">
        <v>703</v>
      </c>
      <c r="N76" s="23" t="str">
        <f>IF((E76=""),"N","Y")</f>
        <v>Y</v>
      </c>
      <c r="O76" s="23" t="s">
        <v>989</v>
      </c>
      <c r="P76" s="23"/>
      <c r="Q76" s="23"/>
    </row>
    <row r="77" spans="1:17" ht="12.75" customHeight="1">
      <c r="A77" s="3">
        <f>VLOOKUP(D77,'Concept heirarchy position'!A$1:I$609,3,0)</f>
        <v>67</v>
      </c>
      <c r="B77" s="3" t="str">
        <f>VLOOKUP(D77,'Concept heirarchy position'!A$1:I$609,2,0)</f>
        <v>Family history of anesthesia complications</v>
      </c>
      <c r="C77" s="3">
        <v>79</v>
      </c>
      <c r="D77" s="3" t="s">
        <v>1616</v>
      </c>
      <c r="E77" s="74" t="s">
        <v>2139</v>
      </c>
      <c r="F77" s="12" t="s">
        <v>864</v>
      </c>
      <c r="G77" s="12" t="s">
        <v>1097</v>
      </c>
      <c r="H77" s="12" t="s">
        <v>1651</v>
      </c>
      <c r="J77" s="12" t="s">
        <v>989</v>
      </c>
      <c r="K77" s="3" t="s">
        <v>703</v>
      </c>
      <c r="O77" s="24"/>
      <c r="P77" s="24" t="s">
        <v>989</v>
      </c>
      <c r="Q77" s="24"/>
    </row>
    <row r="78" spans="1:17" ht="12.75" customHeight="1">
      <c r="A78" s="3">
        <f>VLOOKUP(D78,'Concept heirarchy position'!A$1:I$609,3,0)</f>
        <v>67</v>
      </c>
      <c r="B78" s="3" t="str">
        <f>VLOOKUP(D78,'Concept heirarchy position'!A$1:I$609,2,0)</f>
        <v>Family history of anesthesia complications</v>
      </c>
      <c r="C78" s="3">
        <v>80</v>
      </c>
      <c r="D78" s="3" t="s">
        <v>1616</v>
      </c>
      <c r="E78" s="73" t="s">
        <v>1319</v>
      </c>
      <c r="F78" s="22" t="s">
        <v>864</v>
      </c>
      <c r="G78" s="22" t="s">
        <v>1097</v>
      </c>
      <c r="H78" s="28" t="s">
        <v>1508</v>
      </c>
      <c r="J78" s="22" t="s">
        <v>989</v>
      </c>
      <c r="K78" s="22" t="s">
        <v>703</v>
      </c>
      <c r="L78" s="22"/>
      <c r="M78" s="22"/>
      <c r="N78" s="23" t="str">
        <f>IF((E78=""),"N","Y")</f>
        <v>Y</v>
      </c>
      <c r="O78" s="23" t="s">
        <v>989</v>
      </c>
      <c r="P78" s="23"/>
      <c r="Q78" s="23"/>
    </row>
    <row r="79" spans="1:17" ht="12.75" customHeight="1">
      <c r="A79" s="3">
        <f>VLOOKUP(D79,'Concept heirarchy position'!A$1:I$609,3,0)</f>
        <v>68</v>
      </c>
      <c r="B79" s="3" t="str">
        <f>VLOOKUP(D79,'Concept heirarchy position'!A$1:I$609,2,0)</f>
        <v>Previous PONV</v>
      </c>
      <c r="C79" s="3">
        <v>81</v>
      </c>
      <c r="D79" s="3" t="s">
        <v>2162</v>
      </c>
      <c r="E79" s="74" t="s">
        <v>1849</v>
      </c>
      <c r="F79" s="3" t="s">
        <v>1199</v>
      </c>
      <c r="G79" s="12" t="s">
        <v>1097</v>
      </c>
      <c r="H79" s="12" t="s">
        <v>1651</v>
      </c>
      <c r="O79" s="24"/>
      <c r="P79" s="24" t="s">
        <v>989</v>
      </c>
      <c r="Q79" s="24"/>
    </row>
    <row r="80" spans="1:17" ht="12.75" customHeight="1">
      <c r="A80" s="3">
        <f>VLOOKUP(D80,'Concept heirarchy position'!A$1:I$609,3,0)</f>
        <v>68</v>
      </c>
      <c r="B80" s="3" t="str">
        <f>VLOOKUP(D80,'Concept heirarchy position'!A$1:I$609,2,0)</f>
        <v>Previous PONV</v>
      </c>
      <c r="C80" s="3">
        <v>82</v>
      </c>
      <c r="D80" s="3" t="s">
        <v>2162</v>
      </c>
      <c r="E80" s="73" t="s">
        <v>1853</v>
      </c>
      <c r="F80" s="3" t="s">
        <v>1199</v>
      </c>
      <c r="G80" s="22" t="s">
        <v>1097</v>
      </c>
      <c r="H80" s="28" t="s">
        <v>2437</v>
      </c>
      <c r="N80" s="23" t="str">
        <f>IF((E80=""),"N","Y")</f>
        <v>Y</v>
      </c>
      <c r="O80" s="23" t="s">
        <v>989</v>
      </c>
      <c r="P80" s="23"/>
      <c r="Q80" s="23"/>
    </row>
    <row r="81" spans="1:17" ht="12.75" customHeight="1">
      <c r="A81" s="3">
        <f>VLOOKUP(D81,'Concept heirarchy position'!A$1:I$609,3,0)</f>
        <v>69</v>
      </c>
      <c r="B81" s="3" t="str">
        <f>VLOOKUP(D81,'Concept heirarchy position'!A$1:I$609,2,0)</f>
        <v>Medication</v>
      </c>
      <c r="C81" s="3">
        <v>105</v>
      </c>
      <c r="D81" s="29" t="s">
        <v>2085</v>
      </c>
      <c r="E81" s="74" t="s">
        <v>2085</v>
      </c>
      <c r="F81" s="12" t="s">
        <v>864</v>
      </c>
      <c r="G81" s="12" t="s">
        <v>1097</v>
      </c>
      <c r="H81" s="12" t="s">
        <v>1651</v>
      </c>
      <c r="N81" s="24"/>
      <c r="O81" s="24"/>
      <c r="P81" s="24" t="s">
        <v>989</v>
      </c>
      <c r="Q81" s="24"/>
    </row>
    <row r="82" spans="1:17" ht="12.75" customHeight="1">
      <c r="A82" s="3">
        <f>VLOOKUP(D82,'Concept heirarchy position'!A$1:I$609,3,0)</f>
        <v>69</v>
      </c>
      <c r="B82" s="3" t="str">
        <f>VLOOKUP(D82,'Concept heirarchy position'!A$1:I$609,2,0)</f>
        <v>Medication</v>
      </c>
      <c r="C82" s="3">
        <v>106</v>
      </c>
      <c r="D82" s="28" t="s">
        <v>2085</v>
      </c>
      <c r="E82" s="73" t="s">
        <v>1918</v>
      </c>
      <c r="F82" s="22" t="s">
        <v>864</v>
      </c>
      <c r="G82" s="22" t="s">
        <v>1097</v>
      </c>
      <c r="H82" s="28" t="s">
        <v>2437</v>
      </c>
      <c r="N82" s="23" t="str">
        <f>IF((E82=""),"N","Y")</f>
        <v>Y</v>
      </c>
      <c r="O82" s="23" t="s">
        <v>989</v>
      </c>
      <c r="P82" s="23"/>
      <c r="Q82" s="23"/>
    </row>
    <row r="83" spans="1:17" ht="12.75" customHeight="1">
      <c r="A83" s="3">
        <f>VLOOKUP(D83,'Concept heirarchy position'!A$1:I$609,3,0)</f>
        <v>70</v>
      </c>
      <c r="B83" s="3" t="str">
        <f>VLOOKUP(D83,'Concept heirarchy position'!A$1:I$609,2,0)</f>
        <v>Current medication</v>
      </c>
      <c r="C83" s="3">
        <v>107</v>
      </c>
      <c r="D83" s="3" t="s">
        <v>2224</v>
      </c>
      <c r="E83" s="74" t="s">
        <v>533</v>
      </c>
      <c r="F83" s="12" t="s">
        <v>534</v>
      </c>
      <c r="G83" s="12" t="s">
        <v>981</v>
      </c>
      <c r="I83" s="12">
        <v>65535</v>
      </c>
      <c r="O83" s="24" t="s">
        <v>989</v>
      </c>
      <c r="P83" s="24" t="s">
        <v>989</v>
      </c>
      <c r="Q83" s="24"/>
    </row>
    <row r="84" spans="1:17" ht="12.75" customHeight="1">
      <c r="A84" s="3">
        <f>VLOOKUP(D84,'Concept heirarchy position'!A$1:I$609,3,0)</f>
        <v>70</v>
      </c>
      <c r="B84" s="3" t="str">
        <f>VLOOKUP(D84,'Concept heirarchy position'!A$1:I$609,2,0)</f>
        <v>Current medication</v>
      </c>
      <c r="C84" s="3">
        <v>108</v>
      </c>
      <c r="D84" s="3" t="s">
        <v>2224</v>
      </c>
      <c r="E84" s="73" t="s">
        <v>105</v>
      </c>
      <c r="F84" s="22" t="s">
        <v>534</v>
      </c>
      <c r="G84" s="22" t="s">
        <v>981</v>
      </c>
      <c r="I84" s="22">
        <v>65536</v>
      </c>
      <c r="N84" s="23" t="str">
        <f>IF((E84=""),"N","Y")</f>
        <v>Y</v>
      </c>
      <c r="O84" s="23"/>
      <c r="P84" s="23"/>
      <c r="Q84" s="23"/>
    </row>
    <row r="85" spans="1:17" ht="12.75" customHeight="1">
      <c r="A85" s="3">
        <f>VLOOKUP(D85,'Concept heirarchy position'!A$1:I$609,3,0)</f>
        <v>83</v>
      </c>
      <c r="B85" s="3" t="str">
        <f>VLOOKUP(D85,'Concept heirarchy position'!A$1:I$609,2,0)</f>
        <v>Allergies</v>
      </c>
      <c r="C85" s="3">
        <v>109</v>
      </c>
      <c r="D85" s="12" t="s">
        <v>1952</v>
      </c>
      <c r="E85" s="74" t="s">
        <v>1951</v>
      </c>
      <c r="F85" s="12" t="s">
        <v>864</v>
      </c>
      <c r="G85" s="12" t="s">
        <v>1097</v>
      </c>
      <c r="H85" s="29" t="s">
        <v>1651</v>
      </c>
      <c r="J85" s="12"/>
      <c r="K85" s="12"/>
      <c r="L85" s="12"/>
      <c r="M85" s="12"/>
      <c r="N85" s="24"/>
      <c r="O85" s="24" t="s">
        <v>989</v>
      </c>
      <c r="P85" s="24" t="s">
        <v>989</v>
      </c>
      <c r="Q85" s="24"/>
    </row>
    <row r="86" spans="1:17" ht="12.75" customHeight="1">
      <c r="A86" s="3">
        <f>VLOOKUP(D86,'Concept heirarchy position'!A$1:I$609,3,0)</f>
        <v>83</v>
      </c>
      <c r="B86" s="3" t="str">
        <f>VLOOKUP(D86,'Concept heirarchy position'!A$1:I$609,2,0)</f>
        <v>Allergies</v>
      </c>
      <c r="C86" s="3">
        <v>110</v>
      </c>
      <c r="D86" s="22" t="s">
        <v>1952</v>
      </c>
      <c r="E86" s="73" t="s">
        <v>422</v>
      </c>
      <c r="F86" s="22" t="s">
        <v>864</v>
      </c>
      <c r="G86" s="22" t="s">
        <v>1097</v>
      </c>
      <c r="H86" s="28" t="s">
        <v>2437</v>
      </c>
      <c r="J86" s="22"/>
      <c r="K86" s="22"/>
      <c r="L86" s="22"/>
      <c r="M86" s="22"/>
      <c r="N86" s="23" t="str">
        <f>IF((E86=""),"N","Y")</f>
        <v>Y</v>
      </c>
      <c r="O86" s="23"/>
      <c r="P86" s="23"/>
      <c r="Q86" s="23"/>
    </row>
    <row r="87" spans="1:17" ht="12.75" customHeight="1">
      <c r="A87" s="3">
        <f>VLOOKUP(D87,'Concept heirarchy position'!A$1:I$609,3,0)</f>
        <v>84</v>
      </c>
      <c r="B87" s="3" t="str">
        <f>VLOOKUP(D87,'Concept heirarchy position'!A$1:I$609,2,0)</f>
        <v>Allergy to (and reaction)</v>
      </c>
      <c r="C87" s="3">
        <v>111</v>
      </c>
      <c r="D87" s="3" t="s">
        <v>1797</v>
      </c>
      <c r="E87" s="74" t="s">
        <v>1371</v>
      </c>
      <c r="F87" s="12" t="s">
        <v>1372</v>
      </c>
      <c r="G87" s="12" t="s">
        <v>981</v>
      </c>
      <c r="I87" s="29">
        <v>65535</v>
      </c>
      <c r="N87" s="24"/>
      <c r="O87" s="24" t="s">
        <v>989</v>
      </c>
      <c r="P87" s="24" t="s">
        <v>989</v>
      </c>
      <c r="Q87" s="24"/>
    </row>
    <row r="88" spans="1:17" ht="12.75" customHeight="1">
      <c r="A88" s="3">
        <f>VLOOKUP(D88,'Concept heirarchy position'!A$1:I$609,3,0)</f>
        <v>84</v>
      </c>
      <c r="B88" s="3" t="str">
        <f>VLOOKUP(D88,'Concept heirarchy position'!A$1:I$609,2,0)</f>
        <v>Allergy to (and reaction)</v>
      </c>
      <c r="C88" s="3">
        <v>112</v>
      </c>
      <c r="D88" s="3" t="s">
        <v>1797</v>
      </c>
      <c r="E88" s="73" t="s">
        <v>870</v>
      </c>
      <c r="F88" s="22" t="s">
        <v>1372</v>
      </c>
      <c r="G88" s="22" t="s">
        <v>981</v>
      </c>
      <c r="I88" s="28">
        <v>65535</v>
      </c>
      <c r="N88" s="23" t="str">
        <f>IF((E88=""),"N","Y")</f>
        <v>Y</v>
      </c>
      <c r="O88" s="23"/>
      <c r="P88" s="23"/>
      <c r="Q88" s="23"/>
    </row>
    <row r="89" spans="1:17" ht="12.75" customHeight="1">
      <c r="A89" s="3">
        <f>VLOOKUP(D89,'Concept heirarchy position'!A$1:I$609,3,0)</f>
        <v>85</v>
      </c>
      <c r="B89" s="3" t="str">
        <f>VLOOKUP(D89,'Concept heirarchy position'!A$1:I$609,2,0)</f>
        <v>Allergy reaction</v>
      </c>
      <c r="C89" s="3">
        <v>113</v>
      </c>
      <c r="D89" s="3" t="s">
        <v>1669</v>
      </c>
      <c r="E89" s="73" t="s">
        <v>1148</v>
      </c>
      <c r="F89" s="22" t="s">
        <v>1372</v>
      </c>
      <c r="G89" s="22" t="s">
        <v>1583</v>
      </c>
      <c r="H89" s="22" t="s">
        <v>787</v>
      </c>
      <c r="J89" s="22" t="s">
        <v>989</v>
      </c>
      <c r="K89" s="22" t="s">
        <v>1418</v>
      </c>
      <c r="L89" s="22"/>
      <c r="M89" s="22"/>
      <c r="N89" s="23"/>
      <c r="O89" s="23"/>
      <c r="P89" s="23"/>
      <c r="Q89" s="23"/>
    </row>
    <row r="90" spans="1:17" ht="12.75" customHeight="1">
      <c r="A90" s="3">
        <f>VLOOKUP(D90,'Concept heirarchy position'!A$1:I$609,3,0)</f>
        <v>87</v>
      </c>
      <c r="B90" s="3" t="str">
        <f>VLOOKUP(D90,'Concept heirarchy position'!A$1:I$609,2,0)</f>
        <v>Side effects</v>
      </c>
      <c r="C90" s="3">
        <v>114</v>
      </c>
      <c r="D90" s="3" t="s">
        <v>1800</v>
      </c>
      <c r="E90" s="74" t="s">
        <v>788</v>
      </c>
      <c r="F90" s="12" t="s">
        <v>864</v>
      </c>
      <c r="G90" s="12" t="s">
        <v>1097</v>
      </c>
      <c r="H90" s="12" t="s">
        <v>1651</v>
      </c>
      <c r="J90" s="12" t="s">
        <v>989</v>
      </c>
      <c r="K90" s="12" t="s">
        <v>703</v>
      </c>
      <c r="L90" s="12"/>
      <c r="M90" s="12"/>
      <c r="O90" s="24"/>
      <c r="P90" s="24" t="s">
        <v>989</v>
      </c>
      <c r="Q90" s="24"/>
    </row>
    <row r="91" spans="1:17" ht="12.75" customHeight="1">
      <c r="A91" s="3">
        <f>VLOOKUP(D91,'Concept heirarchy position'!A$1:I$609,3,0)</f>
        <v>87</v>
      </c>
      <c r="B91" s="3" t="str">
        <f>VLOOKUP(D91,'Concept heirarchy position'!A$1:I$609,2,0)</f>
        <v>Side effects</v>
      </c>
      <c r="C91" s="3">
        <v>115</v>
      </c>
      <c r="D91" s="3" t="s">
        <v>1800</v>
      </c>
      <c r="E91" s="73" t="s">
        <v>683</v>
      </c>
      <c r="F91" s="22" t="s">
        <v>864</v>
      </c>
      <c r="G91" s="22" t="s">
        <v>1097</v>
      </c>
      <c r="H91" s="28" t="s">
        <v>1508</v>
      </c>
      <c r="J91" s="3" t="s">
        <v>989</v>
      </c>
      <c r="K91" s="3" t="s">
        <v>703</v>
      </c>
      <c r="N91" s="23" t="str">
        <f>IF((E91=""),"N","Y")</f>
        <v>Y</v>
      </c>
      <c r="O91" s="23" t="s">
        <v>989</v>
      </c>
      <c r="P91" s="23"/>
      <c r="Q91" s="23"/>
    </row>
    <row r="92" spans="1:17" ht="12.75" customHeight="1">
      <c r="A92" s="3">
        <f>VLOOKUP(D92,'Concept heirarchy position'!A$1:I$609,3,0)</f>
        <v>88</v>
      </c>
      <c r="B92" s="3" t="str">
        <f>VLOOKUP(D92,'Concept heirarchy position'!A$1:I$609,2,0)</f>
        <v>Height(cm) patient report</v>
      </c>
      <c r="C92" s="3">
        <v>44</v>
      </c>
      <c r="D92" s="3" t="s">
        <v>1284</v>
      </c>
      <c r="E92" s="74" t="s">
        <v>1656</v>
      </c>
      <c r="F92" s="12" t="s">
        <v>864</v>
      </c>
      <c r="G92" s="12" t="s">
        <v>1657</v>
      </c>
      <c r="O92" s="24" t="s">
        <v>989</v>
      </c>
      <c r="P92" s="24" t="s">
        <v>989</v>
      </c>
      <c r="Q92" s="24"/>
    </row>
    <row r="93" spans="1:17" ht="12.75" customHeight="1">
      <c r="A93" s="3">
        <f>VLOOKUP(D93,'Concept heirarchy position'!A$1:I$609,3,0)</f>
        <v>88</v>
      </c>
      <c r="B93" s="3" t="str">
        <f>VLOOKUP(D93,'Concept heirarchy position'!A$1:I$609,2,0)</f>
        <v>Height(cm) patient report</v>
      </c>
      <c r="C93" s="3">
        <v>45</v>
      </c>
      <c r="D93" s="3" t="s">
        <v>1284</v>
      </c>
      <c r="E93" s="73" t="s">
        <v>934</v>
      </c>
      <c r="F93" s="22" t="s">
        <v>864</v>
      </c>
      <c r="G93" s="22" t="s">
        <v>1657</v>
      </c>
      <c r="N93" s="23" t="str">
        <f>IF((E93=""),"N","Y")</f>
        <v>Y</v>
      </c>
      <c r="O93" s="23"/>
      <c r="P93" s="23"/>
      <c r="Q93" s="23"/>
    </row>
    <row r="94" spans="1:17" ht="12.75" customHeight="1">
      <c r="A94" s="3">
        <f>VLOOKUP(D94,'Concept heirarchy position'!A$1:I$609,3,0)</f>
        <v>89</v>
      </c>
      <c r="B94" s="3" t="str">
        <f>VLOOKUP(D94,'Concept heirarchy position'!A$1:I$609,2,0)</f>
        <v>Weight(kg) patient report</v>
      </c>
      <c r="C94" s="3">
        <v>46</v>
      </c>
      <c r="D94" s="3" t="s">
        <v>2190</v>
      </c>
      <c r="E94" s="74" t="s">
        <v>2191</v>
      </c>
      <c r="F94" s="12" t="s">
        <v>864</v>
      </c>
      <c r="G94" s="12" t="s">
        <v>1657</v>
      </c>
      <c r="O94" s="24" t="s">
        <v>989</v>
      </c>
      <c r="P94" s="24" t="s">
        <v>989</v>
      </c>
      <c r="Q94" s="24"/>
    </row>
    <row r="95" spans="1:17" ht="12.75" customHeight="1">
      <c r="A95" s="3">
        <f>VLOOKUP(D95,'Concept heirarchy position'!A$1:I$609,3,0)</f>
        <v>89</v>
      </c>
      <c r="B95" s="3" t="str">
        <f>VLOOKUP(D95,'Concept heirarchy position'!A$1:I$609,2,0)</f>
        <v>Weight(kg) patient report</v>
      </c>
      <c r="C95" s="3">
        <v>47</v>
      </c>
      <c r="D95" s="3" t="s">
        <v>2190</v>
      </c>
      <c r="E95" s="73" t="s">
        <v>563</v>
      </c>
      <c r="F95" s="22" t="s">
        <v>864</v>
      </c>
      <c r="G95" s="22" t="s">
        <v>1657</v>
      </c>
      <c r="N95" s="23" t="str">
        <f>IF((E95=""),"N","Y")</f>
        <v>Y</v>
      </c>
      <c r="O95" s="23"/>
      <c r="P95" s="23"/>
      <c r="Q95" s="23"/>
    </row>
    <row r="96" spans="1:17" ht="12.75" customHeight="1">
      <c r="A96" s="3">
        <f>VLOOKUP(D96,'Concept heirarchy position'!A$1:I$609,3,0)</f>
        <v>90</v>
      </c>
      <c r="B96" s="3" t="str">
        <f>VLOOKUP(D96,'Concept heirarchy position'!A$1:I$609,2,0)</f>
        <v>Difficulty in communicaton</v>
      </c>
      <c r="C96" s="3">
        <v>48</v>
      </c>
      <c r="D96" s="3" t="s">
        <v>2192</v>
      </c>
      <c r="E96" s="74" t="s">
        <v>798</v>
      </c>
      <c r="F96" s="12" t="s">
        <v>864</v>
      </c>
      <c r="G96" s="12" t="s">
        <v>1097</v>
      </c>
      <c r="H96" s="12" t="s">
        <v>1651</v>
      </c>
      <c r="J96" s="12" t="s">
        <v>989</v>
      </c>
      <c r="K96" s="3" t="s">
        <v>703</v>
      </c>
      <c r="N96" s="24"/>
      <c r="O96" s="24" t="s">
        <v>989</v>
      </c>
      <c r="P96" s="24" t="s">
        <v>989</v>
      </c>
      <c r="Q96" s="24"/>
    </row>
    <row r="97" spans="1:17" ht="12.75" customHeight="1">
      <c r="A97" s="3">
        <f>VLOOKUP(D97,'Concept heirarchy position'!A$1:I$609,3,0)</f>
        <v>91</v>
      </c>
      <c r="B97" s="3" t="str">
        <f>VLOOKUP(D97,'Concept heirarchy position'!A$1:I$609,2,0)</f>
        <v>Alcohol current</v>
      </c>
      <c r="C97" s="3">
        <v>49</v>
      </c>
      <c r="D97" s="12" t="s">
        <v>2137</v>
      </c>
      <c r="E97" s="74" t="s">
        <v>586</v>
      </c>
      <c r="F97" s="12" t="s">
        <v>864</v>
      </c>
      <c r="G97" s="12" t="s">
        <v>1097</v>
      </c>
      <c r="H97" s="29" t="s">
        <v>1651</v>
      </c>
      <c r="K97" s="12"/>
      <c r="L97" s="12"/>
      <c r="M97" s="12"/>
      <c r="N97" s="24"/>
      <c r="O97" s="24" t="s">
        <v>989</v>
      </c>
      <c r="P97" s="24" t="s">
        <v>989</v>
      </c>
      <c r="Q97" s="24"/>
    </row>
    <row r="98" spans="1:17" ht="12.75" customHeight="1">
      <c r="A98" s="3">
        <f>VLOOKUP(D98,'Concept heirarchy position'!A$1:I$609,3,0)</f>
        <v>91</v>
      </c>
      <c r="B98" s="3" t="str">
        <f>VLOOKUP(D98,'Concept heirarchy position'!A$1:I$609,2,0)</f>
        <v>Alcohol current</v>
      </c>
      <c r="C98" s="3">
        <v>50</v>
      </c>
      <c r="D98" s="22" t="s">
        <v>2137</v>
      </c>
      <c r="E98" s="73" t="s">
        <v>1040</v>
      </c>
      <c r="F98" s="22" t="s">
        <v>864</v>
      </c>
      <c r="G98" s="22" t="s">
        <v>1097</v>
      </c>
      <c r="H98" s="9" t="s">
        <v>75</v>
      </c>
      <c r="K98" s="22"/>
      <c r="L98" s="22"/>
      <c r="M98" s="22"/>
      <c r="N98" s="23" t="s">
        <v>989</v>
      </c>
      <c r="O98" s="23"/>
      <c r="P98" s="23"/>
      <c r="Q98" s="23"/>
    </row>
    <row r="99" spans="1:17" ht="12.75" customHeight="1">
      <c r="A99" s="3">
        <f>VLOOKUP(D99,'Concept heirarchy position'!A$1:I$609,3,0)</f>
        <v>92</v>
      </c>
      <c r="B99" s="3" t="str">
        <f>VLOOKUP(D99,'Concept heirarchy position'!A$1:I$609,2,0)</f>
        <v>Alcohol units per week</v>
      </c>
      <c r="C99" s="3">
        <v>51</v>
      </c>
      <c r="D99" s="3" t="s">
        <v>1742</v>
      </c>
      <c r="E99" s="74" t="s">
        <v>791</v>
      </c>
      <c r="F99" s="3" t="s">
        <v>1177</v>
      </c>
      <c r="G99" s="12" t="s">
        <v>1657</v>
      </c>
      <c r="P99" s="24" t="s">
        <v>989</v>
      </c>
      <c r="Q99" s="24"/>
    </row>
    <row r="100" spans="1:17" ht="12.75" customHeight="1">
      <c r="A100" s="3">
        <f>VLOOKUP(D100,'Concept heirarchy position'!A$1:I$609,3,0)</f>
        <v>92</v>
      </c>
      <c r="B100" s="3" t="str">
        <f>VLOOKUP(D100,'Concept heirarchy position'!A$1:I$609,2,0)</f>
        <v>Alcohol units per week</v>
      </c>
      <c r="C100" s="3">
        <v>52</v>
      </c>
      <c r="D100" s="3" t="s">
        <v>1742</v>
      </c>
      <c r="E100" s="73" t="s">
        <v>1178</v>
      </c>
      <c r="F100" s="3" t="s">
        <v>1177</v>
      </c>
      <c r="G100" s="22" t="s">
        <v>1657</v>
      </c>
      <c r="N100" s="23" t="str">
        <f>IF((E100=""),"N","Y")</f>
        <v>Y</v>
      </c>
      <c r="O100" s="23" t="s">
        <v>989</v>
      </c>
      <c r="P100" s="23"/>
      <c r="Q100" s="23"/>
    </row>
    <row r="101" spans="1:17" ht="12.75" customHeight="1">
      <c r="A101" s="3">
        <f>VLOOKUP(D101,'Concept heirarchy position'!A$1:I$609,3,0)</f>
        <v>93</v>
      </c>
      <c r="B101" s="3" t="str">
        <f>VLOOKUP(D101,'Concept heirarchy position'!A$1:I$609,2,0)</f>
        <v>Tobacco ever</v>
      </c>
      <c r="C101" s="3">
        <v>53</v>
      </c>
      <c r="D101" s="3" t="s">
        <v>1869</v>
      </c>
      <c r="E101" s="74" t="s">
        <v>1179</v>
      </c>
      <c r="F101" s="12" t="s">
        <v>864</v>
      </c>
      <c r="G101" s="12" t="s">
        <v>1097</v>
      </c>
      <c r="H101" s="12" t="s">
        <v>1651</v>
      </c>
      <c r="O101" s="24"/>
      <c r="P101" s="24" t="s">
        <v>989</v>
      </c>
      <c r="Q101" s="24"/>
    </row>
    <row r="102" spans="1:17" ht="12.75" customHeight="1">
      <c r="A102" s="3">
        <f>VLOOKUP(D102,'Concept heirarchy position'!A$1:I$609,3,0)</f>
        <v>93</v>
      </c>
      <c r="B102" s="3" t="str">
        <f>VLOOKUP(D102,'Concept heirarchy position'!A$1:I$609,2,0)</f>
        <v>Tobacco ever</v>
      </c>
      <c r="C102" s="3">
        <v>54</v>
      </c>
      <c r="D102" s="3" t="s">
        <v>1869</v>
      </c>
      <c r="E102" s="73" t="s">
        <v>1050</v>
      </c>
      <c r="F102" s="22" t="s">
        <v>864</v>
      </c>
      <c r="G102" s="22" t="s">
        <v>1097</v>
      </c>
      <c r="H102" s="9" t="s">
        <v>75</v>
      </c>
      <c r="N102" s="23" t="str">
        <f>IF((E102=""),"N","Y")</f>
        <v>Y</v>
      </c>
      <c r="O102" s="23" t="s">
        <v>989</v>
      </c>
      <c r="P102" s="23"/>
      <c r="Q102" s="23"/>
    </row>
    <row r="103" spans="1:17" ht="12.75" customHeight="1">
      <c r="A103" s="3">
        <f>VLOOKUP(D103,'Concept heirarchy position'!A$1:I$609,3,0)</f>
        <v>94</v>
      </c>
      <c r="B103" s="3" t="str">
        <f>VLOOKUP(D103,'Concept heirarchy position'!A$1:I$609,2,0)</f>
        <v>Current smoker</v>
      </c>
      <c r="C103" s="3">
        <v>55</v>
      </c>
      <c r="D103" s="3" t="s">
        <v>2281</v>
      </c>
      <c r="E103" s="74" t="s">
        <v>800</v>
      </c>
      <c r="F103" s="3" t="s">
        <v>1047</v>
      </c>
      <c r="G103" s="12" t="s">
        <v>1097</v>
      </c>
      <c r="H103" s="12" t="s">
        <v>1651</v>
      </c>
      <c r="N103" s="24"/>
      <c r="O103" s="24"/>
      <c r="P103" s="24" t="s">
        <v>989</v>
      </c>
      <c r="Q103" s="24"/>
    </row>
    <row r="104" spans="1:17" ht="12.75" customHeight="1">
      <c r="A104" s="3">
        <f>VLOOKUP(D104,'Concept heirarchy position'!A$1:I$609,3,0)</f>
        <v>94</v>
      </c>
      <c r="B104" s="3" t="str">
        <f>VLOOKUP(D104,'Concept heirarchy position'!A$1:I$609,2,0)</f>
        <v>Current smoker</v>
      </c>
      <c r="C104" s="3">
        <v>56</v>
      </c>
      <c r="D104" s="3" t="s">
        <v>2281</v>
      </c>
      <c r="E104" s="73" t="s">
        <v>928</v>
      </c>
      <c r="F104" s="3" t="s">
        <v>1047</v>
      </c>
      <c r="G104" s="22" t="s">
        <v>1097</v>
      </c>
      <c r="H104" s="9" t="s">
        <v>75</v>
      </c>
      <c r="N104" s="23" t="str">
        <f>IF((E104=""),"N","Y")</f>
        <v>Y</v>
      </c>
      <c r="O104" s="23" t="s">
        <v>989</v>
      </c>
      <c r="P104" s="23"/>
      <c r="Q104" s="23"/>
    </row>
    <row r="105" spans="1:17" ht="12.75" customHeight="1">
      <c r="A105" s="3">
        <f>VLOOKUP(D105,'Concept heirarchy position'!A$1:I$609,3,0)</f>
        <v>95</v>
      </c>
      <c r="B105" s="3" t="str">
        <f>VLOOKUP(D105,'Concept heirarchy position'!A$1:I$609,2,0)</f>
        <v>Cigarettes / day</v>
      </c>
      <c r="C105" s="3">
        <v>57</v>
      </c>
      <c r="D105" s="3" t="s">
        <v>2276</v>
      </c>
      <c r="E105" s="74" t="s">
        <v>935</v>
      </c>
      <c r="F105" s="12" t="s">
        <v>1302</v>
      </c>
      <c r="G105" s="12" t="s">
        <v>740</v>
      </c>
      <c r="N105" s="24"/>
      <c r="O105" s="24"/>
      <c r="P105" s="24" t="s">
        <v>989</v>
      </c>
      <c r="Q105" s="24"/>
    </row>
    <row r="106" spans="1:17" ht="12.75" customHeight="1">
      <c r="A106" s="3">
        <f>VLOOKUP(D106,'Concept heirarchy position'!A$1:I$609,3,0)</f>
        <v>95</v>
      </c>
      <c r="B106" s="3" t="str">
        <f>VLOOKUP(D106,'Concept heirarchy position'!A$1:I$609,2,0)</f>
        <v>Cigarettes / day</v>
      </c>
      <c r="C106" s="3">
        <v>58</v>
      </c>
      <c r="D106" s="3" t="s">
        <v>2276</v>
      </c>
      <c r="E106" s="73" t="s">
        <v>1303</v>
      </c>
      <c r="F106" s="22" t="s">
        <v>1302</v>
      </c>
      <c r="G106" s="22" t="s">
        <v>740</v>
      </c>
      <c r="N106" s="23" t="str">
        <f>IF((E106=""),"N","Y")</f>
        <v>Y</v>
      </c>
      <c r="O106" s="23" t="s">
        <v>989</v>
      </c>
      <c r="P106" s="23"/>
      <c r="Q106" s="23"/>
    </row>
    <row r="107" spans="1:17" ht="12.75" customHeight="1">
      <c r="A107" s="3">
        <f>VLOOKUP(D107,'Concept heirarchy position'!A$1:I$609,3,0)</f>
        <v>96</v>
      </c>
      <c r="B107" s="3" t="str">
        <f>VLOOKUP(D107,'Concept heirarchy position'!A$1:I$609,2,0)</f>
        <v>Tobacco Date stopped</v>
      </c>
      <c r="C107" s="3">
        <v>59</v>
      </c>
      <c r="D107" s="12" t="s">
        <v>1746</v>
      </c>
      <c r="E107" s="74" t="s">
        <v>1304</v>
      </c>
      <c r="F107" s="12" t="s">
        <v>1305</v>
      </c>
      <c r="G107" s="12" t="s">
        <v>1240</v>
      </c>
      <c r="M107" s="3" t="s">
        <v>1096</v>
      </c>
      <c r="N107" s="24"/>
      <c r="O107" s="24"/>
      <c r="P107" s="24" t="s">
        <v>989</v>
      </c>
      <c r="Q107" s="24"/>
    </row>
    <row r="108" spans="1:17" ht="12.75" customHeight="1">
      <c r="A108" s="3">
        <f>VLOOKUP(D108,'Concept heirarchy position'!A$1:I$609,3,0)</f>
        <v>96</v>
      </c>
      <c r="B108" s="3" t="str">
        <f>VLOOKUP(D108,'Concept heirarchy position'!A$1:I$609,2,0)</f>
        <v>Tobacco Date stopped</v>
      </c>
      <c r="C108" s="3">
        <v>60</v>
      </c>
      <c r="D108" s="22" t="s">
        <v>1746</v>
      </c>
      <c r="E108" s="73" t="s">
        <v>2378</v>
      </c>
      <c r="F108" s="22" t="s">
        <v>1305</v>
      </c>
      <c r="G108" s="22" t="s">
        <v>1240</v>
      </c>
      <c r="M108" s="3" t="s">
        <v>1096</v>
      </c>
      <c r="N108" s="23" t="str">
        <f>IF((E108=""),"N","Y")</f>
        <v>Y</v>
      </c>
      <c r="O108" s="23" t="s">
        <v>989</v>
      </c>
      <c r="P108" s="23"/>
      <c r="Q108" s="23"/>
    </row>
    <row r="109" spans="1:17" ht="12.75" customHeight="1">
      <c r="A109" s="3">
        <f>VLOOKUP(D109,'Concept heirarchy position'!A$1:I$609,3,0)</f>
        <v>97</v>
      </c>
      <c r="B109" s="3" t="str">
        <f>VLOOKUP(D109,'Concept heirarchy position'!A$1:I$609,2,0)</f>
        <v>Tobacco pack years</v>
      </c>
      <c r="C109" s="3">
        <v>61</v>
      </c>
      <c r="D109" s="3" t="s">
        <v>1545</v>
      </c>
      <c r="E109" s="74" t="s">
        <v>1307</v>
      </c>
      <c r="F109" s="3" t="s">
        <v>1047</v>
      </c>
      <c r="G109" s="12" t="s">
        <v>740</v>
      </c>
      <c r="O109" s="24" t="s">
        <v>989</v>
      </c>
      <c r="P109" s="24" t="s">
        <v>989</v>
      </c>
      <c r="Q109" s="24"/>
    </row>
    <row r="110" spans="1:17" ht="12.75" customHeight="1">
      <c r="A110" s="3">
        <f>VLOOKUP(D110,'Concept heirarchy position'!A$1:I$609,3,0)</f>
        <v>98</v>
      </c>
      <c r="B110" s="3" t="str">
        <f>VLOOKUP(D110,'Concept heirarchy position'!A$1:I$609,2,0)</f>
        <v>Illicit drugs</v>
      </c>
      <c r="C110" s="3">
        <v>62</v>
      </c>
      <c r="D110" s="3" t="s">
        <v>2294</v>
      </c>
      <c r="E110" s="74" t="s">
        <v>1308</v>
      </c>
      <c r="F110" s="12" t="s">
        <v>864</v>
      </c>
      <c r="G110" s="12" t="s">
        <v>1097</v>
      </c>
      <c r="H110" s="12" t="s">
        <v>1651</v>
      </c>
      <c r="J110" s="12" t="s">
        <v>989</v>
      </c>
      <c r="K110" s="12" t="s">
        <v>703</v>
      </c>
      <c r="L110" s="12"/>
      <c r="M110" s="12"/>
      <c r="O110" s="24"/>
      <c r="P110" s="24" t="s">
        <v>989</v>
      </c>
      <c r="Q110" s="24"/>
    </row>
    <row r="111" spans="1:17" ht="12.75" customHeight="1">
      <c r="A111" s="3">
        <f>VLOOKUP(D111,'Concept heirarchy position'!A$1:I$609,3,0)</f>
        <v>98</v>
      </c>
      <c r="B111" s="3" t="str">
        <f>VLOOKUP(D111,'Concept heirarchy position'!A$1:I$609,2,0)</f>
        <v>Illicit drugs</v>
      </c>
      <c r="C111" s="3">
        <v>63</v>
      </c>
      <c r="D111" s="3" t="s">
        <v>2294</v>
      </c>
      <c r="E111" s="73" t="s">
        <v>1309</v>
      </c>
      <c r="F111" s="22" t="s">
        <v>864</v>
      </c>
      <c r="G111" s="22" t="s">
        <v>1097</v>
      </c>
      <c r="H111" s="12" t="s">
        <v>376</v>
      </c>
      <c r="J111" s="3" t="s">
        <v>989</v>
      </c>
      <c r="K111" s="3" t="s">
        <v>703</v>
      </c>
      <c r="N111" s="23" t="str">
        <f>IF((E111=""),"N","Y")</f>
        <v>Y</v>
      </c>
      <c r="O111" s="23" t="s">
        <v>989</v>
      </c>
      <c r="P111" s="23"/>
      <c r="Q111" s="23"/>
    </row>
    <row r="112" spans="1:17" ht="12.75" customHeight="1">
      <c r="A112" s="3">
        <f>VLOOKUP(D112,'Concept heirarchy position'!A$1:I$609,3,0)</f>
        <v>99</v>
      </c>
      <c r="B112" s="3" t="str">
        <f>VLOOKUP(D112,'Concept heirarchy position'!A$1:I$609,2,0)</f>
        <v>Malignancy (ever)</v>
      </c>
      <c r="C112" s="3">
        <v>64</v>
      </c>
      <c r="D112" s="12" t="s">
        <v>2158</v>
      </c>
      <c r="E112" s="74" t="s">
        <v>1310</v>
      </c>
      <c r="F112" s="12" t="s">
        <v>864</v>
      </c>
      <c r="G112" s="12" t="s">
        <v>1097</v>
      </c>
      <c r="H112" s="12" t="s">
        <v>1651</v>
      </c>
      <c r="J112" s="12"/>
      <c r="N112" s="24"/>
      <c r="O112" s="24" t="s">
        <v>989</v>
      </c>
      <c r="P112" s="24" t="s">
        <v>989</v>
      </c>
      <c r="Q112" s="24"/>
    </row>
    <row r="113" spans="1:17" ht="12.75" customHeight="1">
      <c r="A113" s="3">
        <f>VLOOKUP(D113,'Concept heirarchy position'!A$1:I$609,3,0)</f>
        <v>99</v>
      </c>
      <c r="B113" s="3" t="str">
        <f>VLOOKUP(D113,'Concept heirarchy position'!A$1:I$609,2,0)</f>
        <v>Malignancy (ever)</v>
      </c>
      <c r="C113" s="3">
        <v>341</v>
      </c>
      <c r="D113" s="12" t="s">
        <v>2158</v>
      </c>
      <c r="E113" s="74" t="s">
        <v>507</v>
      </c>
      <c r="F113" s="12" t="s">
        <v>388</v>
      </c>
      <c r="G113" s="12" t="s">
        <v>373</v>
      </c>
      <c r="H113" s="12" t="s">
        <v>376</v>
      </c>
      <c r="J113" s="12"/>
      <c r="N113" s="24" t="s">
        <v>374</v>
      </c>
      <c r="O113" s="24"/>
      <c r="P113" s="24"/>
      <c r="Q113" s="24"/>
    </row>
    <row r="114" spans="1:17" ht="12.75" customHeight="1">
      <c r="A114" s="3">
        <f>VLOOKUP(D114,'Concept heirarchy position'!A$1:I$609,3,0)</f>
        <v>100</v>
      </c>
      <c r="B114" s="3" t="str">
        <f>VLOOKUP(D114,'Concept heirarchy position'!A$1:I$609,2,0)</f>
        <v>Malignancy current</v>
      </c>
      <c r="C114" s="3">
        <v>65</v>
      </c>
      <c r="D114" s="12" t="s">
        <v>1793</v>
      </c>
      <c r="E114" s="74" t="s">
        <v>1311</v>
      </c>
      <c r="F114" s="12" t="s">
        <v>864</v>
      </c>
      <c r="G114" s="12" t="s">
        <v>1097</v>
      </c>
      <c r="H114" s="9" t="s">
        <v>469</v>
      </c>
      <c r="J114" s="12" t="s">
        <v>989</v>
      </c>
      <c r="K114" s="12" t="s">
        <v>703</v>
      </c>
      <c r="L114" s="12"/>
      <c r="M114" s="12"/>
      <c r="N114" s="24"/>
      <c r="O114" s="24" t="s">
        <v>989</v>
      </c>
      <c r="P114" s="24" t="s">
        <v>989</v>
      </c>
      <c r="Q114" s="24"/>
    </row>
    <row r="115" spans="1:17" ht="12.75" customHeight="1">
      <c r="A115" s="3">
        <f>VLOOKUP(D115,'Concept heirarchy position'!A$1:I$609,3,0)</f>
        <v>100</v>
      </c>
      <c r="B115" s="3" t="str">
        <f>VLOOKUP(D115,'Concept heirarchy position'!A$1:I$609,2,0)</f>
        <v>Malignancy current</v>
      </c>
      <c r="C115" s="3">
        <v>66</v>
      </c>
      <c r="D115" s="22" t="s">
        <v>1793</v>
      </c>
      <c r="E115" s="73" t="s">
        <v>508</v>
      </c>
      <c r="F115" s="22" t="s">
        <v>375</v>
      </c>
      <c r="G115" s="22" t="s">
        <v>1097</v>
      </c>
      <c r="H115" s="9" t="s">
        <v>43</v>
      </c>
      <c r="J115" s="22" t="s">
        <v>989</v>
      </c>
      <c r="K115" s="22" t="s">
        <v>703</v>
      </c>
      <c r="L115" s="22"/>
      <c r="M115" s="22"/>
      <c r="N115" s="23" t="str">
        <f>IF((E115=""),"N","Y")</f>
        <v>Y</v>
      </c>
      <c r="O115" s="23"/>
      <c r="P115" s="23"/>
      <c r="Q115" s="23"/>
    </row>
    <row r="116" spans="1:17" ht="12.75" customHeight="1">
      <c r="A116" s="3">
        <f>VLOOKUP(D116,'Concept heirarchy position'!A$1:I$609,3,0)</f>
        <v>100</v>
      </c>
      <c r="B116" s="3" t="str">
        <f>VLOOKUP(D116,'Concept heirarchy position'!A$1:I$609,2,0)</f>
        <v>Malignancy current</v>
      </c>
      <c r="C116" s="3">
        <v>342</v>
      </c>
      <c r="D116" s="12" t="s">
        <v>1793</v>
      </c>
      <c r="E116" s="74" t="s">
        <v>58</v>
      </c>
      <c r="F116" s="12" t="s">
        <v>115</v>
      </c>
      <c r="G116" s="12" t="s">
        <v>373</v>
      </c>
      <c r="H116" s="12" t="s">
        <v>74</v>
      </c>
      <c r="J116" s="12" t="s">
        <v>374</v>
      </c>
      <c r="K116" s="3" t="s">
        <v>386</v>
      </c>
      <c r="N116" s="24" t="s">
        <v>374</v>
      </c>
      <c r="O116" s="24"/>
      <c r="P116" s="24"/>
      <c r="Q116" s="24"/>
    </row>
    <row r="117" spans="1:17" ht="12.75" customHeight="1">
      <c r="A117" s="3">
        <f>VLOOKUP(D117,'Concept heirarchy position'!A$1:I$609,3,0)</f>
        <v>101</v>
      </c>
      <c r="B117" s="3" t="str">
        <f>VLOOKUP(D117,'Concept heirarchy position'!A$1:I$609,2,0)</f>
        <v>Malignancy past</v>
      </c>
      <c r="C117" s="3">
        <v>343</v>
      </c>
      <c r="D117" s="22" t="s">
        <v>117</v>
      </c>
      <c r="E117" s="73" t="s">
        <v>62</v>
      </c>
      <c r="F117" s="22" t="s">
        <v>96</v>
      </c>
      <c r="G117" s="22" t="s">
        <v>63</v>
      </c>
      <c r="H117" s="9"/>
      <c r="J117" s="22"/>
      <c r="K117" s="22"/>
      <c r="L117" s="22"/>
      <c r="M117" s="22"/>
      <c r="N117" s="23" t="s">
        <v>2410</v>
      </c>
      <c r="O117" s="23"/>
      <c r="P117" s="23"/>
      <c r="Q117" s="23"/>
    </row>
    <row r="118" spans="1:17" ht="12.75" customHeight="1">
      <c r="A118" s="3">
        <f>VLOOKUP(D118,'Concept heirarchy position'!A$1:I$609,3,0)</f>
        <v>103</v>
      </c>
      <c r="B118" s="3" t="str">
        <f>VLOOKUP(D118,'Concept heirarchy position'!A$1:I$609,2,0)</f>
        <v>Limitation to blood products</v>
      </c>
      <c r="C118" s="3">
        <v>67</v>
      </c>
      <c r="D118" s="3" t="s">
        <v>2368</v>
      </c>
      <c r="E118" s="74" t="s">
        <v>1184</v>
      </c>
      <c r="F118" s="12" t="s">
        <v>864</v>
      </c>
      <c r="G118" s="12" t="s">
        <v>1097</v>
      </c>
      <c r="H118" s="12" t="s">
        <v>1651</v>
      </c>
      <c r="J118" s="12" t="s">
        <v>989</v>
      </c>
      <c r="K118" s="12" t="s">
        <v>703</v>
      </c>
      <c r="L118" s="12"/>
      <c r="M118" s="12"/>
      <c r="O118" s="24" t="s">
        <v>989</v>
      </c>
      <c r="P118" s="24" t="s">
        <v>989</v>
      </c>
      <c r="Q118" s="24"/>
    </row>
    <row r="119" spans="1:17" ht="12.75" customHeight="1">
      <c r="A119" s="3">
        <f>VLOOKUP(D119,'Concept heirarchy position'!A$1:I$609,3,0)</f>
        <v>103</v>
      </c>
      <c r="B119" s="3" t="str">
        <f>VLOOKUP(D119,'Concept heirarchy position'!A$1:I$609,2,0)</f>
        <v>Limitation to blood products</v>
      </c>
      <c r="C119" s="3">
        <v>68</v>
      </c>
      <c r="D119" s="3" t="s">
        <v>2368</v>
      </c>
      <c r="E119" s="73" t="s">
        <v>1182</v>
      </c>
      <c r="F119" s="22" t="s">
        <v>864</v>
      </c>
      <c r="G119" s="22" t="s">
        <v>1097</v>
      </c>
      <c r="H119" s="28" t="s">
        <v>2424</v>
      </c>
      <c r="J119" s="22" t="s">
        <v>989</v>
      </c>
      <c r="K119" s="22" t="s">
        <v>703</v>
      </c>
      <c r="L119" s="22"/>
      <c r="M119" s="22"/>
      <c r="N119" s="23" t="str">
        <f>IF((E119=""),"N","Y")</f>
        <v>Y</v>
      </c>
      <c r="O119" s="23"/>
      <c r="P119" s="23"/>
      <c r="Q119" s="23"/>
    </row>
    <row r="120" spans="1:17" ht="12.75" customHeight="1">
      <c r="A120" s="3">
        <f>VLOOKUP(D120,'Concept heirarchy position'!A$1:I$609,3,0)</f>
        <v>107</v>
      </c>
      <c r="B120" s="3" t="str">
        <f>VLOOKUP(D120,'Concept heirarchy position'!A$1:I$609,2,0)</f>
        <v>Developmental delay or cognitive impairment</v>
      </c>
      <c r="C120" s="3">
        <v>83</v>
      </c>
      <c r="D120" s="3" t="s">
        <v>2157</v>
      </c>
      <c r="E120" s="74" t="s">
        <v>1718</v>
      </c>
      <c r="F120" s="12" t="s">
        <v>1719</v>
      </c>
      <c r="G120" s="12" t="s">
        <v>1097</v>
      </c>
      <c r="H120" s="12" t="s">
        <v>1651</v>
      </c>
      <c r="J120" s="12" t="s">
        <v>989</v>
      </c>
      <c r="K120" s="12" t="s">
        <v>703</v>
      </c>
      <c r="L120" s="12"/>
      <c r="M120" s="12"/>
      <c r="N120" s="24"/>
      <c r="O120" s="24"/>
      <c r="P120" s="24" t="s">
        <v>989</v>
      </c>
      <c r="Q120" s="24"/>
    </row>
    <row r="121" spans="1:17" ht="12.75" customHeight="1">
      <c r="A121" s="3">
        <f>VLOOKUP(D121,'Concept heirarchy position'!A$1:I$609,3,0)</f>
        <v>107</v>
      </c>
      <c r="B121" s="3" t="str">
        <f>VLOOKUP(D121,'Concept heirarchy position'!A$1:I$609,2,0)</f>
        <v>Developmental delay or cognitive impairment</v>
      </c>
      <c r="C121" s="3">
        <v>84</v>
      </c>
      <c r="D121" s="3" t="s">
        <v>2157</v>
      </c>
      <c r="E121" s="73" t="s">
        <v>2342</v>
      </c>
      <c r="F121" s="18" t="s">
        <v>1719</v>
      </c>
      <c r="G121" s="22" t="s">
        <v>1097</v>
      </c>
      <c r="H121" s="28" t="s">
        <v>2424</v>
      </c>
      <c r="J121" s="3" t="s">
        <v>989</v>
      </c>
      <c r="K121" s="3" t="s">
        <v>703</v>
      </c>
      <c r="N121" s="23" t="str">
        <f>IF((E121=""),"N","Y")</f>
        <v>Y</v>
      </c>
      <c r="O121" s="23" t="s">
        <v>989</v>
      </c>
      <c r="P121" s="23"/>
      <c r="Q121" s="23"/>
    </row>
    <row r="122" spans="1:17" ht="12.75" customHeight="1">
      <c r="A122" s="3">
        <f>VLOOKUP(D122,'Concept heirarchy position'!A$1:I$609,3,0)</f>
        <v>108</v>
      </c>
      <c r="B122" s="3" t="str">
        <f>VLOOKUP(D122,'Concept heirarchy position'!A$1:I$609,2,0)</f>
        <v>Congenital or hereditary disease</v>
      </c>
      <c r="C122" s="3">
        <v>85</v>
      </c>
      <c r="D122" s="3" t="s">
        <v>1983</v>
      </c>
      <c r="E122" s="74" t="s">
        <v>848</v>
      </c>
      <c r="F122" s="18" t="s">
        <v>1719</v>
      </c>
      <c r="G122" s="12" t="s">
        <v>1097</v>
      </c>
      <c r="H122" s="12" t="s">
        <v>1651</v>
      </c>
      <c r="J122" s="12" t="s">
        <v>989</v>
      </c>
      <c r="K122" s="12" t="s">
        <v>703</v>
      </c>
      <c r="L122" s="12"/>
      <c r="M122" s="12"/>
      <c r="N122" s="24"/>
      <c r="O122" s="24"/>
      <c r="P122" s="24" t="s">
        <v>989</v>
      </c>
      <c r="Q122" s="24"/>
    </row>
    <row r="123" spans="1:17" ht="12.75" customHeight="1">
      <c r="A123" s="3">
        <f>VLOOKUP(D123,'Concept heirarchy position'!A$1:I$609,3,0)</f>
        <v>108</v>
      </c>
      <c r="B123" s="3" t="str">
        <f>VLOOKUP(D123,'Concept heirarchy position'!A$1:I$609,2,0)</f>
        <v>Congenital or hereditary disease</v>
      </c>
      <c r="C123" s="3">
        <v>86</v>
      </c>
      <c r="D123" s="3" t="s">
        <v>1983</v>
      </c>
      <c r="E123" s="73" t="s">
        <v>1799</v>
      </c>
      <c r="F123" s="18" t="s">
        <v>1719</v>
      </c>
      <c r="G123" s="22" t="s">
        <v>1097</v>
      </c>
      <c r="H123" s="28" t="s">
        <v>2424</v>
      </c>
      <c r="J123" s="3" t="s">
        <v>2214</v>
      </c>
      <c r="K123" s="3" t="s">
        <v>2036</v>
      </c>
      <c r="N123" s="23" t="str">
        <f>IF((E123=""),"N","Y")</f>
        <v>Y</v>
      </c>
      <c r="O123" s="23" t="s">
        <v>989</v>
      </c>
      <c r="P123" s="23"/>
      <c r="Q123" s="23"/>
    </row>
    <row r="124" spans="1:17" ht="12.75" customHeight="1">
      <c r="A124" s="3">
        <f>VLOOKUP(D124,'Concept heirarchy position'!A$1:I$609,3,0)</f>
        <v>109</v>
      </c>
      <c r="B124" s="3" t="str">
        <f>VLOOKUP(D124,'Concept heirarchy position'!A$1:I$609,2,0)</f>
        <v>Bronchial hyperreactivity</v>
      </c>
      <c r="C124" s="3">
        <v>87</v>
      </c>
      <c r="D124" s="3" t="s">
        <v>1986</v>
      </c>
      <c r="E124" s="74" t="s">
        <v>829</v>
      </c>
      <c r="F124" s="18" t="s">
        <v>1719</v>
      </c>
      <c r="G124" s="12" t="s">
        <v>1097</v>
      </c>
      <c r="H124" s="29" t="s">
        <v>1651</v>
      </c>
      <c r="J124" s="12" t="s">
        <v>989</v>
      </c>
      <c r="K124" s="3" t="s">
        <v>703</v>
      </c>
      <c r="N124" s="24"/>
      <c r="O124" s="24" t="s">
        <v>989</v>
      </c>
      <c r="P124" s="24" t="s">
        <v>989</v>
      </c>
      <c r="Q124" s="24"/>
    </row>
    <row r="125" spans="1:17" ht="12.75" customHeight="1">
      <c r="A125" s="3">
        <f>VLOOKUP(D125,'Concept heirarchy position'!A$1:I$609,3,0)</f>
        <v>109</v>
      </c>
      <c r="B125" s="3" t="str">
        <f>VLOOKUP(D125,'Concept heirarchy position'!A$1:I$609,2,0)</f>
        <v>Bronchial hyperreactivity</v>
      </c>
      <c r="C125" s="3">
        <v>88</v>
      </c>
      <c r="D125" s="3" t="s">
        <v>1816</v>
      </c>
      <c r="E125" s="73" t="s">
        <v>2343</v>
      </c>
      <c r="F125" s="18" t="s">
        <v>1719</v>
      </c>
      <c r="G125" s="22" t="s">
        <v>1097</v>
      </c>
      <c r="H125" s="28" t="s">
        <v>1508</v>
      </c>
      <c r="N125" s="23" t="str">
        <f>IF((E125=""),"N","Y")</f>
        <v>Y</v>
      </c>
      <c r="O125" s="23"/>
      <c r="P125" s="23"/>
      <c r="Q125" s="23"/>
    </row>
    <row r="126" spans="1:17" ht="12.75" customHeight="1">
      <c r="A126" s="3">
        <f>VLOOKUP(D126,'Concept heirarchy position'!A$1:I$609,3,0)</f>
        <v>110</v>
      </c>
      <c r="B126" s="3" t="str">
        <f>VLOOKUP(D126,'Concept heirarchy position'!A$1:I$609,2,0)</f>
        <v>Immunisations up to date</v>
      </c>
      <c r="C126" s="3">
        <v>89</v>
      </c>
      <c r="D126" s="3" t="s">
        <v>2291</v>
      </c>
      <c r="E126" s="74" t="s">
        <v>860</v>
      </c>
      <c r="F126" s="18" t="s">
        <v>1719</v>
      </c>
      <c r="G126" s="12" t="s">
        <v>1097</v>
      </c>
      <c r="H126" s="12" t="s">
        <v>1651</v>
      </c>
      <c r="J126" s="3" t="s">
        <v>989</v>
      </c>
      <c r="K126" s="3" t="s">
        <v>861</v>
      </c>
      <c r="O126" s="24" t="s">
        <v>989</v>
      </c>
      <c r="P126" s="24" t="s">
        <v>989</v>
      </c>
      <c r="Q126" s="24"/>
    </row>
    <row r="127" spans="1:17" ht="12.75" customHeight="1">
      <c r="A127" s="3">
        <f>VLOOKUP(D127,'Concept heirarchy position'!A$1:I$609,3,0)</f>
        <v>110</v>
      </c>
      <c r="B127" s="3" t="str">
        <f>VLOOKUP(D127,'Concept heirarchy position'!A$1:I$609,2,0)</f>
        <v>Immunisations up to date</v>
      </c>
      <c r="C127" s="3">
        <v>90</v>
      </c>
      <c r="D127" s="3" t="s">
        <v>2291</v>
      </c>
      <c r="E127" s="73" t="s">
        <v>2344</v>
      </c>
      <c r="F127" s="3" t="s">
        <v>1719</v>
      </c>
      <c r="G127" s="22" t="s">
        <v>1097</v>
      </c>
      <c r="H127" s="28" t="s">
        <v>1508</v>
      </c>
      <c r="J127" s="3" t="s">
        <v>989</v>
      </c>
      <c r="K127" s="3" t="s">
        <v>861</v>
      </c>
      <c r="N127" s="23" t="str">
        <f>IF((E127=""),"N","Y")</f>
        <v>Y</v>
      </c>
      <c r="O127" s="23"/>
      <c r="P127" s="23"/>
      <c r="Q127" s="23"/>
    </row>
    <row r="128" spans="1:17" ht="12.75" customHeight="1">
      <c r="A128" s="3">
        <f>VLOOKUP(D128,'Concept heirarchy position'!A$1:I$609,3,0)</f>
        <v>111</v>
      </c>
      <c r="B128" s="3" t="str">
        <f>VLOOKUP(D128,'Concept heirarchy position'!A$1:I$609,2,0)</f>
        <v>Premature delivery</v>
      </c>
      <c r="C128" s="3">
        <v>91</v>
      </c>
      <c r="D128" s="3" t="s">
        <v>1490</v>
      </c>
      <c r="E128" s="74" t="s">
        <v>1865</v>
      </c>
      <c r="F128" s="3" t="s">
        <v>745</v>
      </c>
      <c r="G128" s="12" t="s">
        <v>1097</v>
      </c>
      <c r="H128" s="12" t="s">
        <v>1651</v>
      </c>
      <c r="O128" s="24"/>
      <c r="P128" s="24" t="s">
        <v>989</v>
      </c>
      <c r="Q128" s="24"/>
    </row>
    <row r="129" spans="1:17" ht="12.75" customHeight="1">
      <c r="A129" s="3">
        <f>VLOOKUP(D129,'Concept heirarchy position'!A$1:I$609,3,0)</f>
        <v>111</v>
      </c>
      <c r="B129" s="3" t="str">
        <f>VLOOKUP(D129,'Concept heirarchy position'!A$1:I$609,2,0)</f>
        <v>Premature delivery</v>
      </c>
      <c r="C129" s="3">
        <v>92</v>
      </c>
      <c r="D129" s="3" t="s">
        <v>1490</v>
      </c>
      <c r="E129" s="73" t="s">
        <v>2345</v>
      </c>
      <c r="F129" s="3" t="s">
        <v>745</v>
      </c>
      <c r="G129" s="22" t="s">
        <v>1097</v>
      </c>
      <c r="H129" s="28" t="s">
        <v>2424</v>
      </c>
      <c r="N129" s="23" t="str">
        <f>IF((E129=""),"N","Y")</f>
        <v>Y</v>
      </c>
      <c r="O129" s="23" t="s">
        <v>989</v>
      </c>
      <c r="P129" s="23"/>
      <c r="Q129" s="23"/>
    </row>
    <row r="130" spans="1:17" ht="12.75" customHeight="1">
      <c r="A130" s="3">
        <f>VLOOKUP(D130,'Concept heirarchy position'!A$1:I$609,3,0)</f>
        <v>113</v>
      </c>
      <c r="B130" s="3" t="str">
        <f>VLOOKUP(D130,'Concept heirarchy position'!A$1:I$609,2,0)</f>
        <v>Gestational age at birth</v>
      </c>
      <c r="C130" s="3">
        <v>93</v>
      </c>
      <c r="D130" s="3" t="s">
        <v>1724</v>
      </c>
      <c r="E130" s="73" t="s">
        <v>2421</v>
      </c>
      <c r="F130" s="22" t="s">
        <v>856</v>
      </c>
      <c r="G130" s="22" t="s">
        <v>740</v>
      </c>
      <c r="N130" s="21" t="s">
        <v>989</v>
      </c>
      <c r="O130" s="23" t="s">
        <v>989</v>
      </c>
      <c r="P130" s="23" t="s">
        <v>989</v>
      </c>
      <c r="Q130" s="23"/>
    </row>
    <row r="131" spans="1:17" ht="12.75" customHeight="1">
      <c r="A131" s="3">
        <f>VLOOKUP(D131,'Concept heirarchy position'!A$1:I$609,3,0)</f>
        <v>114</v>
      </c>
      <c r="B131" s="3" t="str">
        <f>VLOOKUP(D131,'Concept heirarchy position'!A$1:I$609,2,0)</f>
        <v>Bronchopulmonary dysplasia</v>
      </c>
      <c r="C131" s="3">
        <v>100</v>
      </c>
      <c r="D131" s="3" t="s">
        <v>1988</v>
      </c>
      <c r="E131" s="74" t="s">
        <v>2309</v>
      </c>
      <c r="F131" s="3" t="s">
        <v>1719</v>
      </c>
      <c r="G131" s="12" t="s">
        <v>1097</v>
      </c>
      <c r="H131" s="29" t="s">
        <v>1651</v>
      </c>
      <c r="N131" s="24"/>
      <c r="O131" s="24" t="s">
        <v>989</v>
      </c>
      <c r="P131" s="24" t="s">
        <v>989</v>
      </c>
      <c r="Q131" s="24"/>
    </row>
    <row r="132" spans="1:17" ht="12.75" customHeight="1">
      <c r="A132" s="3">
        <f>VLOOKUP(D132,'Concept heirarchy position'!A$1:I$609,3,0)</f>
        <v>115</v>
      </c>
      <c r="B132" s="3" t="str">
        <f>VLOOKUP(D132,'Concept heirarchy position'!A$1:I$609,2,0)</f>
        <v>Possible cardiac disease</v>
      </c>
      <c r="C132" s="3">
        <v>101</v>
      </c>
      <c r="D132" s="3" t="s">
        <v>2003</v>
      </c>
      <c r="E132" s="74" t="s">
        <v>1859</v>
      </c>
      <c r="F132" s="3" t="s">
        <v>1719</v>
      </c>
      <c r="G132" s="12" t="s">
        <v>1097</v>
      </c>
      <c r="H132" s="12" t="s">
        <v>1651</v>
      </c>
      <c r="O132" s="24"/>
      <c r="P132" s="24" t="s">
        <v>989</v>
      </c>
      <c r="Q132" s="24"/>
    </row>
    <row r="133" spans="1:17" ht="12.75" customHeight="1">
      <c r="A133" s="3">
        <f>VLOOKUP(D133,'Concept heirarchy position'!A$1:I$609,3,0)</f>
        <v>115</v>
      </c>
      <c r="B133" s="3" t="str">
        <f>VLOOKUP(D133,'Concept heirarchy position'!A$1:I$609,2,0)</f>
        <v>Possible cardiac disease</v>
      </c>
      <c r="C133" s="3">
        <v>102</v>
      </c>
      <c r="D133" s="3" t="s">
        <v>2003</v>
      </c>
      <c r="E133" s="73" t="s">
        <v>2170</v>
      </c>
      <c r="F133" s="3" t="s">
        <v>1719</v>
      </c>
      <c r="G133" s="22" t="s">
        <v>1097</v>
      </c>
      <c r="H133" s="28" t="s">
        <v>1508</v>
      </c>
      <c r="N133" s="23" t="str">
        <f>IF((E133=""),"N","Y")</f>
        <v>Y</v>
      </c>
      <c r="O133" s="23" t="s">
        <v>989</v>
      </c>
      <c r="P133" s="23"/>
      <c r="Q133" s="23"/>
    </row>
    <row r="134" spans="1:17" ht="12.75" customHeight="1">
      <c r="A134" s="3">
        <f>VLOOKUP(D134,'Concept heirarchy position'!A$1:I$609,3,0)</f>
        <v>116</v>
      </c>
      <c r="B134" s="3" t="str">
        <f>VLOOKUP(D134,'Concept heirarchy position'!A$1:I$609,2,0)</f>
        <v>Cyanosis</v>
      </c>
      <c r="C134" s="3">
        <v>103</v>
      </c>
      <c r="D134" s="12" t="s">
        <v>1860</v>
      </c>
      <c r="E134" s="74" t="s">
        <v>1860</v>
      </c>
      <c r="F134" s="3" t="s">
        <v>1719</v>
      </c>
      <c r="G134" s="12" t="s">
        <v>1097</v>
      </c>
      <c r="H134" s="12" t="s">
        <v>1651</v>
      </c>
      <c r="N134" s="24"/>
      <c r="O134" s="24"/>
      <c r="P134" s="24" t="s">
        <v>989</v>
      </c>
      <c r="Q134" s="24"/>
    </row>
    <row r="135" spans="1:17" ht="12.75" customHeight="1">
      <c r="A135" s="3">
        <f>VLOOKUP(D135,'Concept heirarchy position'!A$1:I$609,3,0)</f>
        <v>119</v>
      </c>
      <c r="B135" s="3" t="str">
        <f>VLOOKUP(D135,'Concept heirarchy position'!A$1:I$609,2,0)</f>
        <v>Intracranial hemorrhage</v>
      </c>
      <c r="C135" s="3">
        <v>104</v>
      </c>
      <c r="D135" s="3" t="s">
        <v>2217</v>
      </c>
      <c r="E135" s="74" t="s">
        <v>1524</v>
      </c>
      <c r="F135" s="3" t="s">
        <v>1525</v>
      </c>
      <c r="G135" s="12" t="s">
        <v>1097</v>
      </c>
      <c r="H135" s="12" t="s">
        <v>1651</v>
      </c>
      <c r="J135" s="3" t="s">
        <v>989</v>
      </c>
      <c r="K135" s="3" t="s">
        <v>703</v>
      </c>
      <c r="O135" s="24"/>
      <c r="P135" s="24" t="s">
        <v>989</v>
      </c>
      <c r="Q135" s="24"/>
    </row>
    <row r="136" spans="1:17" ht="12.75" customHeight="1">
      <c r="A136" s="3">
        <f>VLOOKUP(D136,'Concept heirarchy position'!A$1:I$609,3,0)</f>
        <v>121</v>
      </c>
      <c r="B136" s="3" t="str">
        <f>VLOOKUP(D136,'Concept heirarchy position'!A$1:I$609,2,0)</f>
        <v>History of cardiovascular disease</v>
      </c>
      <c r="C136" s="3">
        <v>116</v>
      </c>
      <c r="D136" s="3" t="s">
        <v>1929</v>
      </c>
      <c r="E136" s="74" t="s">
        <v>792</v>
      </c>
      <c r="F136" s="12" t="s">
        <v>864</v>
      </c>
      <c r="G136" s="12" t="s">
        <v>1097</v>
      </c>
      <c r="H136" s="12" t="s">
        <v>1651</v>
      </c>
      <c r="O136" s="24" t="s">
        <v>989</v>
      </c>
      <c r="P136" s="24" t="s">
        <v>989</v>
      </c>
      <c r="Q136" s="24"/>
    </row>
    <row r="137" spans="1:17" ht="12.75" customHeight="1">
      <c r="A137" s="3">
        <f>VLOOKUP(D137,'Concept heirarchy position'!A$1:I$609,3,0)</f>
        <v>122</v>
      </c>
      <c r="B137" s="3" t="str">
        <f>VLOOKUP(D137,'Concept heirarchy position'!A$1:I$609,2,0)</f>
        <v>Hypertension</v>
      </c>
      <c r="C137" s="3">
        <v>117</v>
      </c>
      <c r="D137" s="3" t="s">
        <v>1537</v>
      </c>
      <c r="E137" s="74" t="s">
        <v>793</v>
      </c>
      <c r="F137" s="12" t="s">
        <v>864</v>
      </c>
      <c r="G137" s="12" t="s">
        <v>1097</v>
      </c>
      <c r="H137" s="12" t="s">
        <v>1651</v>
      </c>
      <c r="O137" s="24" t="s">
        <v>989</v>
      </c>
      <c r="P137" s="24" t="s">
        <v>989</v>
      </c>
      <c r="Q137" s="24"/>
    </row>
    <row r="138" spans="1:17" ht="12.75" customHeight="1">
      <c r="A138" s="3">
        <f>VLOOKUP(D138,'Concept heirarchy position'!A$1:I$609,3,0)</f>
        <v>122</v>
      </c>
      <c r="B138" s="3" t="str">
        <f>VLOOKUP(D138,'Concept heirarchy position'!A$1:I$609,2,0)</f>
        <v>Hypertension</v>
      </c>
      <c r="C138" s="3">
        <v>118</v>
      </c>
      <c r="D138" s="3" t="s">
        <v>1537</v>
      </c>
      <c r="E138" s="73" t="s">
        <v>527</v>
      </c>
      <c r="F138" s="3" t="s">
        <v>2171</v>
      </c>
      <c r="G138" s="22" t="s">
        <v>1097</v>
      </c>
      <c r="H138" s="28" t="s">
        <v>2437</v>
      </c>
      <c r="N138" s="21" t="s">
        <v>989</v>
      </c>
      <c r="O138" s="23"/>
      <c r="P138" s="23"/>
      <c r="Q138" s="23"/>
    </row>
    <row r="139" spans="1:17" ht="12.75" customHeight="1">
      <c r="A139" s="3">
        <f>VLOOKUP(D139,'Concept heirarchy position'!A$1:I$609,3,0)</f>
        <v>123</v>
      </c>
      <c r="B139" s="3" t="str">
        <f>VLOOKUP(D139,'Concept heirarchy position'!A$1:I$609,2,0)</f>
        <v>IHD</v>
      </c>
      <c r="C139" s="3">
        <v>119</v>
      </c>
      <c r="D139" s="3" t="s">
        <v>1679</v>
      </c>
      <c r="E139" s="74" t="s">
        <v>1636</v>
      </c>
      <c r="F139" s="12" t="s">
        <v>864</v>
      </c>
      <c r="G139" s="12" t="s">
        <v>1097</v>
      </c>
      <c r="H139" s="12" t="s">
        <v>1651</v>
      </c>
      <c r="O139" s="24" t="s">
        <v>989</v>
      </c>
      <c r="P139" s="24" t="s">
        <v>989</v>
      </c>
      <c r="Q139" s="24"/>
    </row>
    <row r="140" spans="1:17" ht="12.75" customHeight="1">
      <c r="A140" s="3">
        <f>VLOOKUP(D140,'Concept heirarchy position'!A$1:I$609,3,0)</f>
        <v>123</v>
      </c>
      <c r="B140" s="3" t="str">
        <f>VLOOKUP(D140,'Concept heirarchy position'!A$1:I$609,2,0)</f>
        <v>IHD</v>
      </c>
      <c r="C140" s="3">
        <v>384</v>
      </c>
      <c r="D140" s="3" t="s">
        <v>1679</v>
      </c>
      <c r="E140" s="74" t="s">
        <v>94</v>
      </c>
      <c r="F140" s="3" t="s">
        <v>2171</v>
      </c>
      <c r="G140" s="22" t="s">
        <v>1097</v>
      </c>
      <c r="H140" s="28" t="s">
        <v>2437</v>
      </c>
      <c r="N140" s="23" t="str">
        <f>IF((E140=""),"N","Y")</f>
        <v>Y</v>
      </c>
      <c r="O140" s="24"/>
      <c r="P140" s="24"/>
      <c r="Q140" s="24"/>
    </row>
    <row r="141" spans="1:17" ht="12.75" customHeight="1">
      <c r="A141" s="3">
        <f>VLOOKUP(D141,'Concept heirarchy position'!A$1:I$609,3,0)</f>
        <v>124</v>
      </c>
      <c r="B141" s="3" t="str">
        <f>VLOOKUP(D141,'Concept heirarchy position'!A$1:I$609,2,0)</f>
        <v>Angina</v>
      </c>
      <c r="C141" s="3">
        <v>120</v>
      </c>
      <c r="D141" s="3" t="s">
        <v>1916</v>
      </c>
      <c r="E141" s="74" t="s">
        <v>1639</v>
      </c>
      <c r="F141" s="12" t="s">
        <v>864</v>
      </c>
      <c r="G141" s="12" t="s">
        <v>1097</v>
      </c>
      <c r="H141" s="29" t="s">
        <v>1651</v>
      </c>
      <c r="J141" s="12" t="s">
        <v>989</v>
      </c>
      <c r="K141" s="12" t="s">
        <v>703</v>
      </c>
      <c r="L141" s="12"/>
      <c r="M141" s="12"/>
      <c r="N141" s="24"/>
      <c r="O141" s="24"/>
      <c r="P141" s="24" t="s">
        <v>989</v>
      </c>
      <c r="Q141" s="24"/>
    </row>
    <row r="142" spans="1:17" ht="12.75" customHeight="1">
      <c r="A142" s="3">
        <f>VLOOKUP(D142,'Concept heirarchy position'!A$1:I$609,3,0)</f>
        <v>124</v>
      </c>
      <c r="B142" s="3" t="str">
        <f>VLOOKUP(D142,'Concept heirarchy position'!A$1:I$609,2,0)</f>
        <v>Angina</v>
      </c>
      <c r="C142" s="3">
        <v>121</v>
      </c>
      <c r="D142" s="3" t="s">
        <v>1916</v>
      </c>
      <c r="E142" s="73" t="s">
        <v>65</v>
      </c>
      <c r="F142" s="3" t="s">
        <v>66</v>
      </c>
      <c r="G142" s="22" t="s">
        <v>1097</v>
      </c>
      <c r="H142" s="28" t="s">
        <v>2437</v>
      </c>
      <c r="N142" s="23" t="str">
        <f>IF((E142=""),"N","Y")</f>
        <v>Y</v>
      </c>
      <c r="O142" s="23" t="s">
        <v>989</v>
      </c>
      <c r="P142" s="23"/>
      <c r="Q142" s="23"/>
    </row>
    <row r="143" spans="1:17" ht="12.75" customHeight="1">
      <c r="A143" s="3">
        <f>VLOOKUP(D143,'Concept heirarchy position'!A$1:I$609,3,0)</f>
        <v>125</v>
      </c>
      <c r="B143" s="3" t="str">
        <f>VLOOKUP(D143,'Concept heirarchy position'!A$1:I$609,2,0)</f>
        <v>Angina class</v>
      </c>
      <c r="C143" s="3">
        <v>122</v>
      </c>
      <c r="D143" s="3" t="s">
        <v>1917</v>
      </c>
      <c r="E143" s="74" t="s">
        <v>2407</v>
      </c>
      <c r="F143" s="3" t="s">
        <v>1648</v>
      </c>
      <c r="G143" s="12" t="s">
        <v>1097</v>
      </c>
      <c r="H143" s="12" t="s">
        <v>1649</v>
      </c>
      <c r="N143" s="24"/>
      <c r="O143" s="24" t="s">
        <v>989</v>
      </c>
      <c r="P143" s="24" t="s">
        <v>989</v>
      </c>
      <c r="Q143" s="24"/>
    </row>
    <row r="144" spans="1:17" ht="12.75" customHeight="1">
      <c r="A144" s="3">
        <f>VLOOKUP(D144,'Concept heirarchy position'!A$1:I$609,3,0)</f>
        <v>126</v>
      </c>
      <c r="B144" s="3" t="str">
        <f>VLOOKUP(D144,'Concept heirarchy position'!A$1:I$609,2,0)</f>
        <v>MI</v>
      </c>
      <c r="C144" s="3">
        <v>123</v>
      </c>
      <c r="D144" s="3" t="s">
        <v>2357</v>
      </c>
      <c r="E144" s="73" t="s">
        <v>172</v>
      </c>
      <c r="F144" s="3" t="s">
        <v>66</v>
      </c>
      <c r="G144" s="22" t="s">
        <v>1097</v>
      </c>
      <c r="H144" s="28" t="s">
        <v>2437</v>
      </c>
      <c r="J144" s="22"/>
      <c r="K144" s="22"/>
      <c r="L144" s="22"/>
      <c r="M144" s="22"/>
      <c r="N144" s="23" t="str">
        <f>IF((E144=""),"N","Y")</f>
        <v>Y</v>
      </c>
      <c r="O144" s="23"/>
      <c r="P144" s="23"/>
      <c r="Q144" s="23"/>
    </row>
    <row r="145" spans="1:17" ht="12.75" customHeight="1">
      <c r="A145" s="3">
        <f>VLOOKUP(D145,'Concept heirarchy position'!A$1:I$609,3,0)</f>
        <v>127</v>
      </c>
      <c r="B145" s="3" t="str">
        <f>VLOOKUP(D145,'Concept heirarchy position'!A$1:I$609,2,0)</f>
        <v>ACS</v>
      </c>
      <c r="C145" s="3">
        <v>124</v>
      </c>
      <c r="D145" s="12" t="s">
        <v>2132</v>
      </c>
      <c r="E145" s="74" t="s">
        <v>1778</v>
      </c>
      <c r="F145" s="12" t="s">
        <v>864</v>
      </c>
      <c r="G145" s="12" t="s">
        <v>1097</v>
      </c>
      <c r="H145" s="12" t="s">
        <v>1651</v>
      </c>
      <c r="J145" s="12" t="s">
        <v>989</v>
      </c>
      <c r="K145" s="12" t="s">
        <v>703</v>
      </c>
      <c r="L145" s="12"/>
      <c r="M145" s="12"/>
      <c r="N145" s="24"/>
      <c r="O145" s="24" t="s">
        <v>989</v>
      </c>
      <c r="P145" s="24" t="s">
        <v>989</v>
      </c>
      <c r="Q145" s="24"/>
    </row>
    <row r="146" spans="1:17" ht="12.75" customHeight="1">
      <c r="A146" s="3">
        <f>VLOOKUP(D146,'Concept heirarchy position'!A$1:I$609,3,0)</f>
        <v>128</v>
      </c>
      <c r="B146" s="3" t="str">
        <f>VLOOKUP(D146,'Concept heirarchy position'!A$1:I$609,2,0)</f>
        <v>Number of previous MI</v>
      </c>
      <c r="C146" s="3">
        <v>125</v>
      </c>
      <c r="D146" s="3" t="s">
        <v>2127</v>
      </c>
      <c r="E146" s="74" t="s">
        <v>1654</v>
      </c>
      <c r="F146" s="12" t="s">
        <v>1655</v>
      </c>
      <c r="G146" s="12" t="s">
        <v>740</v>
      </c>
      <c r="O146" s="24"/>
      <c r="P146" s="24" t="s">
        <v>989</v>
      </c>
      <c r="Q146" s="24"/>
    </row>
    <row r="147" spans="1:17" ht="12.75" customHeight="1">
      <c r="A147" s="3">
        <f>VLOOKUP(D147,'Concept heirarchy position'!A$1:I$609,3,0)</f>
        <v>128</v>
      </c>
      <c r="B147" s="3" t="str">
        <f>VLOOKUP(D147,'Concept heirarchy position'!A$1:I$609,2,0)</f>
        <v>Number of previous MI</v>
      </c>
      <c r="C147" s="3">
        <v>126</v>
      </c>
      <c r="D147" s="3" t="s">
        <v>2127</v>
      </c>
      <c r="E147" s="73" t="s">
        <v>701</v>
      </c>
      <c r="F147" s="22" t="s">
        <v>1655</v>
      </c>
      <c r="G147" s="22" t="s">
        <v>740</v>
      </c>
      <c r="N147" s="23" t="str">
        <f>IF((E147=""),"N","Y")</f>
        <v>Y</v>
      </c>
      <c r="O147" s="23" t="s">
        <v>989</v>
      </c>
      <c r="P147" s="23"/>
      <c r="Q147" s="23"/>
    </row>
    <row r="148" spans="1:17" ht="12.75" customHeight="1">
      <c r="A148" s="3">
        <f>VLOOKUP(D148,'Concept heirarchy position'!A$1:I$609,3,0)</f>
        <v>129</v>
      </c>
      <c r="B148" s="3" t="str">
        <f>VLOOKUP(D148,'Concept heirarchy position'!A$1:I$609,2,0)</f>
        <v>Acute coronary syndome (date)</v>
      </c>
      <c r="C148" s="3">
        <v>127</v>
      </c>
      <c r="D148" s="12" t="s">
        <v>2297</v>
      </c>
      <c r="E148" s="74" t="s">
        <v>932</v>
      </c>
      <c r="F148" s="12" t="s">
        <v>933</v>
      </c>
      <c r="G148" s="12" t="s">
        <v>1240</v>
      </c>
      <c r="M148" s="3" t="s">
        <v>1096</v>
      </c>
      <c r="N148" s="24"/>
      <c r="O148" s="24" t="s">
        <v>989</v>
      </c>
      <c r="P148" s="24" t="s">
        <v>989</v>
      </c>
      <c r="Q148" s="24"/>
    </row>
    <row r="149" spans="1:17" ht="12.75" customHeight="1">
      <c r="A149" s="3">
        <f>VLOOKUP(D149,'Concept heirarchy position'!A$1:I$609,3,0)</f>
        <v>130</v>
      </c>
      <c r="B149" s="3" t="str">
        <f>VLOOKUP(D149,'Concept heirarchy position'!A$1:I$609,2,0)</f>
        <v>Date of most recent ACS/MI</v>
      </c>
      <c r="C149" s="3">
        <v>128</v>
      </c>
      <c r="D149" s="3" t="s">
        <v>1939</v>
      </c>
      <c r="E149" s="74" t="s">
        <v>1257</v>
      </c>
      <c r="F149" s="12" t="s">
        <v>1655</v>
      </c>
      <c r="G149" s="12" t="s">
        <v>1240</v>
      </c>
      <c r="M149" s="3" t="s">
        <v>1096</v>
      </c>
      <c r="N149" s="24"/>
      <c r="O149" s="24" t="s">
        <v>989</v>
      </c>
      <c r="P149" s="24" t="s">
        <v>989</v>
      </c>
      <c r="Q149" s="24"/>
    </row>
    <row r="150" spans="1:17" ht="12.75" customHeight="1">
      <c r="A150" s="3">
        <f>VLOOKUP(D150,'Concept heirarchy position'!A$1:I$609,3,0)</f>
        <v>130</v>
      </c>
      <c r="B150" s="3" t="str">
        <f>VLOOKUP(D150,'Concept heirarchy position'!A$1:I$609,2,0)</f>
        <v>Date of most recent ACS/MI</v>
      </c>
      <c r="C150" s="3">
        <v>129</v>
      </c>
      <c r="D150" s="3" t="s">
        <v>1939</v>
      </c>
      <c r="E150" s="73" t="s">
        <v>2247</v>
      </c>
      <c r="F150" s="22" t="s">
        <v>1655</v>
      </c>
      <c r="G150" s="22" t="s">
        <v>1240</v>
      </c>
      <c r="M150" s="3" t="s">
        <v>1096</v>
      </c>
      <c r="N150" s="23" t="str">
        <f>IF((E150=""),"N","Y")</f>
        <v>Y</v>
      </c>
      <c r="O150" s="23" t="s">
        <v>989</v>
      </c>
      <c r="P150" s="23"/>
      <c r="Q150" s="23"/>
    </row>
    <row r="151" spans="1:17" ht="12.75" customHeight="1">
      <c r="A151" s="3">
        <f>VLOOKUP(D151,'Concept heirarchy position'!A$1:I$609,3,0)</f>
        <v>131</v>
      </c>
      <c r="B151" s="3" t="str">
        <f>VLOOKUP(D151,'Concept heirarchy position'!A$1:I$609,2,0)</f>
        <v>ACS details</v>
      </c>
      <c r="C151" s="3">
        <v>130</v>
      </c>
      <c r="D151" s="12" t="s">
        <v>2079</v>
      </c>
      <c r="E151" s="74" t="s">
        <v>782</v>
      </c>
      <c r="F151" s="12" t="s">
        <v>933</v>
      </c>
      <c r="G151" s="12" t="s">
        <v>1097</v>
      </c>
      <c r="H151" s="25" t="s">
        <v>783</v>
      </c>
      <c r="J151" s="12"/>
      <c r="K151" s="12"/>
      <c r="L151" s="12"/>
      <c r="M151" s="12"/>
      <c r="N151" s="24"/>
      <c r="O151" s="24" t="s">
        <v>989</v>
      </c>
      <c r="P151" s="24" t="s">
        <v>989</v>
      </c>
      <c r="Q151" s="24"/>
    </row>
    <row r="152" spans="1:17" ht="12.75" customHeight="1">
      <c r="A152" s="3">
        <f>VLOOKUP(D152,'Concept heirarchy position'!A$1:I$609,3,0)</f>
        <v>132</v>
      </c>
      <c r="B152" s="3" t="str">
        <f>VLOOKUP(D152,'Concept heirarchy position'!A$1:I$609,2,0)</f>
        <v>Heart failure</v>
      </c>
      <c r="C152" s="3">
        <v>131</v>
      </c>
      <c r="D152" s="3" t="s">
        <v>2081</v>
      </c>
      <c r="E152" s="74" t="s">
        <v>2082</v>
      </c>
      <c r="F152" s="12" t="s">
        <v>864</v>
      </c>
      <c r="G152" s="12" t="s">
        <v>1097</v>
      </c>
      <c r="H152" s="12" t="s">
        <v>1651</v>
      </c>
      <c r="J152" s="12" t="s">
        <v>989</v>
      </c>
      <c r="K152" s="12" t="s">
        <v>703</v>
      </c>
      <c r="L152" s="12"/>
      <c r="M152" s="12"/>
      <c r="N152" s="24"/>
      <c r="O152" s="24"/>
      <c r="P152" s="24" t="s">
        <v>989</v>
      </c>
      <c r="Q152" s="24"/>
    </row>
    <row r="153" spans="1:17" ht="12.75" customHeight="1">
      <c r="A153" s="3">
        <f>VLOOKUP(D153,'Concept heirarchy position'!A$1:I$609,3,0)</f>
        <v>132</v>
      </c>
      <c r="B153" s="3" t="str">
        <f>VLOOKUP(D153,'Concept heirarchy position'!A$1:I$609,2,0)</f>
        <v>Heart failure</v>
      </c>
      <c r="C153" s="3">
        <v>132</v>
      </c>
      <c r="D153" s="3" t="s">
        <v>2081</v>
      </c>
      <c r="E153" s="73" t="s">
        <v>693</v>
      </c>
      <c r="F153" s="22" t="s">
        <v>864</v>
      </c>
      <c r="G153" s="22" t="s">
        <v>1097</v>
      </c>
      <c r="H153" s="28" t="s">
        <v>2424</v>
      </c>
      <c r="N153" s="23" t="str">
        <f>IF((E153=""),"N","Y")</f>
        <v>Y</v>
      </c>
      <c r="O153" s="23" t="s">
        <v>989</v>
      </c>
      <c r="P153" s="23"/>
      <c r="Q153" s="23"/>
    </row>
    <row r="154" spans="1:17" ht="12.75" customHeight="1">
      <c r="A154" s="3">
        <f>VLOOKUP(D154,'Concept heirarchy position'!A$1:I$609,3,0)</f>
        <v>133</v>
      </c>
      <c r="B154" s="3" t="str">
        <f>VLOOKUP(D154,'Concept heirarchy position'!A$1:I$609,2,0)</f>
        <v>NHYA grade</v>
      </c>
      <c r="C154" s="3">
        <v>133</v>
      </c>
      <c r="D154" s="3" t="s">
        <v>1817</v>
      </c>
      <c r="E154" s="74" t="s">
        <v>694</v>
      </c>
      <c r="F154" s="12" t="s">
        <v>560</v>
      </c>
      <c r="G154" s="12" t="s">
        <v>1097</v>
      </c>
      <c r="H154" s="25" t="s">
        <v>561</v>
      </c>
      <c r="O154" s="24" t="s">
        <v>989</v>
      </c>
      <c r="P154" s="24" t="s">
        <v>989</v>
      </c>
      <c r="Q154" s="24"/>
    </row>
    <row r="155" spans="1:17" ht="12.75" customHeight="1">
      <c r="A155" s="3">
        <f>VLOOKUP(D155,'Concept heirarchy position'!A$1:I$609,3,0)</f>
        <v>134</v>
      </c>
      <c r="B155" s="3" t="str">
        <f>VLOOKUP(D155,'Concept heirarchy position'!A$1:I$609,2,0)</f>
        <v>Cardiomyopathy</v>
      </c>
      <c r="C155" s="3">
        <v>134</v>
      </c>
      <c r="D155" s="12" t="s">
        <v>1555</v>
      </c>
      <c r="E155" s="74" t="s">
        <v>1555</v>
      </c>
      <c r="F155" s="12" t="s">
        <v>864</v>
      </c>
      <c r="G155" s="12" t="s">
        <v>1097</v>
      </c>
      <c r="H155" s="12" t="s">
        <v>1651</v>
      </c>
      <c r="J155" s="3" t="s">
        <v>989</v>
      </c>
      <c r="K155" s="3" t="s">
        <v>703</v>
      </c>
      <c r="N155" s="24"/>
      <c r="O155" s="24" t="s">
        <v>989</v>
      </c>
      <c r="P155" s="24" t="s">
        <v>989</v>
      </c>
      <c r="Q155" s="24"/>
    </row>
    <row r="156" spans="1:17" ht="12.75" customHeight="1">
      <c r="A156" s="3">
        <f>VLOOKUP(D156,'Concept heirarchy position'!A$1:I$609,3,0)</f>
        <v>136</v>
      </c>
      <c r="B156" s="3" t="str">
        <f>VLOOKUP(D156,'Concept heirarchy position'!A$1:I$609,2,0)</f>
        <v>Acute heart failure</v>
      </c>
      <c r="C156" s="3">
        <v>135</v>
      </c>
      <c r="D156" s="12" t="s">
        <v>1282</v>
      </c>
      <c r="E156" s="74" t="s">
        <v>1163</v>
      </c>
      <c r="F156" s="12" t="s">
        <v>864</v>
      </c>
      <c r="G156" s="12" t="s">
        <v>1097</v>
      </c>
      <c r="H156" s="29" t="s">
        <v>1651</v>
      </c>
      <c r="J156" s="3" t="s">
        <v>989</v>
      </c>
      <c r="K156" s="12" t="s">
        <v>703</v>
      </c>
      <c r="L156" s="12"/>
      <c r="M156" s="12"/>
      <c r="N156" s="24"/>
      <c r="O156" s="24"/>
      <c r="P156" s="24" t="s">
        <v>989</v>
      </c>
      <c r="Q156" s="24"/>
    </row>
    <row r="157" spans="1:17" ht="12.75" customHeight="1">
      <c r="A157" s="3">
        <f>VLOOKUP(D157,'Concept heirarchy position'!A$1:I$609,3,0)</f>
        <v>138</v>
      </c>
      <c r="B157" s="3" t="str">
        <f>VLOOKUP(D157,'Concept heirarchy position'!A$1:I$609,2,0)</f>
        <v>Right heart failure</v>
      </c>
      <c r="C157" s="3">
        <v>136</v>
      </c>
      <c r="D157" s="3" t="s">
        <v>1168</v>
      </c>
      <c r="E157" s="74" t="s">
        <v>564</v>
      </c>
      <c r="F157" s="12" t="s">
        <v>864</v>
      </c>
      <c r="G157" s="12" t="s">
        <v>1097</v>
      </c>
      <c r="H157" s="12" t="s">
        <v>1651</v>
      </c>
      <c r="J157" s="12" t="s">
        <v>989</v>
      </c>
      <c r="K157" s="12" t="s">
        <v>703</v>
      </c>
      <c r="L157" s="12"/>
      <c r="M157" s="12"/>
      <c r="O157" s="24" t="s">
        <v>989</v>
      </c>
      <c r="P157" s="24" t="s">
        <v>989</v>
      </c>
      <c r="Q157" s="24"/>
    </row>
    <row r="158" spans="1:17" ht="12.75" customHeight="1">
      <c r="A158" s="3">
        <f>VLOOKUP(D158,'Concept heirarchy position'!A$1:I$609,3,0)</f>
        <v>139</v>
      </c>
      <c r="B158" s="3" t="str">
        <f>VLOOKUP(D158,'Concept heirarchy position'!A$1:I$609,2,0)</f>
        <v>Arrhythmia</v>
      </c>
      <c r="C158" s="3">
        <v>137</v>
      </c>
      <c r="D158" s="3" t="s">
        <v>1412</v>
      </c>
      <c r="E158" s="74" t="s">
        <v>1413</v>
      </c>
      <c r="F158" s="12" t="s">
        <v>864</v>
      </c>
      <c r="G158" s="12" t="s">
        <v>1097</v>
      </c>
      <c r="H158" s="29" t="s">
        <v>1651</v>
      </c>
      <c r="J158" s="12" t="s">
        <v>989</v>
      </c>
      <c r="K158" s="12" t="s">
        <v>703</v>
      </c>
      <c r="L158" s="12"/>
      <c r="M158" s="12"/>
      <c r="N158" s="24"/>
      <c r="O158" s="24" t="s">
        <v>989</v>
      </c>
      <c r="P158" s="24" t="s">
        <v>989</v>
      </c>
      <c r="Q158" s="24"/>
    </row>
    <row r="159" spans="1:17" ht="12.75" customHeight="1">
      <c r="A159" s="3">
        <f>VLOOKUP(D159,'Concept heirarchy position'!A$1:I$609,3,0)</f>
        <v>139</v>
      </c>
      <c r="B159" s="3" t="str">
        <f>VLOOKUP(D159,'Concept heirarchy position'!A$1:I$609,2,0)</f>
        <v>Arrhythmia</v>
      </c>
      <c r="C159" s="3">
        <v>138</v>
      </c>
      <c r="D159" s="3" t="s">
        <v>1412</v>
      </c>
      <c r="E159" s="73" t="s">
        <v>39</v>
      </c>
      <c r="F159" s="22" t="s">
        <v>864</v>
      </c>
      <c r="G159" s="22" t="s">
        <v>1097</v>
      </c>
      <c r="H159" s="28" t="s">
        <v>2424</v>
      </c>
      <c r="J159" s="22" t="s">
        <v>989</v>
      </c>
      <c r="K159" s="22" t="s">
        <v>703</v>
      </c>
      <c r="L159" s="22"/>
      <c r="M159" s="22"/>
      <c r="N159" s="23" t="str">
        <f>IF((E159=""),"N","Y")</f>
        <v>Y</v>
      </c>
      <c r="O159" s="23" t="s">
        <v>989</v>
      </c>
      <c r="P159" s="23" t="s">
        <v>989</v>
      </c>
      <c r="Q159" s="23"/>
    </row>
    <row r="160" spans="1:17" ht="12.75" customHeight="1">
      <c r="A160" s="3">
        <f>VLOOKUP(D160,'Concept heirarchy position'!A$1:I$609,3,0)</f>
        <v>140</v>
      </c>
      <c r="B160" s="3" t="str">
        <f>VLOOKUP(D160,'Concept heirarchy position'!A$1:I$609,2,0)</f>
        <v>Atrial fibrillation</v>
      </c>
      <c r="C160" s="3">
        <v>139</v>
      </c>
      <c r="D160" s="3" t="s">
        <v>1423</v>
      </c>
      <c r="E160" s="74" t="s">
        <v>1424</v>
      </c>
      <c r="F160" s="12" t="s">
        <v>1658</v>
      </c>
      <c r="G160" s="12" t="s">
        <v>1097</v>
      </c>
      <c r="H160" s="29" t="s">
        <v>1651</v>
      </c>
      <c r="K160" s="12" t="s">
        <v>703</v>
      </c>
      <c r="L160" s="12"/>
      <c r="M160" s="12"/>
      <c r="N160" s="24"/>
      <c r="O160" s="24" t="s">
        <v>989</v>
      </c>
      <c r="P160" s="24" t="s">
        <v>989</v>
      </c>
      <c r="Q160" s="24"/>
    </row>
    <row r="161" spans="1:17" ht="12.75" customHeight="1">
      <c r="A161" s="3">
        <f>VLOOKUP(D161,'Concept heirarchy position'!A$1:I$609,3,0)</f>
        <v>140</v>
      </c>
      <c r="B161" s="3" t="str">
        <f>VLOOKUP(D161,'Concept heirarchy position'!A$1:I$609,2,0)</f>
        <v>Atrial fibrillation</v>
      </c>
      <c r="C161" s="3">
        <v>140</v>
      </c>
      <c r="D161" s="3" t="s">
        <v>1423</v>
      </c>
      <c r="E161" s="73" t="s">
        <v>1659</v>
      </c>
      <c r="F161" s="12" t="s">
        <v>1658</v>
      </c>
      <c r="G161" s="22" t="s">
        <v>1097</v>
      </c>
      <c r="H161" s="28" t="s">
        <v>2437</v>
      </c>
      <c r="K161" s="22" t="s">
        <v>703</v>
      </c>
      <c r="L161" s="22"/>
      <c r="M161" s="22"/>
      <c r="N161" s="23" t="str">
        <f>IF((E161=""),"N","Y")</f>
        <v>Y</v>
      </c>
      <c r="O161" s="23"/>
      <c r="P161" s="23"/>
      <c r="Q161" s="23"/>
    </row>
    <row r="162" spans="1:17" ht="12.75" customHeight="1">
      <c r="A162" s="3">
        <f>VLOOKUP(D162,'Concept heirarchy position'!A$1:I$609,3,0)</f>
        <v>141</v>
      </c>
      <c r="B162" s="3" t="str">
        <f>VLOOKUP(D162,'Concept heirarchy position'!A$1:I$609,2,0)</f>
        <v>AF pattern</v>
      </c>
      <c r="C162" s="3">
        <v>141</v>
      </c>
      <c r="D162" s="3" t="s">
        <v>1820</v>
      </c>
      <c r="E162" s="74" t="s">
        <v>1660</v>
      </c>
      <c r="F162" s="12" t="s">
        <v>918</v>
      </c>
      <c r="G162" s="12" t="s">
        <v>1097</v>
      </c>
      <c r="H162" s="12" t="s">
        <v>684</v>
      </c>
      <c r="J162" s="12" t="s">
        <v>989</v>
      </c>
      <c r="K162" s="12"/>
      <c r="L162" s="12"/>
      <c r="M162" s="12"/>
      <c r="N162" s="24"/>
      <c r="O162" s="24" t="s">
        <v>989</v>
      </c>
      <c r="P162" s="24" t="s">
        <v>989</v>
      </c>
      <c r="Q162" s="24"/>
    </row>
    <row r="163" spans="1:17" ht="12.75" customHeight="1">
      <c r="A163" s="3">
        <f>VLOOKUP(D163,'Concept heirarchy position'!A$1:I$609,3,0)</f>
        <v>142</v>
      </c>
      <c r="B163" s="3" t="str">
        <f>VLOOKUP(D163,'Concept heirarchy position'!A$1:I$609,2,0)</f>
        <v>Previous PCI</v>
      </c>
      <c r="C163" s="3">
        <v>142</v>
      </c>
      <c r="D163" s="12" t="s">
        <v>1955</v>
      </c>
      <c r="E163" s="74" t="s">
        <v>1044</v>
      </c>
      <c r="F163" s="12" t="s">
        <v>864</v>
      </c>
      <c r="G163" s="12" t="s">
        <v>1097</v>
      </c>
      <c r="H163" s="12" t="s">
        <v>1651</v>
      </c>
      <c r="O163" s="24" t="s">
        <v>989</v>
      </c>
      <c r="P163" s="24" t="s">
        <v>989</v>
      </c>
      <c r="Q163" s="24"/>
    </row>
    <row r="164" spans="1:17" ht="12.75" customHeight="1">
      <c r="A164" s="3">
        <f>VLOOKUP(D164,'Concept heirarchy position'!A$1:I$609,3,0)</f>
        <v>143</v>
      </c>
      <c r="B164" s="3" t="str">
        <f>VLOOKUP(D164,'Concept heirarchy position'!A$1:I$609,2,0)</f>
        <v>PCI stent</v>
      </c>
      <c r="C164" s="3">
        <v>143</v>
      </c>
      <c r="D164" s="3" t="s">
        <v>1957</v>
      </c>
      <c r="E164" s="74" t="s">
        <v>1958</v>
      </c>
      <c r="F164" s="3" t="s">
        <v>799</v>
      </c>
      <c r="G164" s="12" t="s">
        <v>1097</v>
      </c>
      <c r="H164" s="12" t="s">
        <v>1651</v>
      </c>
      <c r="O164" s="24" t="s">
        <v>989</v>
      </c>
      <c r="P164" s="24" t="s">
        <v>989</v>
      </c>
      <c r="Q164" s="24"/>
    </row>
    <row r="165" spans="1:17" ht="12.75" customHeight="1">
      <c r="A165" s="3">
        <f>VLOOKUP(D165,'Concept heirarchy position'!A$1:I$609,3,0)</f>
        <v>144</v>
      </c>
      <c r="B165" s="3" t="str">
        <f>VLOOKUP(D165,'Concept heirarchy position'!A$1:I$609,2,0)</f>
        <v>PCI date</v>
      </c>
      <c r="C165" s="3">
        <v>144</v>
      </c>
      <c r="D165" s="3" t="s">
        <v>1959</v>
      </c>
      <c r="E165" s="74" t="s">
        <v>1960</v>
      </c>
      <c r="F165" s="3" t="s">
        <v>799</v>
      </c>
      <c r="G165" s="12" t="s">
        <v>1240</v>
      </c>
      <c r="M165" s="3" t="s">
        <v>1096</v>
      </c>
      <c r="O165" s="24" t="s">
        <v>989</v>
      </c>
      <c r="P165" s="24" t="s">
        <v>989</v>
      </c>
      <c r="Q165" s="24"/>
    </row>
    <row r="166" spans="1:17" ht="12.75" customHeight="1">
      <c r="A166" s="3">
        <f>VLOOKUP(D166,'Concept heirarchy position'!A$1:I$609,3,0)</f>
        <v>145</v>
      </c>
      <c r="B166" s="3" t="str">
        <f>VLOOKUP(D166,'Concept heirarchy position'!A$1:I$609,2,0)</f>
        <v>Drug eluting stent</v>
      </c>
      <c r="C166" s="3">
        <v>145</v>
      </c>
      <c r="D166" s="3" t="s">
        <v>1961</v>
      </c>
      <c r="E166" s="74" t="s">
        <v>1846</v>
      </c>
      <c r="F166" s="12" t="s">
        <v>926</v>
      </c>
      <c r="G166" s="12" t="s">
        <v>1097</v>
      </c>
      <c r="H166" s="12" t="s">
        <v>1651</v>
      </c>
      <c r="J166" s="12" t="s">
        <v>989</v>
      </c>
      <c r="K166" s="12" t="s">
        <v>703</v>
      </c>
      <c r="L166" s="12"/>
      <c r="M166" s="12"/>
      <c r="N166" s="24"/>
      <c r="O166" s="24" t="s">
        <v>989</v>
      </c>
      <c r="P166" s="24" t="s">
        <v>989</v>
      </c>
      <c r="Q166" s="24"/>
    </row>
    <row r="167" spans="1:17" ht="12.75" customHeight="1">
      <c r="A167" s="3">
        <f>VLOOKUP(D167,'Concept heirarchy position'!A$1:I$609,3,0)</f>
        <v>146</v>
      </c>
      <c r="B167" s="3" t="str">
        <f>VLOOKUP(D167,'Concept heirarchy position'!A$1:I$609,2,0)</f>
        <v>Valvular heart disease</v>
      </c>
      <c r="C167" s="3">
        <v>146</v>
      </c>
      <c r="D167" s="3" t="s">
        <v>1993</v>
      </c>
      <c r="E167" s="74" t="s">
        <v>1994</v>
      </c>
      <c r="F167" s="12" t="s">
        <v>864</v>
      </c>
      <c r="G167" s="12" t="s">
        <v>1097</v>
      </c>
      <c r="H167" s="12" t="s">
        <v>1651</v>
      </c>
      <c r="O167" s="24"/>
      <c r="P167" s="24" t="s">
        <v>989</v>
      </c>
      <c r="Q167" s="24"/>
    </row>
    <row r="168" spans="1:17" ht="12.75" customHeight="1">
      <c r="A168" s="3">
        <f>VLOOKUP(D168,'Concept heirarchy position'!A$1:I$609,3,0)</f>
        <v>146</v>
      </c>
      <c r="B168" s="3" t="str">
        <f>VLOOKUP(D168,'Concept heirarchy position'!A$1:I$609,2,0)</f>
        <v>Valvular heart disease</v>
      </c>
      <c r="C168" s="3">
        <v>147</v>
      </c>
      <c r="D168" s="3" t="s">
        <v>1993</v>
      </c>
      <c r="E168" s="73" t="s">
        <v>2306</v>
      </c>
      <c r="F168" s="22" t="s">
        <v>864</v>
      </c>
      <c r="G168" s="22" t="s">
        <v>1097</v>
      </c>
      <c r="H168" s="28" t="s">
        <v>2437</v>
      </c>
      <c r="J168" s="3" t="s">
        <v>2304</v>
      </c>
      <c r="K168" s="3" t="s">
        <v>2305</v>
      </c>
      <c r="N168" s="23" t="str">
        <f>IF((E168=""),"N","Y")</f>
        <v>Y</v>
      </c>
      <c r="O168" s="23" t="s">
        <v>989</v>
      </c>
      <c r="P168" s="23"/>
      <c r="Q168" s="23"/>
    </row>
    <row r="169" spans="1:17" ht="12.75" customHeight="1">
      <c r="A169" s="3">
        <f>VLOOKUP(D169,'Concept heirarchy position'!A$1:I$609,3,0)</f>
        <v>147</v>
      </c>
      <c r="B169" s="3" t="str">
        <f>VLOOKUP(D169,'Concept heirarchy position'!A$1:I$609,2,0)</f>
        <v>Valve disease</v>
      </c>
      <c r="C169" s="3">
        <v>148</v>
      </c>
      <c r="D169" s="3" t="s">
        <v>1881</v>
      </c>
      <c r="E169" s="74" t="s">
        <v>565</v>
      </c>
      <c r="F169" s="12" t="s">
        <v>864</v>
      </c>
      <c r="G169" s="12" t="s">
        <v>1583</v>
      </c>
      <c r="H169" s="12" t="s">
        <v>1052</v>
      </c>
      <c r="J169" s="3" t="s">
        <v>989</v>
      </c>
      <c r="K169" s="3" t="s">
        <v>1053</v>
      </c>
      <c r="O169" s="24" t="s">
        <v>989</v>
      </c>
      <c r="P169" s="24" t="s">
        <v>989</v>
      </c>
      <c r="Q169" s="24"/>
    </row>
    <row r="170" spans="1:17" ht="12.75" customHeight="1">
      <c r="A170" s="3">
        <f>VLOOKUP(D170,'Concept heirarchy position'!A$1:I$609,3,0)</f>
        <v>149</v>
      </c>
      <c r="B170" s="3" t="str">
        <f>VLOOKUP(D170,'Concept heirarchy position'!A$1:I$609,2,0)</f>
        <v>Endocarditis previous</v>
      </c>
      <c r="C170" s="3">
        <v>149</v>
      </c>
      <c r="D170" s="3" t="s">
        <v>1736</v>
      </c>
      <c r="E170" s="74" t="s">
        <v>1054</v>
      </c>
      <c r="F170" s="12" t="s">
        <v>864</v>
      </c>
      <c r="G170" s="12" t="s">
        <v>1097</v>
      </c>
      <c r="H170" s="12" t="s">
        <v>1651</v>
      </c>
      <c r="O170" s="24"/>
      <c r="P170" s="24" t="s">
        <v>989</v>
      </c>
      <c r="Q170" s="24"/>
    </row>
    <row r="171" spans="1:17" ht="12.75" customHeight="1">
      <c r="A171" s="3">
        <f>VLOOKUP(D171,'Concept heirarchy position'!A$1:I$609,3,0)</f>
        <v>149</v>
      </c>
      <c r="B171" s="3" t="str">
        <f>VLOOKUP(D171,'Concept heirarchy position'!A$1:I$609,2,0)</f>
        <v>Endocarditis previous</v>
      </c>
      <c r="C171" s="3">
        <v>150</v>
      </c>
      <c r="D171" s="3" t="s">
        <v>1736</v>
      </c>
      <c r="E171" s="73" t="s">
        <v>789</v>
      </c>
      <c r="F171" s="22" t="s">
        <v>864</v>
      </c>
      <c r="G171" s="22" t="s">
        <v>1097</v>
      </c>
      <c r="H171" s="28" t="s">
        <v>2424</v>
      </c>
      <c r="N171" s="23"/>
      <c r="O171" s="23" t="s">
        <v>989</v>
      </c>
      <c r="P171" s="23"/>
      <c r="Q171" s="23"/>
    </row>
    <row r="172" spans="1:17" ht="12.75" customHeight="1">
      <c r="A172" s="3">
        <f>VLOOKUP(D172,'Concept heirarchy position'!A$1:I$609,3,0)</f>
        <v>150</v>
      </c>
      <c r="B172" s="3" t="str">
        <f>VLOOKUP(D172,'Concept heirarchy position'!A$1:I$609,2,0)</f>
        <v>Endocarditis current</v>
      </c>
      <c r="C172" s="3">
        <v>151</v>
      </c>
      <c r="D172" s="3" t="s">
        <v>1738</v>
      </c>
      <c r="E172" s="74" t="s">
        <v>790</v>
      </c>
      <c r="F172" s="12" t="s">
        <v>864</v>
      </c>
      <c r="G172" s="12" t="s">
        <v>1097</v>
      </c>
      <c r="H172" s="12" t="s">
        <v>1651</v>
      </c>
      <c r="O172" s="24"/>
      <c r="P172" s="24" t="s">
        <v>989</v>
      </c>
      <c r="Q172" s="24"/>
    </row>
    <row r="173" spans="1:17" ht="12.75" customHeight="1">
      <c r="A173" s="3">
        <f>VLOOKUP(D173,'Concept heirarchy position'!A$1:I$609,3,0)</f>
        <v>151</v>
      </c>
      <c r="B173" s="3" t="str">
        <f>VLOOKUP(D173,'Concept heirarchy position'!A$1:I$609,2,0)</f>
        <v>Pacemaker / ICD</v>
      </c>
      <c r="C173" s="3">
        <v>152</v>
      </c>
      <c r="D173" s="3" t="s">
        <v>1347</v>
      </c>
      <c r="E173" s="74" t="s">
        <v>1348</v>
      </c>
      <c r="F173" s="12" t="s">
        <v>864</v>
      </c>
      <c r="G173" s="12" t="s">
        <v>1097</v>
      </c>
      <c r="H173" s="12" t="s">
        <v>1651</v>
      </c>
      <c r="J173" s="12" t="s">
        <v>989</v>
      </c>
      <c r="K173" s="12" t="s">
        <v>703</v>
      </c>
      <c r="L173" s="12"/>
      <c r="M173" s="12"/>
      <c r="O173" s="24" t="s">
        <v>989</v>
      </c>
      <c r="P173" s="24" t="s">
        <v>989</v>
      </c>
      <c r="Q173" s="24"/>
    </row>
    <row r="174" spans="1:17" ht="12.75" customHeight="1">
      <c r="A174" s="3">
        <f>VLOOKUP(D174,'Concept heirarchy position'!A$1:I$609,3,0)</f>
        <v>151</v>
      </c>
      <c r="B174" s="3" t="str">
        <f>VLOOKUP(D174,'Concept heirarchy position'!A$1:I$609,2,0)</f>
        <v>Pacemaker / ICD</v>
      </c>
      <c r="C174" s="3">
        <v>153</v>
      </c>
      <c r="D174" s="3" t="s">
        <v>1347</v>
      </c>
      <c r="E174" s="73" t="s">
        <v>689</v>
      </c>
      <c r="F174" s="22" t="s">
        <v>864</v>
      </c>
      <c r="G174" s="22" t="s">
        <v>1097</v>
      </c>
      <c r="H174" s="28" t="s">
        <v>2424</v>
      </c>
      <c r="J174" s="22"/>
      <c r="K174" s="22"/>
      <c r="L174" s="22"/>
      <c r="M174" s="22"/>
      <c r="N174" s="23" t="str">
        <f>IF((E174=""),"N","Y")</f>
        <v>Y</v>
      </c>
      <c r="O174" s="23" t="s">
        <v>989</v>
      </c>
      <c r="P174" s="23" t="s">
        <v>989</v>
      </c>
      <c r="Q174" s="23"/>
    </row>
    <row r="175" spans="1:17" ht="12.75" customHeight="1">
      <c r="A175" s="3">
        <f>VLOOKUP(D175,'Concept heirarchy position'!A$1:I$609,3,0)</f>
        <v>153</v>
      </c>
      <c r="B175" s="3" t="str">
        <f>VLOOKUP(D175,'Concept heirarchy position'!A$1:I$609,2,0)</f>
        <v>Pacemaker / ICD type</v>
      </c>
      <c r="C175" s="3">
        <v>154</v>
      </c>
      <c r="D175" s="3" t="s">
        <v>1615</v>
      </c>
      <c r="E175" s="74" t="s">
        <v>690</v>
      </c>
      <c r="F175" s="12" t="s">
        <v>691</v>
      </c>
      <c r="G175" s="12" t="s">
        <v>1583</v>
      </c>
      <c r="H175" s="25" t="s">
        <v>794</v>
      </c>
      <c r="J175" s="12"/>
      <c r="O175" s="24" t="s">
        <v>989</v>
      </c>
      <c r="P175" s="24" t="s">
        <v>989</v>
      </c>
      <c r="Q175" s="24"/>
    </row>
    <row r="176" spans="1:17" ht="12.75" customHeight="1">
      <c r="A176" s="3">
        <f>VLOOKUP(D176,'Concept heirarchy position'!A$1:I$609,3,0)</f>
        <v>154</v>
      </c>
      <c r="B176" s="3" t="str">
        <f>VLOOKUP(D176,'Concept heirarchy position'!A$1:I$609,2,0)</f>
        <v>Pacemaker / ICD details</v>
      </c>
      <c r="C176" s="3">
        <v>155</v>
      </c>
      <c r="D176" s="3" t="s">
        <v>1867</v>
      </c>
      <c r="E176" s="74" t="s">
        <v>699</v>
      </c>
      <c r="F176" s="12" t="s">
        <v>691</v>
      </c>
      <c r="G176" s="12" t="s">
        <v>981</v>
      </c>
      <c r="H176" s="25"/>
      <c r="I176" s="29">
        <v>65535</v>
      </c>
      <c r="J176" s="12"/>
      <c r="O176" s="24" t="s">
        <v>989</v>
      </c>
      <c r="P176" s="24" t="s">
        <v>989</v>
      </c>
      <c r="Q176" s="24"/>
    </row>
    <row r="177" spans="1:17" ht="12.75" customHeight="1">
      <c r="A177" s="3">
        <f>VLOOKUP(D177,'Concept heirarchy position'!A$1:I$609,3,0)</f>
        <v>155</v>
      </c>
      <c r="B177" s="3" t="str">
        <f>VLOOKUP(D177,'Concept heirarchy position'!A$1:I$609,2,0)</f>
        <v>Peripheral vascular disease</v>
      </c>
      <c r="C177" s="3">
        <v>156</v>
      </c>
      <c r="D177" s="3" t="s">
        <v>1864</v>
      </c>
      <c r="E177" s="74" t="s">
        <v>700</v>
      </c>
      <c r="F177" s="12" t="s">
        <v>864</v>
      </c>
      <c r="G177" s="12" t="s">
        <v>1097</v>
      </c>
      <c r="H177" s="12" t="s">
        <v>1651</v>
      </c>
      <c r="O177" s="24" t="s">
        <v>989</v>
      </c>
      <c r="P177" s="24" t="s">
        <v>989</v>
      </c>
      <c r="Q177" s="24"/>
    </row>
    <row r="178" spans="1:17" ht="12.75" customHeight="1">
      <c r="A178" s="3">
        <f>VLOOKUP(D178,'Concept heirarchy position'!A$1:I$609,3,0)</f>
        <v>155</v>
      </c>
      <c r="B178" s="3" t="str">
        <f>VLOOKUP(D178,'Concept heirarchy position'!A$1:I$609,2,0)</f>
        <v>Peripheral vascular disease</v>
      </c>
      <c r="C178" s="3">
        <v>157</v>
      </c>
      <c r="D178" s="3" t="s">
        <v>1864</v>
      </c>
      <c r="E178" s="73" t="s">
        <v>489</v>
      </c>
      <c r="F178" s="22" t="s">
        <v>864</v>
      </c>
      <c r="G178" s="22" t="s">
        <v>1097</v>
      </c>
      <c r="H178" s="28" t="s">
        <v>1508</v>
      </c>
      <c r="N178" s="23" t="str">
        <f>IF((E178=""),"N","Y")</f>
        <v>Y</v>
      </c>
      <c r="O178" s="23"/>
      <c r="P178" s="23"/>
      <c r="Q178" s="23"/>
    </row>
    <row r="179" spans="1:17" ht="12.75" customHeight="1">
      <c r="A179" s="3">
        <f>VLOOKUP(D179,'Concept heirarchy position'!A$1:I$609,3,0)</f>
        <v>156</v>
      </c>
      <c r="B179" s="3" t="str">
        <f>VLOOKUP(D179,'Concept heirarchy position'!A$1:I$609,2,0)</f>
        <v>DVT</v>
      </c>
      <c r="C179" s="3">
        <v>158</v>
      </c>
      <c r="D179" s="3" t="s">
        <v>1861</v>
      </c>
      <c r="E179" s="74" t="s">
        <v>1862</v>
      </c>
      <c r="F179" s="22" t="s">
        <v>864</v>
      </c>
      <c r="G179" s="12" t="s">
        <v>1097</v>
      </c>
      <c r="H179" s="12" t="s">
        <v>1651</v>
      </c>
      <c r="J179" s="3" t="s">
        <v>989</v>
      </c>
      <c r="K179" s="3" t="s">
        <v>703</v>
      </c>
      <c r="N179" s="24"/>
      <c r="O179" s="24"/>
      <c r="P179" s="24" t="s">
        <v>989</v>
      </c>
      <c r="Q179" s="24"/>
    </row>
    <row r="180" spans="1:17" ht="12.75" customHeight="1">
      <c r="A180" s="3">
        <f>VLOOKUP(D180,'Concept heirarchy position'!A$1:I$609,3,0)</f>
        <v>156</v>
      </c>
      <c r="B180" s="3" t="str">
        <f>VLOOKUP(D180,'Concept heirarchy position'!A$1:I$609,2,0)</f>
        <v>DVT</v>
      </c>
      <c r="C180" s="3">
        <v>159</v>
      </c>
      <c r="D180" s="3" t="s">
        <v>1861</v>
      </c>
      <c r="E180" s="73" t="s">
        <v>1575</v>
      </c>
      <c r="F180" s="3" t="s">
        <v>268</v>
      </c>
      <c r="G180" s="22" t="s">
        <v>1097</v>
      </c>
      <c r="H180" s="28" t="s">
        <v>1508</v>
      </c>
      <c r="N180" s="23" t="str">
        <f>IF((E180=""),"N","Y")</f>
        <v>Y</v>
      </c>
      <c r="O180" s="23" t="s">
        <v>989</v>
      </c>
      <c r="P180" s="23"/>
      <c r="Q180" s="23"/>
    </row>
    <row r="181" spans="1:17" ht="12.75" customHeight="1">
      <c r="A181" s="3">
        <f>VLOOKUP(D181,'Concept heirarchy position'!A$1:I$609,3,0)</f>
        <v>157</v>
      </c>
      <c r="B181" s="3" t="str">
        <f>VLOOKUP(D181,'Concept heirarchy position'!A$1:I$609,2,0)</f>
        <v>Congenital heart disease</v>
      </c>
      <c r="C181" s="3">
        <v>160</v>
      </c>
      <c r="D181" s="3" t="s">
        <v>1601</v>
      </c>
      <c r="E181" s="74" t="s">
        <v>1698</v>
      </c>
      <c r="F181" s="12" t="s">
        <v>864</v>
      </c>
      <c r="G181" s="12" t="s">
        <v>1097</v>
      </c>
      <c r="H181" s="12" t="s">
        <v>1651</v>
      </c>
      <c r="N181" s="24"/>
      <c r="O181" s="24"/>
      <c r="P181" s="24" t="s">
        <v>989</v>
      </c>
      <c r="Q181" s="24"/>
    </row>
    <row r="182" spans="1:17" ht="12.75" customHeight="1">
      <c r="A182" s="3">
        <f>VLOOKUP(D182,'Concept heirarchy position'!A$1:I$609,3,0)</f>
        <v>157</v>
      </c>
      <c r="B182" s="3" t="str">
        <f>VLOOKUP(D182,'Concept heirarchy position'!A$1:I$609,2,0)</f>
        <v>Congenital heart disease</v>
      </c>
      <c r="C182" s="3">
        <v>161</v>
      </c>
      <c r="D182" s="3" t="s">
        <v>1601</v>
      </c>
      <c r="E182" s="73" t="s">
        <v>1699</v>
      </c>
      <c r="F182" s="3" t="s">
        <v>2171</v>
      </c>
      <c r="G182" s="22" t="s">
        <v>1097</v>
      </c>
      <c r="H182" s="28" t="s">
        <v>2424</v>
      </c>
      <c r="J182" s="22" t="s">
        <v>989</v>
      </c>
      <c r="K182" s="22" t="s">
        <v>703</v>
      </c>
      <c r="L182" s="22"/>
      <c r="M182" s="22"/>
      <c r="N182" s="23" t="str">
        <f>IF((E182=""),"N","Y")</f>
        <v>Y</v>
      </c>
      <c r="O182" s="23" t="s">
        <v>989</v>
      </c>
      <c r="P182" s="23"/>
      <c r="Q182" s="23"/>
    </row>
    <row r="183" spans="1:17" ht="12.75" customHeight="1">
      <c r="A183" s="3">
        <f>VLOOKUP(D183,'Concept heirarchy position'!A$1:I$609,3,0)</f>
        <v>158</v>
      </c>
      <c r="B183" s="3" t="str">
        <f>VLOOKUP(D183,'Concept heirarchy position'!A$1:I$609,2,0)</f>
        <v>Congenital heart disease type</v>
      </c>
      <c r="C183" s="3">
        <v>162</v>
      </c>
      <c r="D183" s="3" t="s">
        <v>2398</v>
      </c>
      <c r="E183" s="74" t="s">
        <v>1842</v>
      </c>
      <c r="F183" s="12" t="s">
        <v>1700</v>
      </c>
      <c r="G183" s="12" t="s">
        <v>1583</v>
      </c>
      <c r="H183" s="12" t="s">
        <v>2398</v>
      </c>
      <c r="N183" s="24"/>
      <c r="O183" s="24" t="s">
        <v>989</v>
      </c>
      <c r="P183" s="24" t="s">
        <v>989</v>
      </c>
      <c r="Q183" s="24"/>
    </row>
    <row r="184" spans="1:17" ht="12.75" customHeight="1">
      <c r="A184" s="3">
        <f>VLOOKUP(D184,'Concept heirarchy position'!A$1:I$609,3,0)</f>
        <v>162</v>
      </c>
      <c r="B184" s="3" t="str">
        <f>VLOOKUP(D184,'Concept heirarchy position'!A$1:I$609,2,0)</f>
        <v>Aortic disease</v>
      </c>
      <c r="C184" s="3">
        <v>163</v>
      </c>
      <c r="D184" s="12" t="s">
        <v>1618</v>
      </c>
      <c r="E184" s="74" t="s">
        <v>1878</v>
      </c>
      <c r="F184" s="12" t="s">
        <v>864</v>
      </c>
      <c r="G184" s="12" t="s">
        <v>1097</v>
      </c>
      <c r="H184" s="29" t="s">
        <v>1651</v>
      </c>
      <c r="J184" s="12" t="s">
        <v>989</v>
      </c>
      <c r="K184" s="12" t="s">
        <v>703</v>
      </c>
      <c r="L184" s="12"/>
      <c r="M184" s="12"/>
      <c r="N184" s="24"/>
      <c r="O184" s="24" t="s">
        <v>989</v>
      </c>
      <c r="P184" s="24" t="s">
        <v>989</v>
      </c>
      <c r="Q184" s="24"/>
    </row>
    <row r="185" spans="1:17" ht="12.75" customHeight="1">
      <c r="A185" s="3">
        <f>VLOOKUP(D185,'Concept heirarchy position'!A$1:I$609,3,0)</f>
        <v>163</v>
      </c>
      <c r="B185" s="3" t="str">
        <f>VLOOKUP(D185,'Concept heirarchy position'!A$1:I$609,2,0)</f>
        <v>Current inotropes</v>
      </c>
      <c r="C185" s="3">
        <v>164</v>
      </c>
      <c r="D185" s="3" t="s">
        <v>1879</v>
      </c>
      <c r="E185" s="74" t="s">
        <v>1589</v>
      </c>
      <c r="F185" s="12" t="s">
        <v>864</v>
      </c>
      <c r="G185" s="12" t="s">
        <v>1097</v>
      </c>
      <c r="H185" s="12" t="s">
        <v>1651</v>
      </c>
      <c r="J185" s="12" t="s">
        <v>989</v>
      </c>
      <c r="K185" s="12" t="s">
        <v>703</v>
      </c>
      <c r="L185" s="12"/>
      <c r="M185" s="12"/>
      <c r="N185" s="24"/>
      <c r="O185" s="24"/>
      <c r="P185" s="24" t="s">
        <v>989</v>
      </c>
      <c r="Q185" s="24"/>
    </row>
    <row r="186" spans="1:17" ht="12.75" customHeight="1">
      <c r="A186" s="3">
        <f>VLOOKUP(D186,'Concept heirarchy position'!A$1:I$609,3,0)</f>
        <v>164</v>
      </c>
      <c r="B186" s="3" t="str">
        <f>VLOOKUP(D186,'Concept heirarchy position'!A$1:I$609,2,0)</f>
        <v>Cardiac surgery</v>
      </c>
      <c r="C186" s="3">
        <v>165</v>
      </c>
      <c r="D186" s="3" t="s">
        <v>1620</v>
      </c>
      <c r="E186" s="74" t="s">
        <v>1590</v>
      </c>
      <c r="F186" s="3" t="s">
        <v>1199</v>
      </c>
      <c r="G186" s="12" t="s">
        <v>1097</v>
      </c>
      <c r="H186" s="12" t="s">
        <v>1651</v>
      </c>
      <c r="N186" s="24"/>
      <c r="O186" s="24" t="s">
        <v>989</v>
      </c>
      <c r="P186" s="24" t="s">
        <v>989</v>
      </c>
      <c r="Q186" s="24"/>
    </row>
    <row r="187" spans="1:17" ht="12.75" customHeight="1">
      <c r="A187" s="3">
        <f>VLOOKUP(D187,'Concept heirarchy position'!A$1:I$609,3,0)</f>
        <v>164</v>
      </c>
      <c r="B187" s="3" t="str">
        <f>VLOOKUP(D187,'Concept heirarchy position'!A$1:I$609,2,0)</f>
        <v>Cardiac surgery</v>
      </c>
      <c r="C187" s="3">
        <v>166</v>
      </c>
      <c r="D187" s="3" t="s">
        <v>1620</v>
      </c>
      <c r="E187" s="73" t="s">
        <v>1441</v>
      </c>
      <c r="F187" s="3" t="s">
        <v>1199</v>
      </c>
      <c r="G187" s="22" t="s">
        <v>1097</v>
      </c>
      <c r="H187" s="28" t="s">
        <v>2424</v>
      </c>
      <c r="J187" s="22" t="s">
        <v>989</v>
      </c>
      <c r="K187" s="22" t="s">
        <v>703</v>
      </c>
      <c r="L187" s="22"/>
      <c r="M187" s="22"/>
      <c r="N187" s="23" t="str">
        <f>IF((E187=""),"N","Y")</f>
        <v>Y</v>
      </c>
      <c r="O187" s="23"/>
      <c r="P187" s="23"/>
      <c r="Q187" s="23"/>
    </row>
    <row r="188" spans="1:17" ht="12.75" customHeight="1">
      <c r="A188" s="3">
        <f>VLOOKUP(D188,'Concept heirarchy position'!A$1:I$609,3,0)</f>
        <v>165</v>
      </c>
      <c r="B188" s="3" t="str">
        <f>VLOOKUP(D188,'Concept heirarchy position'!A$1:I$609,2,0)</f>
        <v>Cardiac surgery type</v>
      </c>
      <c r="C188" s="3">
        <v>167</v>
      </c>
      <c r="D188" s="3" t="s">
        <v>1485</v>
      </c>
      <c r="E188" s="74" t="s">
        <v>1343</v>
      </c>
      <c r="F188" s="3" t="s">
        <v>1715</v>
      </c>
      <c r="G188" s="12" t="s">
        <v>1583</v>
      </c>
      <c r="H188" s="12" t="s">
        <v>1455</v>
      </c>
      <c r="J188" s="3" t="s">
        <v>989</v>
      </c>
      <c r="K188" s="3" t="s">
        <v>1053</v>
      </c>
      <c r="N188" s="24"/>
      <c r="O188" s="24" t="s">
        <v>989</v>
      </c>
      <c r="P188" s="24" t="s">
        <v>989</v>
      </c>
      <c r="Q188" s="24"/>
    </row>
    <row r="189" spans="1:17" ht="12.75" customHeight="1">
      <c r="A189" s="3">
        <f>VLOOKUP(D189,'Concept heirarchy position'!A$1:I$609,3,0)</f>
        <v>166</v>
      </c>
      <c r="B189" s="3" t="str">
        <f>VLOOKUP(D189,'Concept heirarchy position'!A$1:I$609,2,0)</f>
        <v>Other cardiovascular disease</v>
      </c>
      <c r="C189" s="3">
        <v>168</v>
      </c>
      <c r="D189" s="3" t="s">
        <v>1225</v>
      </c>
      <c r="E189" s="74" t="s">
        <v>1226</v>
      </c>
      <c r="F189" s="12" t="s">
        <v>864</v>
      </c>
      <c r="G189" s="12" t="s">
        <v>1097</v>
      </c>
      <c r="H189" s="12" t="s">
        <v>1651</v>
      </c>
      <c r="J189" s="12" t="s">
        <v>989</v>
      </c>
      <c r="K189" s="12" t="s">
        <v>703</v>
      </c>
      <c r="L189" s="12"/>
      <c r="M189" s="12"/>
      <c r="O189" s="24" t="s">
        <v>989</v>
      </c>
      <c r="P189" s="24" t="s">
        <v>989</v>
      </c>
      <c r="Q189" s="24"/>
    </row>
    <row r="190" spans="1:17" ht="12.75" customHeight="1">
      <c r="A190" s="3">
        <f>VLOOKUP(D190,'Concept heirarchy position'!A$1:I$609,3,0)</f>
        <v>168</v>
      </c>
      <c r="B190" s="3" t="str">
        <f>VLOOKUP(D190,'Concept heirarchy position'!A$1:I$609,2,0)</f>
        <v>Pulmonary disease</v>
      </c>
      <c r="C190" s="3">
        <v>169</v>
      </c>
      <c r="D190" s="3" t="s">
        <v>1229</v>
      </c>
      <c r="E190" s="74" t="s">
        <v>1230</v>
      </c>
      <c r="F190" s="12" t="s">
        <v>864</v>
      </c>
      <c r="G190" s="12" t="s">
        <v>1097</v>
      </c>
      <c r="H190" s="12" t="s">
        <v>1651</v>
      </c>
      <c r="O190" s="24" t="s">
        <v>989</v>
      </c>
      <c r="P190" s="24" t="s">
        <v>989</v>
      </c>
      <c r="Q190" s="24"/>
    </row>
    <row r="191" spans="1:17" ht="12.75" customHeight="1">
      <c r="A191" s="3">
        <f>VLOOKUP(D191,'Concept heirarchy position'!A$1:I$609,3,0)</f>
        <v>169</v>
      </c>
      <c r="B191" s="3" t="str">
        <f>VLOOKUP(D191,'Concept heirarchy position'!A$1:I$609,2,0)</f>
        <v>COPD</v>
      </c>
      <c r="C191" s="3">
        <v>170</v>
      </c>
      <c r="D191" s="12" t="s">
        <v>1354</v>
      </c>
      <c r="E191" s="74" t="s">
        <v>1354</v>
      </c>
      <c r="F191" s="12" t="s">
        <v>864</v>
      </c>
      <c r="G191" s="12" t="s">
        <v>1097</v>
      </c>
      <c r="H191" s="12" t="s">
        <v>1651</v>
      </c>
      <c r="N191" s="24"/>
      <c r="O191" s="24"/>
      <c r="P191" s="24" t="s">
        <v>989</v>
      </c>
      <c r="Q191" s="24"/>
    </row>
    <row r="192" spans="1:17" ht="12.75" customHeight="1">
      <c r="A192" s="3">
        <f>VLOOKUP(D192,'Concept heirarchy position'!A$1:I$609,3,0)</f>
        <v>169</v>
      </c>
      <c r="B192" s="3" t="str">
        <f>VLOOKUP(D192,'Concept heirarchy position'!A$1:I$609,2,0)</f>
        <v>COPD</v>
      </c>
      <c r="C192" s="3">
        <v>171</v>
      </c>
      <c r="D192" s="22" t="s">
        <v>1354</v>
      </c>
      <c r="E192" s="73" t="s">
        <v>1456</v>
      </c>
      <c r="F192" s="3" t="s">
        <v>2171</v>
      </c>
      <c r="G192" s="22" t="s">
        <v>1097</v>
      </c>
      <c r="H192" s="28" t="s">
        <v>1508</v>
      </c>
      <c r="N192" s="23" t="str">
        <f>IF((E192=""),"N","Y")</f>
        <v>Y</v>
      </c>
      <c r="O192" s="23" t="s">
        <v>989</v>
      </c>
      <c r="P192" s="23"/>
      <c r="Q192" s="23"/>
    </row>
    <row r="193" spans="1:17" ht="12.75" customHeight="1">
      <c r="A193" s="3">
        <f>VLOOKUP(D193,'Concept heirarchy position'!A$1:I$609,3,0)</f>
        <v>170</v>
      </c>
      <c r="B193" s="3" t="str">
        <f>VLOOKUP(D193,'Concept heirarchy position'!A$1:I$609,2,0)</f>
        <v>COPD (severity)</v>
      </c>
      <c r="C193" s="3">
        <v>172</v>
      </c>
      <c r="D193" s="3" t="s">
        <v>1356</v>
      </c>
      <c r="E193" s="74" t="s">
        <v>1357</v>
      </c>
      <c r="F193" s="12" t="s">
        <v>1457</v>
      </c>
      <c r="G193" s="12" t="s">
        <v>1097</v>
      </c>
      <c r="H193" s="30" t="s">
        <v>1458</v>
      </c>
      <c r="N193" s="24"/>
      <c r="O193" s="24"/>
      <c r="P193" s="24" t="s">
        <v>989</v>
      </c>
      <c r="Q193" s="24"/>
    </row>
    <row r="194" spans="1:17" ht="12.75" customHeight="1">
      <c r="A194" s="3">
        <f>VLOOKUP(D194,'Concept heirarchy position'!A$1:I$609,3,0)</f>
        <v>171</v>
      </c>
      <c r="B194" s="3" t="str">
        <f>VLOOKUP(D194,'Concept heirarchy position'!A$1:I$609,2,0)</f>
        <v>Asthma</v>
      </c>
      <c r="C194" s="3">
        <v>173</v>
      </c>
      <c r="D194" s="12" t="s">
        <v>1358</v>
      </c>
      <c r="E194" s="74" t="s">
        <v>1358</v>
      </c>
      <c r="F194" s="12" t="s">
        <v>864</v>
      </c>
      <c r="G194" s="12" t="s">
        <v>1097</v>
      </c>
      <c r="H194" s="29" t="s">
        <v>1651</v>
      </c>
      <c r="J194" s="12" t="s">
        <v>989</v>
      </c>
      <c r="K194" s="12" t="s">
        <v>703</v>
      </c>
      <c r="L194" s="12"/>
      <c r="M194" s="12"/>
      <c r="N194" s="24"/>
      <c r="O194" s="24" t="s">
        <v>989</v>
      </c>
      <c r="P194" s="24" t="s">
        <v>989</v>
      </c>
      <c r="Q194" s="24"/>
    </row>
    <row r="195" spans="1:17" ht="12.75" customHeight="1">
      <c r="A195" s="3">
        <f>VLOOKUP(D195,'Concept heirarchy position'!A$1:I$609,3,0)</f>
        <v>171</v>
      </c>
      <c r="B195" s="3" t="str">
        <f>VLOOKUP(D195,'Concept heirarchy position'!A$1:I$609,2,0)</f>
        <v>Asthma</v>
      </c>
      <c r="C195" s="3">
        <v>174</v>
      </c>
      <c r="D195" s="22" t="s">
        <v>1358</v>
      </c>
      <c r="E195" s="73" t="s">
        <v>1584</v>
      </c>
      <c r="F195" s="3" t="s">
        <v>2171</v>
      </c>
      <c r="G195" s="22" t="s">
        <v>1097</v>
      </c>
      <c r="H195" s="28" t="s">
        <v>2424</v>
      </c>
      <c r="J195" s="22"/>
      <c r="K195" s="22"/>
      <c r="L195" s="22"/>
      <c r="M195" s="22"/>
      <c r="N195" s="23" t="str">
        <f>IF((E195=""),"N","Y")</f>
        <v>Y</v>
      </c>
      <c r="O195" s="23"/>
      <c r="P195" s="23"/>
      <c r="Q195" s="23"/>
    </row>
    <row r="196" spans="1:17" ht="12.75" customHeight="1">
      <c r="A196" s="3">
        <f>VLOOKUP(D196,'Concept heirarchy position'!A$1:I$609,3,0)</f>
        <v>172</v>
      </c>
      <c r="B196" s="3" t="str">
        <f>VLOOKUP(D196,'Concept heirarchy position'!A$1:I$609,2,0)</f>
        <v>Asthma (severity)</v>
      </c>
      <c r="C196" s="3">
        <v>175</v>
      </c>
      <c r="D196" s="3" t="s">
        <v>2155</v>
      </c>
      <c r="E196" s="74" t="s">
        <v>1892</v>
      </c>
      <c r="F196" s="12" t="s">
        <v>1585</v>
      </c>
      <c r="G196" s="12" t="s">
        <v>1097</v>
      </c>
      <c r="H196" s="12" t="s">
        <v>2155</v>
      </c>
      <c r="N196" s="24"/>
      <c r="O196" s="24" t="s">
        <v>989</v>
      </c>
      <c r="P196" s="24" t="s">
        <v>989</v>
      </c>
      <c r="Q196" s="24"/>
    </row>
    <row r="197" spans="1:17" ht="12.75" customHeight="1">
      <c r="A197" s="3">
        <f>VLOOKUP(D197,'Concept heirarchy position'!A$1:I$609,3,0)</f>
        <v>173</v>
      </c>
      <c r="B197" s="3" t="str">
        <f>VLOOKUP(D197,'Concept heirarchy position'!A$1:I$609,2,0)</f>
        <v>Asthma ER attendance</v>
      </c>
      <c r="C197" s="3">
        <v>357</v>
      </c>
      <c r="D197" s="9" t="s">
        <v>1893</v>
      </c>
      <c r="E197" s="74" t="s">
        <v>1809</v>
      </c>
      <c r="F197" s="22" t="s">
        <v>1811</v>
      </c>
      <c r="G197" s="22" t="s">
        <v>1097</v>
      </c>
      <c r="H197" s="28" t="s">
        <v>2424</v>
      </c>
      <c r="N197" s="21" t="s">
        <v>1812</v>
      </c>
      <c r="O197" s="24"/>
      <c r="P197" s="24"/>
      <c r="Q197" s="24"/>
    </row>
    <row r="198" spans="1:17" ht="12.75" customHeight="1">
      <c r="A198" s="3">
        <f>VLOOKUP(D198,'Concept heirarchy position'!A$1:I$609,3,0)</f>
        <v>174</v>
      </c>
      <c r="B198" s="3" t="str">
        <f>VLOOKUP(D198,'Concept heirarchy position'!A$1:I$609,2,0)</f>
        <v>Asthma hospitalisations</v>
      </c>
      <c r="C198" s="3">
        <v>358</v>
      </c>
      <c r="D198" s="9" t="s">
        <v>2154</v>
      </c>
      <c r="E198" s="74" t="s">
        <v>2076</v>
      </c>
      <c r="F198" s="22" t="s">
        <v>1811</v>
      </c>
      <c r="G198" s="22" t="s">
        <v>1097</v>
      </c>
      <c r="H198" s="28" t="s">
        <v>2424</v>
      </c>
      <c r="N198" s="21" t="s">
        <v>1812</v>
      </c>
      <c r="O198" s="24"/>
      <c r="P198" s="24"/>
      <c r="Q198" s="24"/>
    </row>
    <row r="199" spans="1:17" ht="12.75" customHeight="1">
      <c r="A199" s="3">
        <f>VLOOKUP(D199,'Concept heirarchy position'!A$1:I$609,3,0)</f>
        <v>178</v>
      </c>
      <c r="B199" s="3" t="str">
        <f>VLOOKUP(D199,'Concept heirarchy position'!A$1:I$609,2,0)</f>
        <v>Snorer</v>
      </c>
      <c r="C199" s="3">
        <v>370</v>
      </c>
      <c r="D199" s="9" t="s">
        <v>86</v>
      </c>
      <c r="E199" s="74" t="s">
        <v>87</v>
      </c>
      <c r="F199" s="22" t="s">
        <v>328</v>
      </c>
      <c r="G199" s="22" t="s">
        <v>88</v>
      </c>
      <c r="H199" s="28" t="s">
        <v>1508</v>
      </c>
      <c r="N199" s="21" t="s">
        <v>89</v>
      </c>
      <c r="O199" s="24" t="s">
        <v>90</v>
      </c>
      <c r="P199" s="24"/>
      <c r="Q199" s="24"/>
    </row>
    <row r="200" spans="1:17" ht="12.75" customHeight="1">
      <c r="A200" s="3">
        <f>VLOOKUP(D200,'Concept heirarchy position'!A$1:I$609,3,0)</f>
        <v>179</v>
      </c>
      <c r="B200" s="3" t="str">
        <f>VLOOKUP(D200,'Concept heirarchy position'!A$1:I$609,2,0)</f>
        <v>Obstructive sleep apnoea</v>
      </c>
      <c r="C200" s="3">
        <v>176</v>
      </c>
      <c r="D200" s="3" t="s">
        <v>2346</v>
      </c>
      <c r="E200" s="74" t="s">
        <v>1320</v>
      </c>
      <c r="F200" s="12" t="s">
        <v>864</v>
      </c>
      <c r="G200" s="12" t="s">
        <v>1097</v>
      </c>
      <c r="H200" s="12" t="s">
        <v>1651</v>
      </c>
      <c r="O200" s="24" t="s">
        <v>989</v>
      </c>
      <c r="P200" s="24" t="s">
        <v>989</v>
      </c>
      <c r="Q200" s="24"/>
    </row>
    <row r="201" spans="1:17" ht="12.75" customHeight="1">
      <c r="A201" s="3">
        <f>VLOOKUP(D201,'Concept heirarchy position'!A$1:I$609,3,0)</f>
        <v>179</v>
      </c>
      <c r="B201" s="3" t="str">
        <f>VLOOKUP(D201,'Concept heirarchy position'!A$1:I$609,2,0)</f>
        <v>Obstructive sleep apnoea</v>
      </c>
      <c r="C201" s="3">
        <v>177</v>
      </c>
      <c r="D201" s="3" t="s">
        <v>2346</v>
      </c>
      <c r="E201" s="73" t="s">
        <v>339</v>
      </c>
      <c r="F201" s="22" t="s">
        <v>864</v>
      </c>
      <c r="G201" s="22" t="s">
        <v>1097</v>
      </c>
      <c r="H201" s="28" t="s">
        <v>2424</v>
      </c>
      <c r="N201" s="23" t="str">
        <f>IF((E201=""),"N","Y")</f>
        <v>Y</v>
      </c>
      <c r="O201" s="23"/>
      <c r="P201" s="23"/>
      <c r="Q201" s="23"/>
    </row>
    <row r="202" spans="1:17" ht="12.75" customHeight="1">
      <c r="A202" s="3">
        <f>VLOOKUP(D202,'Concept heirarchy position'!A$1:I$609,3,0)</f>
        <v>180</v>
      </c>
      <c r="B202" s="3" t="str">
        <f>VLOOKUP(D202,'Concept heirarchy position'!A$1:I$609,2,0)</f>
        <v>CPAP</v>
      </c>
      <c r="C202" s="3">
        <v>178</v>
      </c>
      <c r="D202" s="12" t="s">
        <v>1795</v>
      </c>
      <c r="E202" s="74" t="s">
        <v>1322</v>
      </c>
      <c r="F202" s="12" t="s">
        <v>85</v>
      </c>
      <c r="G202" s="22" t="s">
        <v>1097</v>
      </c>
      <c r="H202" s="12" t="s">
        <v>1651</v>
      </c>
      <c r="N202" s="24"/>
      <c r="O202" s="24"/>
      <c r="P202" s="24" t="s">
        <v>989</v>
      </c>
      <c r="Q202" s="24"/>
    </row>
    <row r="203" spans="1:17" ht="12.75" customHeight="1">
      <c r="A203" s="3">
        <f>VLOOKUP(D203,'Concept heirarchy position'!A$1:I$609,3,0)</f>
        <v>180</v>
      </c>
      <c r="B203" s="3" t="str">
        <f>VLOOKUP(D203,'Concept heirarchy position'!A$1:I$609,2,0)</f>
        <v>CPAP</v>
      </c>
      <c r="C203" s="3">
        <v>179</v>
      </c>
      <c r="D203" s="22" t="s">
        <v>1795</v>
      </c>
      <c r="E203" s="73" t="s">
        <v>938</v>
      </c>
      <c r="F203" s="12" t="s">
        <v>85</v>
      </c>
      <c r="G203" s="22" t="s">
        <v>1097</v>
      </c>
      <c r="H203" s="9" t="s">
        <v>75</v>
      </c>
      <c r="N203" s="23" t="str">
        <f>IF((E203=""),"N","Y")</f>
        <v>Y</v>
      </c>
      <c r="O203" s="23" t="s">
        <v>989</v>
      </c>
      <c r="P203" s="23"/>
      <c r="Q203" s="23"/>
    </row>
    <row r="204" spans="1:17" ht="12.75" customHeight="1">
      <c r="A204" s="3">
        <f>VLOOKUP(D204,'Concept heirarchy position'!A$1:I$609,3,0)</f>
        <v>181</v>
      </c>
      <c r="B204" s="3" t="str">
        <f>VLOOKUP(D204,'Concept heirarchy position'!A$1:I$609,2,0)</f>
        <v>STOP S</v>
      </c>
      <c r="C204" s="3">
        <v>381</v>
      </c>
      <c r="D204" s="70" t="s">
        <v>189</v>
      </c>
      <c r="E204" s="73" t="s">
        <v>125</v>
      </c>
      <c r="F204" s="22" t="s">
        <v>140</v>
      </c>
      <c r="G204" s="22" t="s">
        <v>1097</v>
      </c>
      <c r="H204" s="9" t="s">
        <v>75</v>
      </c>
      <c r="N204" s="23" t="str">
        <f>IF((E204=""),"N","Y")</f>
        <v>Y</v>
      </c>
      <c r="O204" s="23"/>
      <c r="P204" s="23"/>
      <c r="Q204" s="23"/>
    </row>
    <row r="205" spans="1:17" ht="12.75" customHeight="1">
      <c r="A205" s="3">
        <f>VLOOKUP(D205,'Concept heirarchy position'!A$1:I$609,3,0)</f>
        <v>182</v>
      </c>
      <c r="B205" s="3" t="str">
        <f>VLOOKUP(D205,'Concept heirarchy position'!A$1:I$609,2,0)</f>
        <v>STOP T</v>
      </c>
      <c r="C205" s="3">
        <v>382</v>
      </c>
      <c r="D205" s="70" t="s">
        <v>191</v>
      </c>
      <c r="E205" s="73" t="s">
        <v>126</v>
      </c>
      <c r="F205" s="22" t="s">
        <v>140</v>
      </c>
      <c r="G205" s="22" t="s">
        <v>1097</v>
      </c>
      <c r="H205" s="9" t="s">
        <v>75</v>
      </c>
      <c r="N205" s="23" t="str">
        <f>IF((E205=""),"N","Y")</f>
        <v>Y</v>
      </c>
      <c r="O205" s="23"/>
      <c r="P205" s="23"/>
      <c r="Q205" s="23"/>
    </row>
    <row r="206" spans="1:17" ht="12.75" customHeight="1">
      <c r="A206" s="3">
        <f>VLOOKUP(D206,'Concept heirarchy position'!A$1:I$609,3,0)</f>
        <v>183</v>
      </c>
      <c r="B206" s="3" t="str">
        <f>VLOOKUP(D206,'Concept heirarchy position'!A$1:I$609,2,0)</f>
        <v>STOP O</v>
      </c>
      <c r="C206" s="3">
        <v>383</v>
      </c>
      <c r="D206" s="70" t="s">
        <v>193</v>
      </c>
      <c r="E206" s="73" t="s">
        <v>127</v>
      </c>
      <c r="F206" s="22" t="s">
        <v>140</v>
      </c>
      <c r="G206" s="22" t="s">
        <v>1097</v>
      </c>
      <c r="H206" s="9" t="s">
        <v>75</v>
      </c>
      <c r="N206" s="23" t="str">
        <f>IF((E206=""),"N","Y")</f>
        <v>Y</v>
      </c>
      <c r="O206" s="23"/>
      <c r="P206" s="23"/>
      <c r="Q206" s="23"/>
    </row>
    <row r="207" spans="1:17" ht="12.75" customHeight="1">
      <c r="A207" s="3">
        <f>VLOOKUP(D207,'Concept heirarchy position'!A$1:I$609,3,0)</f>
        <v>193</v>
      </c>
      <c r="B207" s="3" t="str">
        <f>VLOOKUP(D207,'Concept heirarchy position'!A$1:I$609,2,0)</f>
        <v>Oxygen at present</v>
      </c>
      <c r="C207" s="3">
        <v>180</v>
      </c>
      <c r="D207" s="3" t="s">
        <v>1542</v>
      </c>
      <c r="E207" s="74" t="s">
        <v>1703</v>
      </c>
      <c r="F207" s="12" t="s">
        <v>864</v>
      </c>
      <c r="G207" s="12" t="s">
        <v>1097</v>
      </c>
      <c r="H207" s="12" t="s">
        <v>1651</v>
      </c>
      <c r="J207" s="12"/>
      <c r="O207" s="24" t="s">
        <v>989</v>
      </c>
      <c r="P207" s="24" t="s">
        <v>989</v>
      </c>
      <c r="Q207" s="24"/>
    </row>
    <row r="208" spans="1:17" ht="12.75" customHeight="1">
      <c r="A208" s="3">
        <f>VLOOKUP(D208,'Concept heirarchy position'!A$1:I$609,3,0)</f>
        <v>194</v>
      </c>
      <c r="B208" s="3" t="str">
        <f>VLOOKUP(D208,'Concept heirarchy position'!A$1:I$609,2,0)</f>
        <v>Home oxygen</v>
      </c>
      <c r="C208" s="3">
        <v>181</v>
      </c>
      <c r="D208" s="3" t="s">
        <v>1398</v>
      </c>
      <c r="E208" s="74" t="s">
        <v>1713</v>
      </c>
      <c r="F208" s="12" t="s">
        <v>864</v>
      </c>
      <c r="G208" s="12" t="s">
        <v>1097</v>
      </c>
      <c r="H208" s="12" t="s">
        <v>1651</v>
      </c>
      <c r="O208" s="24"/>
      <c r="P208" s="24" t="s">
        <v>989</v>
      </c>
      <c r="Q208" s="24"/>
    </row>
    <row r="209" spans="1:17" ht="12.75" customHeight="1">
      <c r="A209" s="3">
        <f>VLOOKUP(D209,'Concept heirarchy position'!A$1:I$609,3,0)</f>
        <v>194</v>
      </c>
      <c r="B209" s="3" t="str">
        <f>VLOOKUP(D209,'Concept heirarchy position'!A$1:I$609,2,0)</f>
        <v>Home oxygen</v>
      </c>
      <c r="C209" s="3">
        <v>182</v>
      </c>
      <c r="D209" s="3" t="s">
        <v>1398</v>
      </c>
      <c r="E209" s="73" t="s">
        <v>1579</v>
      </c>
      <c r="F209" s="22" t="s">
        <v>864</v>
      </c>
      <c r="G209" s="22" t="s">
        <v>1097</v>
      </c>
      <c r="H209" s="9" t="s">
        <v>75</v>
      </c>
      <c r="N209" s="23" t="str">
        <f>IF((E209=""),"N","Y")</f>
        <v>Y</v>
      </c>
      <c r="O209" s="23" t="s">
        <v>989</v>
      </c>
      <c r="P209" s="23"/>
      <c r="Q209" s="23"/>
    </row>
    <row r="210" spans="1:17" ht="12.75" customHeight="1">
      <c r="A210" s="3">
        <f>VLOOKUP(D210,'Concept heirarchy position'!A$1:I$609,3,0)</f>
        <v>196</v>
      </c>
      <c r="B210" s="3" t="str">
        <f>VLOOKUP(D210,'Concept heirarchy position'!A$1:I$609,2,0)</f>
        <v>Other pulmonary disease</v>
      </c>
      <c r="C210" s="3">
        <v>183</v>
      </c>
      <c r="D210" s="3" t="s">
        <v>1937</v>
      </c>
      <c r="E210" s="74" t="s">
        <v>1407</v>
      </c>
      <c r="F210" s="12" t="s">
        <v>864</v>
      </c>
      <c r="G210" s="12" t="s">
        <v>1097</v>
      </c>
      <c r="H210" s="12" t="s">
        <v>1651</v>
      </c>
      <c r="J210" s="12" t="s">
        <v>989</v>
      </c>
      <c r="K210" s="12" t="s">
        <v>703</v>
      </c>
      <c r="L210" s="12"/>
      <c r="M210" s="12"/>
      <c r="O210" s="24" t="s">
        <v>989</v>
      </c>
      <c r="P210" s="24" t="s">
        <v>989</v>
      </c>
      <c r="Q210" s="24"/>
    </row>
    <row r="211" spans="1:17" ht="12.75" customHeight="1">
      <c r="A211" s="3">
        <f>VLOOKUP(D211,'Concept heirarchy position'!A$1:I$609,3,0)</f>
        <v>197</v>
      </c>
      <c r="B211" s="3" t="str">
        <f>VLOOKUP(D211,'Concept heirarchy position'!A$1:I$609,2,0)</f>
        <v>Cerebrovascular disease</v>
      </c>
      <c r="C211" s="3">
        <v>184</v>
      </c>
      <c r="D211" s="3" t="s">
        <v>1162</v>
      </c>
      <c r="E211" s="74" t="s">
        <v>1031</v>
      </c>
      <c r="F211" s="12" t="s">
        <v>864</v>
      </c>
      <c r="G211" s="12" t="s">
        <v>1097</v>
      </c>
      <c r="H211" s="12" t="s">
        <v>1651</v>
      </c>
      <c r="N211" s="24"/>
      <c r="O211" s="24"/>
      <c r="P211" s="24" t="s">
        <v>989</v>
      </c>
      <c r="Q211" s="24"/>
    </row>
    <row r="212" spans="1:17" ht="12.75" customHeight="1">
      <c r="A212" s="3">
        <f>VLOOKUP(D212,'Concept heirarchy position'!A$1:I$609,3,0)</f>
        <v>198</v>
      </c>
      <c r="B212" s="3" t="str">
        <f>VLOOKUP(D212,'Concept heirarchy position'!A$1:I$609,2,0)</f>
        <v>Stroke</v>
      </c>
      <c r="C212" s="3">
        <v>380</v>
      </c>
      <c r="D212" s="9" t="s">
        <v>40</v>
      </c>
      <c r="E212" s="74" t="s">
        <v>2438</v>
      </c>
      <c r="F212" s="12" t="s">
        <v>185</v>
      </c>
      <c r="G212" s="12" t="s">
        <v>186</v>
      </c>
      <c r="H212" s="12" t="s">
        <v>187</v>
      </c>
      <c r="J212" s="12" t="s">
        <v>2439</v>
      </c>
      <c r="K212" s="12" t="s">
        <v>2440</v>
      </c>
      <c r="L212" s="12"/>
      <c r="M212" s="12"/>
      <c r="N212" s="21" t="s">
        <v>188</v>
      </c>
      <c r="O212" s="24" t="s">
        <v>188</v>
      </c>
      <c r="P212" s="24"/>
      <c r="Q212" s="24"/>
    </row>
    <row r="213" spans="1:17" ht="12.75" customHeight="1">
      <c r="A213" s="3">
        <f>VLOOKUP(D213,'Concept heirarchy position'!A$1:I$609,3,0)</f>
        <v>199</v>
      </c>
      <c r="B213" s="3" t="str">
        <f>VLOOKUP(D213,'Concept heirarchy position'!A$1:I$609,2,0)</f>
        <v>Seizure disorder</v>
      </c>
      <c r="C213" s="3">
        <v>186</v>
      </c>
      <c r="D213" s="3" t="s">
        <v>1167</v>
      </c>
      <c r="E213" s="74" t="s">
        <v>1576</v>
      </c>
      <c r="F213" s="12" t="s">
        <v>864</v>
      </c>
      <c r="G213" s="12" t="s">
        <v>1097</v>
      </c>
      <c r="H213" s="12" t="s">
        <v>187</v>
      </c>
      <c r="J213" s="3" t="s">
        <v>989</v>
      </c>
      <c r="K213" s="3" t="s">
        <v>703</v>
      </c>
      <c r="O213" s="24" t="s">
        <v>989</v>
      </c>
      <c r="P213" s="24" t="s">
        <v>989</v>
      </c>
      <c r="Q213" s="24"/>
    </row>
    <row r="214" spans="1:17" ht="12.75" customHeight="1">
      <c r="A214" s="3">
        <f>VLOOKUP(D214,'Concept heirarchy position'!A$1:I$609,3,0)</f>
        <v>199</v>
      </c>
      <c r="B214" s="3" t="str">
        <f>VLOOKUP(D214,'Concept heirarchy position'!A$1:I$609,2,0)</f>
        <v>Seizure disorder</v>
      </c>
      <c r="C214" s="3">
        <v>187</v>
      </c>
      <c r="D214" s="3" t="s">
        <v>1167</v>
      </c>
      <c r="E214" s="73" t="s">
        <v>955</v>
      </c>
      <c r="F214" s="22" t="s">
        <v>864</v>
      </c>
      <c r="G214" s="22" t="s">
        <v>1097</v>
      </c>
      <c r="H214" s="12" t="s">
        <v>187</v>
      </c>
      <c r="N214" s="23" t="str">
        <f>IF((E214=""),"N","Y")</f>
        <v>Y</v>
      </c>
      <c r="O214" s="23"/>
      <c r="P214" s="23"/>
      <c r="Q214" s="23"/>
    </row>
    <row r="215" spans="1:17" ht="12.75" customHeight="1">
      <c r="A215" s="3">
        <f>VLOOKUP(D215,'Concept heirarchy position'!A$1:I$609,3,0)</f>
        <v>200</v>
      </c>
      <c r="B215" s="3" t="str">
        <f>VLOOKUP(D215,'Concept heirarchy position'!A$1:I$609,2,0)</f>
        <v>Parkinson's Disease</v>
      </c>
      <c r="C215" s="3">
        <v>188</v>
      </c>
      <c r="D215" s="3" t="s">
        <v>1290</v>
      </c>
      <c r="E215" s="74" t="s">
        <v>1203</v>
      </c>
      <c r="F215" s="12" t="s">
        <v>864</v>
      </c>
      <c r="G215" s="12" t="s">
        <v>1097</v>
      </c>
      <c r="H215" s="12" t="s">
        <v>1651</v>
      </c>
      <c r="O215" s="24"/>
      <c r="P215" s="24" t="s">
        <v>989</v>
      </c>
      <c r="Q215" s="24"/>
    </row>
    <row r="216" spans="1:17" ht="12.75" customHeight="1">
      <c r="A216" s="3">
        <f>VLOOKUP(D216,'Concept heirarchy position'!A$1:I$609,3,0)</f>
        <v>200</v>
      </c>
      <c r="B216" s="3" t="str">
        <f>VLOOKUP(D216,'Concept heirarchy position'!A$1:I$609,2,0)</f>
        <v>Parkinson's Disease</v>
      </c>
      <c r="C216" s="3">
        <v>189</v>
      </c>
      <c r="D216" s="3" t="s">
        <v>1290</v>
      </c>
      <c r="E216" s="73" t="s">
        <v>843</v>
      </c>
      <c r="F216" s="22" t="s">
        <v>864</v>
      </c>
      <c r="G216" s="22" t="s">
        <v>1097</v>
      </c>
      <c r="H216" s="12" t="s">
        <v>187</v>
      </c>
      <c r="N216" s="23"/>
      <c r="O216" s="23"/>
      <c r="P216" s="23"/>
      <c r="Q216" s="23"/>
    </row>
    <row r="217" spans="1:17" ht="12.75" customHeight="1">
      <c r="A217" s="3">
        <f>VLOOKUP(D217,'Concept heirarchy position'!A$1:I$609,3,0)</f>
        <v>202</v>
      </c>
      <c r="B217" s="3" t="str">
        <f>VLOOKUP(D217,'Concept heirarchy position'!A$1:I$609,2,0)</f>
        <v>Psychiatric disorders</v>
      </c>
      <c r="C217" s="3">
        <v>190</v>
      </c>
      <c r="D217" s="3" t="s">
        <v>1945</v>
      </c>
      <c r="E217" s="74" t="s">
        <v>1946</v>
      </c>
      <c r="F217" s="12" t="s">
        <v>864</v>
      </c>
      <c r="G217" s="12" t="s">
        <v>1097</v>
      </c>
      <c r="H217" s="12" t="s">
        <v>1651</v>
      </c>
      <c r="O217" s="24"/>
      <c r="P217" s="24" t="s">
        <v>989</v>
      </c>
      <c r="Q217" s="24"/>
    </row>
    <row r="218" spans="1:17" ht="12.75" customHeight="1">
      <c r="A218" s="3">
        <f>VLOOKUP(D218,'Concept heirarchy position'!A$1:I$609,3,0)</f>
        <v>202</v>
      </c>
      <c r="B218" s="3" t="str">
        <f>VLOOKUP(D218,'Concept heirarchy position'!A$1:I$609,2,0)</f>
        <v>Psychiatric disorders</v>
      </c>
      <c r="C218" s="3">
        <v>191</v>
      </c>
      <c r="D218" s="3" t="s">
        <v>1945</v>
      </c>
      <c r="E218" s="73" t="s">
        <v>438</v>
      </c>
      <c r="F218" s="22" t="s">
        <v>864</v>
      </c>
      <c r="G218" s="22" t="s">
        <v>1097</v>
      </c>
      <c r="H218" s="28" t="s">
        <v>1508</v>
      </c>
      <c r="J218" s="3" t="s">
        <v>989</v>
      </c>
      <c r="K218" s="3" t="s">
        <v>703</v>
      </c>
      <c r="N218" s="23" t="str">
        <f>IF((E218=""),"N","Y")</f>
        <v>Y</v>
      </c>
      <c r="O218" s="23" t="s">
        <v>989</v>
      </c>
      <c r="P218" s="23"/>
      <c r="Q218" s="23"/>
    </row>
    <row r="219" spans="1:17" ht="12.75" customHeight="1">
      <c r="A219" s="3">
        <f>VLOOKUP(D219,'Concept heirarchy position'!A$1:I$609,3,0)</f>
        <v>203</v>
      </c>
      <c r="B219" s="3" t="str">
        <f>VLOOKUP(D219,'Concept heirarchy position'!A$1:I$609,2,0)</f>
        <v>Spinal cord injury</v>
      </c>
      <c r="C219" s="3">
        <v>192</v>
      </c>
      <c r="D219" s="3" t="s">
        <v>1948</v>
      </c>
      <c r="E219" s="74" t="s">
        <v>1991</v>
      </c>
      <c r="F219" s="12" t="s">
        <v>864</v>
      </c>
      <c r="G219" s="12" t="s">
        <v>1097</v>
      </c>
      <c r="H219" s="12" t="s">
        <v>1651</v>
      </c>
      <c r="O219" s="24" t="s">
        <v>989</v>
      </c>
      <c r="P219" s="24" t="s">
        <v>989</v>
      </c>
      <c r="Q219" s="24"/>
    </row>
    <row r="220" spans="1:17" ht="12.75" customHeight="1">
      <c r="A220" s="3">
        <f>VLOOKUP(D220,'Concept heirarchy position'!A$1:I$609,3,0)</f>
        <v>203</v>
      </c>
      <c r="B220" s="3" t="str">
        <f>VLOOKUP(D220,'Concept heirarchy position'!A$1:I$609,2,0)</f>
        <v>Spinal cord injury</v>
      </c>
      <c r="C220" s="3">
        <v>193</v>
      </c>
      <c r="D220" s="3" t="s">
        <v>1948</v>
      </c>
      <c r="E220" s="73" t="s">
        <v>382</v>
      </c>
      <c r="F220" s="22" t="s">
        <v>864</v>
      </c>
      <c r="G220" s="22" t="s">
        <v>1097</v>
      </c>
      <c r="H220" s="12" t="s">
        <v>187</v>
      </c>
      <c r="J220" s="3" t="s">
        <v>374</v>
      </c>
      <c r="K220" s="3" t="s">
        <v>291</v>
      </c>
      <c r="N220" s="23" t="str">
        <f>IF((E220=""),"N","Y")</f>
        <v>Y</v>
      </c>
      <c r="O220" s="23" t="s">
        <v>989</v>
      </c>
      <c r="P220" s="23"/>
      <c r="Q220" s="23"/>
    </row>
    <row r="221" spans="1:17" ht="12.75" customHeight="1">
      <c r="A221" s="3">
        <f>VLOOKUP(D221,'Concept heirarchy position'!A$1:I$609,3,0)</f>
        <v>204</v>
      </c>
      <c r="B221" s="3" t="str">
        <f>VLOOKUP(D221,'Concept heirarchy position'!A$1:I$609,2,0)</f>
        <v>Spinal cord injury level</v>
      </c>
      <c r="C221" s="3">
        <v>194</v>
      </c>
      <c r="D221" s="3" t="s">
        <v>1827</v>
      </c>
      <c r="E221" s="74" t="s">
        <v>1828</v>
      </c>
      <c r="F221" s="12" t="s">
        <v>432</v>
      </c>
      <c r="G221" s="12" t="s">
        <v>1097</v>
      </c>
      <c r="H221" s="30" t="s">
        <v>433</v>
      </c>
      <c r="O221" s="24" t="s">
        <v>989</v>
      </c>
      <c r="P221" s="24" t="s">
        <v>989</v>
      </c>
      <c r="Q221" s="24"/>
    </row>
    <row r="222" spans="1:17" ht="12.75" customHeight="1">
      <c r="A222" s="3">
        <f>VLOOKUP(D222,'Concept heirarchy position'!A$1:I$609,3,0)</f>
        <v>205</v>
      </c>
      <c r="B222" s="3" t="str">
        <f>VLOOKUP(D222,'Concept heirarchy position'!A$1:I$609,2,0)</f>
        <v>Autonomic dysreflexia</v>
      </c>
      <c r="C222" s="3">
        <v>195</v>
      </c>
      <c r="D222" s="3" t="s">
        <v>1995</v>
      </c>
      <c r="E222" s="74" t="s">
        <v>2174</v>
      </c>
      <c r="F222" s="12" t="s">
        <v>432</v>
      </c>
      <c r="G222" s="12" t="s">
        <v>1097</v>
      </c>
      <c r="H222" s="29" t="s">
        <v>1651</v>
      </c>
      <c r="J222" s="12" t="s">
        <v>989</v>
      </c>
      <c r="K222" s="12" t="s">
        <v>703</v>
      </c>
      <c r="L222" s="12"/>
      <c r="M222" s="12"/>
      <c r="N222" s="24"/>
      <c r="O222" s="24" t="s">
        <v>989</v>
      </c>
      <c r="P222" s="24" t="s">
        <v>989</v>
      </c>
      <c r="Q222" s="24"/>
    </row>
    <row r="223" spans="1:17" ht="12.75" customHeight="1">
      <c r="A223" s="3">
        <f>VLOOKUP(D223,'Concept heirarchy position'!A$1:I$609,3,0)</f>
        <v>207</v>
      </c>
      <c r="B223" s="3" t="str">
        <f>VLOOKUP(D223,'Concept heirarchy position'!A$1:I$609,2,0)</f>
        <v>Neuromuscular disease</v>
      </c>
      <c r="C223" s="3">
        <v>196</v>
      </c>
      <c r="D223" s="3" t="s">
        <v>2048</v>
      </c>
      <c r="E223" s="74" t="s">
        <v>738</v>
      </c>
      <c r="F223" s="12"/>
      <c r="G223" s="12" t="s">
        <v>1097</v>
      </c>
      <c r="H223" s="12" t="s">
        <v>1651</v>
      </c>
      <c r="O223" s="24" t="s">
        <v>989</v>
      </c>
      <c r="P223" s="24" t="s">
        <v>989</v>
      </c>
      <c r="Q223" s="24"/>
    </row>
    <row r="224" spans="1:17" ht="12.75" customHeight="1">
      <c r="A224" s="3">
        <f>VLOOKUP(D224,'Concept heirarchy position'!A$1:I$609,3,0)</f>
        <v>207</v>
      </c>
      <c r="B224" s="3" t="str">
        <f>VLOOKUP(D224,'Concept heirarchy position'!A$1:I$609,2,0)</f>
        <v>Neuromuscular disease</v>
      </c>
      <c r="C224" s="3">
        <v>197</v>
      </c>
      <c r="D224" s="3" t="s">
        <v>2048</v>
      </c>
      <c r="E224" s="74" t="s">
        <v>610</v>
      </c>
      <c r="F224" s="3" t="s">
        <v>864</v>
      </c>
      <c r="G224" s="12" t="s">
        <v>1097</v>
      </c>
      <c r="H224" s="12" t="s">
        <v>1651</v>
      </c>
      <c r="J224" s="12" t="s">
        <v>989</v>
      </c>
      <c r="K224" s="12" t="s">
        <v>703</v>
      </c>
      <c r="L224" s="12"/>
      <c r="M224" s="12"/>
      <c r="O224" s="24"/>
      <c r="P224" s="24" t="s">
        <v>989</v>
      </c>
      <c r="Q224" s="24"/>
    </row>
    <row r="225" spans="1:17" ht="12.75" customHeight="1">
      <c r="A225" s="3">
        <f>VLOOKUP(D225,'Concept heirarchy position'!A$1:I$609,3,0)</f>
        <v>207</v>
      </c>
      <c r="B225" s="3" t="str">
        <f>VLOOKUP(D225,'Concept heirarchy position'!A$1:I$609,2,0)</f>
        <v>Neuromuscular disease</v>
      </c>
      <c r="C225" s="3">
        <v>198</v>
      </c>
      <c r="D225" s="3" t="s">
        <v>2048</v>
      </c>
      <c r="E225" s="73" t="s">
        <v>121</v>
      </c>
      <c r="F225" s="3" t="s">
        <v>1719</v>
      </c>
      <c r="G225" s="22" t="s">
        <v>1097</v>
      </c>
      <c r="H225" s="28" t="s">
        <v>2424</v>
      </c>
      <c r="J225" s="3" t="s">
        <v>989</v>
      </c>
      <c r="K225" s="3" t="s">
        <v>703</v>
      </c>
      <c r="N225" s="23" t="str">
        <f>IF((E225=""),"N","Y")</f>
        <v>Y</v>
      </c>
      <c r="O225" s="23" t="s">
        <v>989</v>
      </c>
      <c r="P225" s="23"/>
      <c r="Q225" s="23"/>
    </row>
    <row r="226" spans="1:17" ht="12.75" customHeight="1">
      <c r="A226" s="3">
        <f>VLOOKUP(D226,'Concept heirarchy position'!A$1:I$609,3,0)</f>
        <v>211</v>
      </c>
      <c r="B226" s="3" t="str">
        <f>VLOOKUP(D226,'Concept heirarchy position'!A$1:I$609,2,0)</f>
        <v>GCS E</v>
      </c>
      <c r="C226" s="3">
        <v>199</v>
      </c>
      <c r="D226" s="3" t="s">
        <v>1731</v>
      </c>
      <c r="E226" s="74" t="s">
        <v>966</v>
      </c>
      <c r="F226" s="3" t="s">
        <v>838</v>
      </c>
      <c r="G226" s="12" t="s">
        <v>1097</v>
      </c>
      <c r="H226" s="12" t="s">
        <v>1731</v>
      </c>
      <c r="N226" s="24"/>
      <c r="O226" s="24"/>
      <c r="P226" s="24" t="s">
        <v>989</v>
      </c>
      <c r="Q226" s="24"/>
    </row>
    <row r="227" spans="1:17" ht="12.75" customHeight="1">
      <c r="A227" s="3">
        <f>VLOOKUP(D227,'Concept heirarchy position'!A$1:I$609,3,0)</f>
        <v>212</v>
      </c>
      <c r="B227" s="3" t="str">
        <f>VLOOKUP(D227,'Concept heirarchy position'!A$1:I$609,2,0)</f>
        <v>GCS V</v>
      </c>
      <c r="C227" s="3">
        <v>200</v>
      </c>
      <c r="D227" s="3" t="s">
        <v>1606</v>
      </c>
      <c r="E227" s="74" t="s">
        <v>1870</v>
      </c>
      <c r="F227" s="3" t="s">
        <v>839</v>
      </c>
      <c r="G227" s="12" t="s">
        <v>1097</v>
      </c>
      <c r="O227" s="24" t="s">
        <v>989</v>
      </c>
      <c r="P227" s="24" t="s">
        <v>989</v>
      </c>
      <c r="Q227" s="24"/>
    </row>
    <row r="228" spans="1:17" ht="12.75" customHeight="1">
      <c r="A228" s="3">
        <f>VLOOKUP(D228,'Concept heirarchy position'!A$1:I$609,3,0)</f>
        <v>213</v>
      </c>
      <c r="B228" s="3" t="str">
        <f>VLOOKUP(D228,'Concept heirarchy position'!A$1:I$609,2,0)</f>
        <v>GCS M</v>
      </c>
      <c r="C228" s="3">
        <v>201</v>
      </c>
      <c r="D228" s="3" t="s">
        <v>2135</v>
      </c>
      <c r="E228" s="74" t="s">
        <v>2260</v>
      </c>
      <c r="F228" s="3" t="s">
        <v>838</v>
      </c>
      <c r="G228" s="12" t="s">
        <v>1097</v>
      </c>
      <c r="H228" s="12" t="s">
        <v>2135</v>
      </c>
      <c r="N228" s="24"/>
      <c r="O228" s="24"/>
      <c r="P228" s="24" t="s">
        <v>989</v>
      </c>
      <c r="Q228" s="24"/>
    </row>
    <row r="229" spans="1:17" ht="12.75" customHeight="1">
      <c r="A229" s="3">
        <f>VLOOKUP(D229,'Concept heirarchy position'!A$1:I$609,3,0)</f>
        <v>215</v>
      </c>
      <c r="B229" s="3" t="str">
        <f>VLOOKUP(D229,'Concept heirarchy position'!A$1:I$609,2,0)</f>
        <v>Other neurological</v>
      </c>
      <c r="C229" s="3">
        <v>185</v>
      </c>
      <c r="D229" s="9" t="s">
        <v>2392</v>
      </c>
      <c r="E229" s="73" t="s">
        <v>418</v>
      </c>
      <c r="F229" s="22" t="s">
        <v>864</v>
      </c>
      <c r="G229" s="22" t="s">
        <v>2022</v>
      </c>
      <c r="H229" s="9" t="s">
        <v>2172</v>
      </c>
      <c r="J229" s="3" t="s">
        <v>2111</v>
      </c>
      <c r="K229" s="3" t="s">
        <v>2312</v>
      </c>
      <c r="N229" s="23"/>
      <c r="O229" s="23" t="s">
        <v>989</v>
      </c>
      <c r="P229" s="23"/>
      <c r="Q229" s="23"/>
    </row>
    <row r="230" spans="1:17" ht="12.75" customHeight="1">
      <c r="A230" s="3">
        <f>VLOOKUP(D230,'Concept heirarchy position'!A$1:I$609,3,0)</f>
        <v>215</v>
      </c>
      <c r="B230" s="3" t="str">
        <f>VLOOKUP(D230,'Concept heirarchy position'!A$1:I$609,2,0)</f>
        <v>Other neurological</v>
      </c>
      <c r="C230" s="3">
        <v>202</v>
      </c>
      <c r="D230" s="3" t="s">
        <v>2392</v>
      </c>
      <c r="E230" s="74" t="s">
        <v>742</v>
      </c>
      <c r="F230" s="12" t="s">
        <v>864</v>
      </c>
      <c r="G230" s="12" t="s">
        <v>1097</v>
      </c>
      <c r="H230" s="12" t="s">
        <v>1651</v>
      </c>
      <c r="J230" s="12" t="s">
        <v>989</v>
      </c>
      <c r="K230" s="12" t="s">
        <v>703</v>
      </c>
      <c r="L230" s="12"/>
      <c r="M230" s="12"/>
      <c r="O230" s="24" t="s">
        <v>989</v>
      </c>
      <c r="P230" s="24" t="s">
        <v>989</v>
      </c>
      <c r="Q230" s="24"/>
    </row>
    <row r="231" spans="1:17" ht="12.75" customHeight="1">
      <c r="A231" s="3">
        <f>VLOOKUP(D231,'Concept heirarchy position'!A$1:I$609,3,0)</f>
        <v>216</v>
      </c>
      <c r="B231" s="3" t="str">
        <f>VLOOKUP(D231,'Concept heirarchy position'!A$1:I$609,2,0)</f>
        <v>Gastroesophageal reflux</v>
      </c>
      <c r="C231" s="3">
        <v>203</v>
      </c>
      <c r="D231" s="3" t="s">
        <v>1595</v>
      </c>
      <c r="E231" s="74" t="s">
        <v>1725</v>
      </c>
      <c r="F231" s="12" t="s">
        <v>864</v>
      </c>
      <c r="G231" s="12" t="s">
        <v>1097</v>
      </c>
      <c r="H231" s="12" t="s">
        <v>1651</v>
      </c>
      <c r="J231" s="12" t="s">
        <v>989</v>
      </c>
      <c r="K231" s="12" t="s">
        <v>703</v>
      </c>
      <c r="L231" s="12"/>
      <c r="M231" s="12"/>
      <c r="O231" s="24"/>
      <c r="P231" s="24" t="s">
        <v>989</v>
      </c>
      <c r="Q231" s="24"/>
    </row>
    <row r="232" spans="1:17" ht="12.75" customHeight="1">
      <c r="A232" s="3">
        <f>VLOOKUP(D232,'Concept heirarchy position'!A$1:I$609,3,0)</f>
        <v>216</v>
      </c>
      <c r="B232" s="3" t="str">
        <f>VLOOKUP(D232,'Concept heirarchy position'!A$1:I$609,2,0)</f>
        <v>Gastroesophageal reflux</v>
      </c>
      <c r="C232" s="3">
        <v>204</v>
      </c>
      <c r="D232" s="3" t="s">
        <v>1595</v>
      </c>
      <c r="E232" s="73" t="s">
        <v>617</v>
      </c>
      <c r="F232" s="22" t="s">
        <v>864</v>
      </c>
      <c r="G232" s="22" t="s">
        <v>1097</v>
      </c>
      <c r="H232" s="28" t="s">
        <v>1508</v>
      </c>
      <c r="N232" s="23" t="str">
        <f>IF((E232=""),"N","Y")</f>
        <v>Y</v>
      </c>
      <c r="O232" s="23" t="s">
        <v>989</v>
      </c>
      <c r="P232" s="23"/>
      <c r="Q232" s="23"/>
    </row>
    <row r="233" spans="1:17" ht="12.75" customHeight="1">
      <c r="A233" s="3">
        <f>VLOOKUP(D233,'Concept heirarchy position'!A$1:I$609,3,0)</f>
        <v>219</v>
      </c>
      <c r="B233" s="3" t="str">
        <f>VLOOKUP(D233,'Concept heirarchy position'!A$1:I$609,2,0)</f>
        <v>Liver disease</v>
      </c>
      <c r="C233" s="3">
        <v>205</v>
      </c>
      <c r="D233" s="3" t="s">
        <v>2001</v>
      </c>
      <c r="E233" s="74" t="s">
        <v>2002</v>
      </c>
      <c r="F233" s="12" t="s">
        <v>864</v>
      </c>
      <c r="G233" s="12" t="s">
        <v>1097</v>
      </c>
      <c r="H233" s="12" t="s">
        <v>1651</v>
      </c>
      <c r="O233" s="24"/>
      <c r="P233" s="24" t="s">
        <v>989</v>
      </c>
      <c r="Q233" s="24"/>
    </row>
    <row r="234" spans="1:17" ht="12.75" customHeight="1">
      <c r="A234" s="3">
        <f>VLOOKUP(D234,'Concept heirarchy position'!A$1:I$609,3,0)</f>
        <v>219</v>
      </c>
      <c r="B234" s="3" t="str">
        <f>VLOOKUP(D234,'Concept heirarchy position'!A$1:I$609,2,0)</f>
        <v>Liver disease</v>
      </c>
      <c r="C234" s="3">
        <v>206</v>
      </c>
      <c r="D234" s="3" t="s">
        <v>2001</v>
      </c>
      <c r="E234" s="73" t="s">
        <v>862</v>
      </c>
      <c r="F234" s="22" t="s">
        <v>864</v>
      </c>
      <c r="G234" s="22" t="s">
        <v>1097</v>
      </c>
      <c r="H234" s="28" t="s">
        <v>2424</v>
      </c>
      <c r="N234" s="23" t="str">
        <f>IF((E234=""),"N","Y")</f>
        <v>Y</v>
      </c>
      <c r="O234" s="23" t="s">
        <v>989</v>
      </c>
      <c r="P234" s="23"/>
      <c r="Q234" s="23"/>
    </row>
    <row r="235" spans="1:17" ht="12.75" customHeight="1">
      <c r="A235" s="3">
        <f>VLOOKUP(D235,'Concept heirarchy position'!A$1:I$609,3,0)</f>
        <v>220</v>
      </c>
      <c r="B235" s="3" t="str">
        <f>VLOOKUP(D235,'Concept heirarchy position'!A$1:I$609,2,0)</f>
        <v>Hepatitis</v>
      </c>
      <c r="C235" s="3">
        <v>207</v>
      </c>
      <c r="D235" s="3" t="s">
        <v>1604</v>
      </c>
      <c r="E235" s="74" t="s">
        <v>983</v>
      </c>
      <c r="F235" s="12" t="s">
        <v>864</v>
      </c>
      <c r="G235" s="12" t="s">
        <v>1097</v>
      </c>
      <c r="H235" s="12" t="s">
        <v>1651</v>
      </c>
      <c r="J235" s="12" t="s">
        <v>989</v>
      </c>
      <c r="K235" s="12" t="s">
        <v>703</v>
      </c>
      <c r="L235" s="12"/>
      <c r="M235" s="12"/>
      <c r="O235" s="24"/>
      <c r="P235" s="24" t="s">
        <v>989</v>
      </c>
      <c r="Q235" s="24"/>
    </row>
    <row r="236" spans="1:17" ht="12.75" customHeight="1">
      <c r="A236" s="3">
        <f>VLOOKUP(D236,'Concept heirarchy position'!A$1:I$609,3,0)</f>
        <v>220</v>
      </c>
      <c r="B236" s="3" t="str">
        <f>VLOOKUP(D236,'Concept heirarchy position'!A$1:I$609,2,0)</f>
        <v>Hepatitis</v>
      </c>
      <c r="C236" s="3">
        <v>208</v>
      </c>
      <c r="D236" s="3" t="s">
        <v>1604</v>
      </c>
      <c r="E236" s="73" t="s">
        <v>2070</v>
      </c>
      <c r="F236" s="3" t="s">
        <v>1682</v>
      </c>
      <c r="G236" s="22" t="s">
        <v>1097</v>
      </c>
      <c r="H236" s="28" t="s">
        <v>1508</v>
      </c>
      <c r="J236" s="22" t="s">
        <v>989</v>
      </c>
      <c r="K236" s="22" t="s">
        <v>703</v>
      </c>
      <c r="L236" s="22"/>
      <c r="M236" s="22"/>
      <c r="N236" s="23" t="str">
        <f>IF((E236=""),"N","Y")</f>
        <v>Y</v>
      </c>
      <c r="O236" s="23" t="s">
        <v>989</v>
      </c>
      <c r="P236" s="23"/>
      <c r="Q236" s="23"/>
    </row>
    <row r="237" spans="1:17" ht="12.75" customHeight="1">
      <c r="A237" s="3">
        <f>VLOOKUP(D237,'Concept heirarchy position'!A$1:I$609,3,0)</f>
        <v>222</v>
      </c>
      <c r="B237" s="3" t="str">
        <f>VLOOKUP(D237,'Concept heirarchy position'!A$1:I$609,2,0)</f>
        <v>Cirrhosis</v>
      </c>
      <c r="C237" s="3">
        <v>209</v>
      </c>
      <c r="D237" s="12" t="s">
        <v>1611</v>
      </c>
      <c r="E237" s="74" t="s">
        <v>1611</v>
      </c>
      <c r="F237" s="3" t="s">
        <v>1682</v>
      </c>
      <c r="G237" s="12" t="s">
        <v>1097</v>
      </c>
      <c r="H237" s="12" t="s">
        <v>1651</v>
      </c>
      <c r="J237" s="12" t="s">
        <v>989</v>
      </c>
      <c r="K237" s="12" t="s">
        <v>703</v>
      </c>
      <c r="L237" s="12"/>
      <c r="M237" s="12"/>
      <c r="N237" s="24"/>
      <c r="O237" s="24"/>
      <c r="P237" s="24" t="s">
        <v>989</v>
      </c>
      <c r="Q237" s="24"/>
    </row>
    <row r="238" spans="1:17" ht="12.75" customHeight="1">
      <c r="A238" s="3">
        <f>VLOOKUP(D238,'Concept heirarchy position'!A$1:I$609,3,0)</f>
        <v>222</v>
      </c>
      <c r="B238" s="3" t="str">
        <f>VLOOKUP(D238,'Concept heirarchy position'!A$1:I$609,2,0)</f>
        <v>Cirrhosis</v>
      </c>
      <c r="C238" s="3">
        <v>210</v>
      </c>
      <c r="D238" s="22" t="s">
        <v>1611</v>
      </c>
      <c r="E238" s="73" t="s">
        <v>1326</v>
      </c>
      <c r="F238" s="3" t="s">
        <v>1682</v>
      </c>
      <c r="G238" s="22" t="s">
        <v>1097</v>
      </c>
      <c r="H238" s="28" t="s">
        <v>2424</v>
      </c>
      <c r="N238" s="23" t="s">
        <v>989</v>
      </c>
      <c r="O238" s="23" t="s">
        <v>989</v>
      </c>
      <c r="P238" s="23"/>
      <c r="Q238" s="23"/>
    </row>
    <row r="239" spans="1:17" ht="12.75" customHeight="1">
      <c r="A239" s="3">
        <f>VLOOKUP(D239,'Concept heirarchy position'!A$1:I$609,3,0)</f>
        <v>223</v>
      </c>
      <c r="B239" s="3" t="str">
        <f>VLOOKUP(D239,'Concept heirarchy position'!A$1:I$609,2,0)</f>
        <v>Child Pugh grade</v>
      </c>
      <c r="C239" s="3">
        <v>211</v>
      </c>
      <c r="D239" s="3" t="s">
        <v>1612</v>
      </c>
      <c r="E239" s="74" t="s">
        <v>1472</v>
      </c>
      <c r="F239" s="12" t="s">
        <v>844</v>
      </c>
      <c r="G239" s="12" t="s">
        <v>1097</v>
      </c>
      <c r="H239" s="12" t="s">
        <v>845</v>
      </c>
      <c r="J239" s="12" t="s">
        <v>623</v>
      </c>
      <c r="K239" s="12" t="s">
        <v>703</v>
      </c>
      <c r="L239" s="12"/>
      <c r="M239" s="12"/>
      <c r="N239" s="24"/>
      <c r="O239" s="24"/>
      <c r="P239" s="24" t="s">
        <v>989</v>
      </c>
      <c r="Q239" s="24"/>
    </row>
    <row r="240" spans="1:17" ht="12.75" customHeight="1">
      <c r="A240" s="3">
        <f>VLOOKUP(D240,'Concept heirarchy position'!A$1:I$609,3,0)</f>
        <v>225</v>
      </c>
      <c r="B240" s="3" t="str">
        <f>VLOOKUP(D240,'Concept heirarchy position'!A$1:I$609,2,0)</f>
        <v>Other liver</v>
      </c>
      <c r="C240" s="3">
        <v>212</v>
      </c>
      <c r="D240" s="3" t="s">
        <v>1607</v>
      </c>
      <c r="E240" s="74" t="s">
        <v>732</v>
      </c>
      <c r="F240" s="3" t="s">
        <v>1682</v>
      </c>
      <c r="G240" s="12" t="s">
        <v>1097</v>
      </c>
      <c r="H240" s="12" t="s">
        <v>1651</v>
      </c>
      <c r="J240" s="12" t="s">
        <v>989</v>
      </c>
      <c r="K240" s="12" t="s">
        <v>703</v>
      </c>
      <c r="L240" s="12"/>
      <c r="M240" s="12"/>
      <c r="O240" s="24" t="s">
        <v>989</v>
      </c>
      <c r="P240" s="24" t="s">
        <v>989</v>
      </c>
      <c r="Q240" s="24"/>
    </row>
    <row r="241" spans="1:17" ht="12.75" customHeight="1">
      <c r="A241" s="3">
        <f>VLOOKUP(D241,'Concept heirarchy position'!A$1:I$609,3,0)</f>
        <v>226</v>
      </c>
      <c r="B241" s="3" t="str">
        <f>VLOOKUP(D241,'Concept heirarchy position'!A$1:I$609,2,0)</f>
        <v>Diabetes</v>
      </c>
      <c r="C241" s="3">
        <v>213</v>
      </c>
      <c r="D241" s="12" t="s">
        <v>1609</v>
      </c>
      <c r="E241" s="74" t="s">
        <v>1609</v>
      </c>
      <c r="F241" s="12" t="s">
        <v>864</v>
      </c>
      <c r="G241" s="12" t="s">
        <v>1097</v>
      </c>
      <c r="H241" s="12" t="s">
        <v>1651</v>
      </c>
      <c r="N241" s="24"/>
      <c r="O241" s="24"/>
      <c r="P241" s="24" t="s">
        <v>989</v>
      </c>
      <c r="Q241" s="24"/>
    </row>
    <row r="242" spans="1:17" ht="12.75" customHeight="1">
      <c r="A242" s="3">
        <f>VLOOKUP(D242,'Concept heirarchy position'!A$1:I$609,3,0)</f>
        <v>226</v>
      </c>
      <c r="B242" s="3" t="str">
        <f>VLOOKUP(D242,'Concept heirarchy position'!A$1:I$609,2,0)</f>
        <v>Diabetes</v>
      </c>
      <c r="C242" s="3">
        <v>214</v>
      </c>
      <c r="D242" s="22" t="s">
        <v>1609</v>
      </c>
      <c r="E242" s="73" t="s">
        <v>852</v>
      </c>
      <c r="F242" s="22" t="s">
        <v>864</v>
      </c>
      <c r="G242" s="22" t="s">
        <v>1097</v>
      </c>
      <c r="H242" s="28" t="s">
        <v>1508</v>
      </c>
      <c r="N242" s="23" t="str">
        <f>IF((E242=""),"N","Y")</f>
        <v>Y</v>
      </c>
      <c r="O242" s="23" t="s">
        <v>989</v>
      </c>
      <c r="P242" s="23"/>
      <c r="Q242" s="23"/>
    </row>
    <row r="243" spans="1:17" ht="12.75" customHeight="1">
      <c r="A243" s="3">
        <f>VLOOKUP(D243,'Concept heirarchy position'!A$1:I$609,3,0)</f>
        <v>227</v>
      </c>
      <c r="B243" s="3" t="str">
        <f>VLOOKUP(D243,'Concept heirarchy position'!A$1:I$609,2,0)</f>
        <v>Diabetes type</v>
      </c>
      <c r="C243" s="3">
        <v>215</v>
      </c>
      <c r="D243" s="3" t="s">
        <v>1469</v>
      </c>
      <c r="E243" s="74" t="s">
        <v>1461</v>
      </c>
      <c r="F243" s="12" t="s">
        <v>853</v>
      </c>
      <c r="G243" s="12" t="s">
        <v>1097</v>
      </c>
      <c r="H243" s="12" t="s">
        <v>520</v>
      </c>
      <c r="N243" s="24"/>
      <c r="O243" s="24" t="s">
        <v>989</v>
      </c>
      <c r="P243" s="24" t="s">
        <v>989</v>
      </c>
      <c r="Q243" s="24"/>
    </row>
    <row r="244" spans="1:17" ht="12.75" customHeight="1">
      <c r="A244" s="3">
        <f>VLOOKUP(D244,'Concept heirarchy position'!A$1:I$609,3,0)</f>
        <v>228</v>
      </c>
      <c r="B244" s="3" t="str">
        <f>VLOOKUP(D244,'Concept heirarchy position'!A$1:I$609,2,0)</f>
        <v>Diabetes treatment</v>
      </c>
      <c r="C244" s="3">
        <v>216</v>
      </c>
      <c r="D244" s="3" t="s">
        <v>1462</v>
      </c>
      <c r="E244" s="74" t="s">
        <v>1220</v>
      </c>
      <c r="F244" s="12" t="s">
        <v>853</v>
      </c>
      <c r="G244" s="12" t="s">
        <v>1097</v>
      </c>
      <c r="H244" s="12" t="s">
        <v>419</v>
      </c>
      <c r="N244" s="24"/>
      <c r="O244" s="24" t="s">
        <v>989</v>
      </c>
      <c r="P244" s="24" t="s">
        <v>989</v>
      </c>
      <c r="Q244" s="24"/>
    </row>
    <row r="245" spans="1:17" ht="12.75" customHeight="1">
      <c r="A245" s="3">
        <f>VLOOKUP(D245,'Concept heirarchy position'!A$1:I$609,3,0)</f>
        <v>228</v>
      </c>
      <c r="B245" s="3" t="str">
        <f>VLOOKUP(D245,'Concept heirarchy position'!A$1:I$609,2,0)</f>
        <v>Diabetes treatment</v>
      </c>
      <c r="C245" s="3">
        <v>340</v>
      </c>
      <c r="D245" s="3" t="s">
        <v>1462</v>
      </c>
      <c r="E245" s="74" t="s">
        <v>311</v>
      </c>
      <c r="F245" s="12" t="s">
        <v>853</v>
      </c>
      <c r="G245" s="12" t="s">
        <v>1097</v>
      </c>
      <c r="H245" s="12" t="s">
        <v>107</v>
      </c>
      <c r="N245" s="24" t="s">
        <v>374</v>
      </c>
      <c r="O245" s="24" t="s">
        <v>989</v>
      </c>
      <c r="P245" s="24" t="s">
        <v>989</v>
      </c>
      <c r="Q245" s="24"/>
    </row>
    <row r="246" spans="1:17" ht="12.75" customHeight="1">
      <c r="A246" s="3">
        <f>VLOOKUP(D246,'Concept heirarchy position'!A$1:I$609,3,0)</f>
        <v>229</v>
      </c>
      <c r="B246" s="3" t="str">
        <f>VLOOKUP(D246,'Concept heirarchy position'!A$1:I$609,2,0)</f>
        <v>Diabetic nephropathy</v>
      </c>
      <c r="C246" s="3">
        <v>217</v>
      </c>
      <c r="D246" s="3" t="s">
        <v>1221</v>
      </c>
      <c r="E246" s="74" t="s">
        <v>1334</v>
      </c>
      <c r="F246" s="12" t="s">
        <v>853</v>
      </c>
      <c r="G246" s="12" t="s">
        <v>1097</v>
      </c>
      <c r="H246" s="12" t="s">
        <v>1651</v>
      </c>
      <c r="N246" s="24"/>
      <c r="O246" s="24" t="s">
        <v>989</v>
      </c>
      <c r="P246" s="24" t="s">
        <v>989</v>
      </c>
      <c r="Q246" s="24"/>
    </row>
    <row r="247" spans="1:17" ht="12.75" customHeight="1">
      <c r="A247" s="3">
        <f>VLOOKUP(D247,'Concept heirarchy position'!A$1:I$609,3,0)</f>
        <v>230</v>
      </c>
      <c r="B247" s="3" t="str">
        <f>VLOOKUP(D247,'Concept heirarchy position'!A$1:I$609,2,0)</f>
        <v>Diabetic neuropathy</v>
      </c>
      <c r="C247" s="3">
        <v>218</v>
      </c>
      <c r="D247" s="3" t="s">
        <v>1491</v>
      </c>
      <c r="E247" s="74" t="s">
        <v>1106</v>
      </c>
      <c r="F247" s="12" t="s">
        <v>853</v>
      </c>
      <c r="G247" s="12" t="s">
        <v>1097</v>
      </c>
      <c r="H247" s="12" t="s">
        <v>1651</v>
      </c>
      <c r="N247" s="24"/>
      <c r="O247" s="24" t="s">
        <v>989</v>
      </c>
      <c r="P247" s="24" t="s">
        <v>989</v>
      </c>
      <c r="Q247" s="24"/>
    </row>
    <row r="248" spans="1:17" ht="12.75" customHeight="1">
      <c r="A248" s="3">
        <f>VLOOKUP(D248,'Concept heirarchy position'!A$1:I$609,3,0)</f>
        <v>231</v>
      </c>
      <c r="B248" s="3" t="str">
        <f>VLOOKUP(D248,'Concept heirarchy position'!A$1:I$609,2,0)</f>
        <v>Thyroid disease</v>
      </c>
      <c r="C248" s="3">
        <v>219</v>
      </c>
      <c r="D248" s="3" t="s">
        <v>1107</v>
      </c>
      <c r="E248" s="73" t="s">
        <v>743</v>
      </c>
      <c r="F248" s="22" t="s">
        <v>864</v>
      </c>
      <c r="G248" s="22" t="s">
        <v>1097</v>
      </c>
      <c r="H248" s="28" t="s">
        <v>2424</v>
      </c>
      <c r="J248" s="22"/>
      <c r="K248" s="22"/>
      <c r="L248" s="22"/>
      <c r="M248" s="22"/>
      <c r="N248" s="21" t="s">
        <v>989</v>
      </c>
      <c r="O248" s="23"/>
      <c r="P248" s="23"/>
      <c r="Q248" s="23"/>
    </row>
    <row r="249" spans="1:17" ht="12.75" customHeight="1">
      <c r="A249" s="3">
        <f>VLOOKUP(D249,'Concept heirarchy position'!A$1:I$609,3,0)</f>
        <v>232</v>
      </c>
      <c r="B249" s="3" t="str">
        <f>VLOOKUP(D249,'Concept heirarchy position'!A$1:I$609,2,0)</f>
        <v>Hyperthyroidism</v>
      </c>
      <c r="C249" s="3">
        <v>220</v>
      </c>
      <c r="D249" s="12" t="s">
        <v>1108</v>
      </c>
      <c r="E249" s="74" t="s">
        <v>1108</v>
      </c>
      <c r="F249" s="12" t="s">
        <v>864</v>
      </c>
      <c r="G249" s="12" t="s">
        <v>1097</v>
      </c>
      <c r="H249" s="12" t="s">
        <v>1651</v>
      </c>
      <c r="O249" s="24" t="s">
        <v>989</v>
      </c>
      <c r="P249" s="24" t="s">
        <v>989</v>
      </c>
      <c r="Q249" s="24"/>
    </row>
    <row r="250" spans="1:17" ht="12.75" customHeight="1">
      <c r="A250" s="3">
        <f>VLOOKUP(D250,'Concept heirarchy position'!A$1:I$609,3,0)</f>
        <v>232</v>
      </c>
      <c r="B250" s="3" t="str">
        <f>VLOOKUP(D250,'Concept heirarchy position'!A$1:I$609,2,0)</f>
        <v>Hyperthyroidism</v>
      </c>
      <c r="C250" s="3">
        <v>344</v>
      </c>
      <c r="D250" s="12" t="s">
        <v>1108</v>
      </c>
      <c r="E250" s="73" t="s">
        <v>113</v>
      </c>
      <c r="F250" s="22" t="s">
        <v>2308</v>
      </c>
      <c r="G250" s="12" t="s">
        <v>1097</v>
      </c>
      <c r="H250" s="28" t="s">
        <v>1508</v>
      </c>
      <c r="J250" s="22" t="s">
        <v>406</v>
      </c>
      <c r="K250" s="22" t="s">
        <v>312</v>
      </c>
      <c r="L250" s="22"/>
      <c r="M250" s="22"/>
      <c r="N250" s="21" t="s">
        <v>374</v>
      </c>
      <c r="O250" s="23"/>
      <c r="P250" s="23"/>
      <c r="Q250" s="23"/>
    </row>
    <row r="251" spans="1:17" ht="12.75" customHeight="1">
      <c r="A251" s="3">
        <f>VLOOKUP(D251,'Concept heirarchy position'!A$1:I$609,3,0)</f>
        <v>233</v>
      </c>
      <c r="B251" s="3" t="str">
        <f>VLOOKUP(D251,'Concept heirarchy position'!A$1:I$609,2,0)</f>
        <v>Hypothyroidism</v>
      </c>
      <c r="C251" s="3">
        <v>221</v>
      </c>
      <c r="D251" s="12" t="s">
        <v>1109</v>
      </c>
      <c r="E251" s="74" t="s">
        <v>1109</v>
      </c>
      <c r="F251" s="12" t="s">
        <v>864</v>
      </c>
      <c r="G251" s="12" t="s">
        <v>1097</v>
      </c>
      <c r="H251" s="12" t="s">
        <v>1651</v>
      </c>
      <c r="O251" s="24" t="s">
        <v>989</v>
      </c>
      <c r="P251" s="24" t="s">
        <v>989</v>
      </c>
      <c r="Q251" s="24"/>
    </row>
    <row r="252" spans="1:17" ht="12.75" customHeight="1">
      <c r="A252" s="3">
        <f>VLOOKUP(D252,'Concept heirarchy position'!A$1:I$609,3,0)</f>
        <v>233</v>
      </c>
      <c r="B252" s="3" t="str">
        <f>VLOOKUP(D252,'Concept heirarchy position'!A$1:I$609,2,0)</f>
        <v>Hypothyroidism</v>
      </c>
      <c r="C252" s="3">
        <v>345</v>
      </c>
      <c r="D252" s="12" t="s">
        <v>1109</v>
      </c>
      <c r="E252" s="74" t="s">
        <v>404</v>
      </c>
      <c r="F252" s="22" t="s">
        <v>2308</v>
      </c>
      <c r="G252" s="12" t="s">
        <v>1097</v>
      </c>
      <c r="H252" s="28" t="s">
        <v>1508</v>
      </c>
      <c r="N252" s="21" t="s">
        <v>405</v>
      </c>
      <c r="O252" s="24"/>
      <c r="P252" s="24"/>
      <c r="Q252" s="24"/>
    </row>
    <row r="253" spans="1:17" ht="12.75" customHeight="1">
      <c r="A253" s="3">
        <f>VLOOKUP(D253,'Concept heirarchy position'!A$1:I$609,3,0)</f>
        <v>234</v>
      </c>
      <c r="B253" s="3" t="str">
        <f>VLOOKUP(D253,'Concept heirarchy position'!A$1:I$609,2,0)</f>
        <v>Other endocrine disease</v>
      </c>
      <c r="C253" s="3">
        <v>222</v>
      </c>
      <c r="D253" s="3" t="s">
        <v>1091</v>
      </c>
      <c r="E253" s="74" t="s">
        <v>1092</v>
      </c>
      <c r="F253" s="12" t="s">
        <v>864</v>
      </c>
      <c r="G253" s="12" t="s">
        <v>1097</v>
      </c>
      <c r="H253" s="12" t="s">
        <v>1651</v>
      </c>
      <c r="J253" s="3" t="s">
        <v>989</v>
      </c>
      <c r="K253" s="3" t="s">
        <v>703</v>
      </c>
      <c r="O253" s="24" t="s">
        <v>989</v>
      </c>
      <c r="P253" s="24" t="s">
        <v>989</v>
      </c>
      <c r="Q253" s="24"/>
    </row>
    <row r="254" spans="1:17" ht="12.75" customHeight="1">
      <c r="A254" s="3">
        <f>VLOOKUP(D254,'Concept heirarchy position'!A$1:I$609,3,0)</f>
        <v>234</v>
      </c>
      <c r="B254" s="3" t="str">
        <f>VLOOKUP(D254,'Concept heirarchy position'!A$1:I$609,2,0)</f>
        <v>Other endocrine disease</v>
      </c>
      <c r="C254" s="3">
        <v>223</v>
      </c>
      <c r="D254" s="3" t="s">
        <v>1091</v>
      </c>
      <c r="E254" s="74" t="s">
        <v>535</v>
      </c>
      <c r="F254" s="12" t="s">
        <v>864</v>
      </c>
      <c r="G254" s="12" t="s">
        <v>1097</v>
      </c>
      <c r="H254" s="12" t="s">
        <v>1651</v>
      </c>
      <c r="O254" s="24" t="s">
        <v>989</v>
      </c>
      <c r="P254" s="24" t="s">
        <v>989</v>
      </c>
      <c r="Q254" s="24"/>
    </row>
    <row r="255" spans="1:17" ht="12.75" customHeight="1">
      <c r="A255" s="3">
        <f>VLOOKUP(D255,'Concept heirarchy position'!A$1:I$609,3,0)</f>
        <v>235</v>
      </c>
      <c r="B255" s="3" t="str">
        <f>VLOOKUP(D255,'Concept heirarchy position'!A$1:I$609,2,0)</f>
        <v>Renal disease</v>
      </c>
      <c r="C255" s="3">
        <v>224</v>
      </c>
      <c r="D255" s="3" t="s">
        <v>1351</v>
      </c>
      <c r="E255" s="74" t="s">
        <v>1232</v>
      </c>
      <c r="F255" s="12" t="s">
        <v>864</v>
      </c>
      <c r="G255" s="12" t="s">
        <v>1097</v>
      </c>
      <c r="H255" s="12" t="s">
        <v>1651</v>
      </c>
      <c r="O255" s="24" t="s">
        <v>989</v>
      </c>
      <c r="P255" s="24" t="s">
        <v>989</v>
      </c>
      <c r="Q255" s="24"/>
    </row>
    <row r="256" spans="1:17" ht="12.75" customHeight="1">
      <c r="A256" s="3">
        <f>VLOOKUP(D256,'Concept heirarchy position'!A$1:I$609,3,0)</f>
        <v>235</v>
      </c>
      <c r="B256" s="3" t="str">
        <f>VLOOKUP(D256,'Concept heirarchy position'!A$1:I$609,2,0)</f>
        <v>Renal disease</v>
      </c>
      <c r="C256" s="3">
        <v>225</v>
      </c>
      <c r="D256" s="3" t="s">
        <v>1351</v>
      </c>
      <c r="E256" s="73" t="s">
        <v>735</v>
      </c>
      <c r="F256" s="22" t="s">
        <v>864</v>
      </c>
      <c r="G256" s="22" t="s">
        <v>1097</v>
      </c>
      <c r="H256" s="28" t="s">
        <v>2424</v>
      </c>
      <c r="N256" s="23" t="str">
        <f>IF((E256=""),"N","Y")</f>
        <v>Y</v>
      </c>
      <c r="O256" s="23" t="s">
        <v>989</v>
      </c>
      <c r="P256" s="23" t="s">
        <v>989</v>
      </c>
      <c r="Q256" s="23"/>
    </row>
    <row r="257" spans="1:17" ht="12.75" customHeight="1">
      <c r="A257" s="3">
        <f>VLOOKUP(D257,'Concept heirarchy position'!A$1:I$609,3,0)</f>
        <v>236</v>
      </c>
      <c r="B257" s="3" t="str">
        <f>VLOOKUP(D257,'Concept heirarchy position'!A$1:I$609,2,0)</f>
        <v>Renal failure</v>
      </c>
      <c r="C257" s="3">
        <v>226</v>
      </c>
      <c r="D257" s="3" t="s">
        <v>1234</v>
      </c>
      <c r="E257" s="74" t="s">
        <v>1235</v>
      </c>
      <c r="F257" s="12" t="s">
        <v>864</v>
      </c>
      <c r="G257" s="12" t="s">
        <v>1097</v>
      </c>
      <c r="H257" s="12" t="s">
        <v>1651</v>
      </c>
      <c r="O257" s="24" t="s">
        <v>989</v>
      </c>
      <c r="P257" s="24" t="s">
        <v>989</v>
      </c>
      <c r="Q257" s="24"/>
    </row>
    <row r="258" spans="1:17" ht="12.75" customHeight="1">
      <c r="A258" s="3">
        <f>VLOOKUP(D258,'Concept heirarchy position'!A$1:I$609,3,0)</f>
        <v>237</v>
      </c>
      <c r="B258" s="3" t="str">
        <f>VLOOKUP(D258,'Concept heirarchy position'!A$1:I$609,2,0)</f>
        <v>Dialysis</v>
      </c>
      <c r="C258" s="3">
        <v>227</v>
      </c>
      <c r="D258" s="3" t="s">
        <v>1494</v>
      </c>
      <c r="E258" s="74" t="s">
        <v>517</v>
      </c>
      <c r="F258" s="3" t="s">
        <v>518</v>
      </c>
      <c r="G258" s="12" t="s">
        <v>1097</v>
      </c>
      <c r="H258" s="12" t="s">
        <v>1651</v>
      </c>
      <c r="N258" s="24"/>
      <c r="O258" s="24" t="s">
        <v>989</v>
      </c>
      <c r="P258" s="24" t="s">
        <v>989</v>
      </c>
      <c r="Q258" s="24"/>
    </row>
    <row r="259" spans="1:17" ht="12.75" customHeight="1">
      <c r="A259" s="3">
        <f>VLOOKUP(D259,'Concept heirarchy position'!A$1:I$609,3,0)</f>
        <v>237</v>
      </c>
      <c r="B259" s="3" t="str">
        <f>VLOOKUP(D259,'Concept heirarchy position'!A$1:I$609,2,0)</f>
        <v>Dialysis</v>
      </c>
      <c r="C259" s="3">
        <v>346</v>
      </c>
      <c r="D259" s="3" t="s">
        <v>1494</v>
      </c>
      <c r="E259" s="74" t="s">
        <v>97</v>
      </c>
      <c r="F259" s="3" t="s">
        <v>518</v>
      </c>
      <c r="G259" s="12" t="s">
        <v>1097</v>
      </c>
      <c r="H259" s="28" t="s">
        <v>2424</v>
      </c>
      <c r="N259" s="21" t="s">
        <v>143</v>
      </c>
      <c r="O259" s="24"/>
      <c r="P259" s="24"/>
      <c r="Q259" s="24"/>
    </row>
    <row r="260" spans="1:17" ht="12.75" customHeight="1">
      <c r="A260" s="3">
        <f>VLOOKUP(D260,'Concept heirarchy position'!A$1:I$609,3,0)</f>
        <v>238</v>
      </c>
      <c r="B260" s="3" t="str">
        <f>VLOOKUP(D260,'Concept heirarchy position'!A$1:I$609,2,0)</f>
        <v>Dialysis type</v>
      </c>
      <c r="C260" s="3">
        <v>228</v>
      </c>
      <c r="D260" s="12" t="s">
        <v>1495</v>
      </c>
      <c r="E260" s="74" t="s">
        <v>1496</v>
      </c>
      <c r="F260" s="3" t="s">
        <v>616</v>
      </c>
      <c r="G260" s="12" t="s">
        <v>1097</v>
      </c>
      <c r="H260" s="12" t="s">
        <v>1495</v>
      </c>
      <c r="N260" s="24"/>
      <c r="O260" s="24" t="s">
        <v>989</v>
      </c>
      <c r="P260" s="24" t="s">
        <v>989</v>
      </c>
      <c r="Q260" s="24"/>
    </row>
    <row r="261" spans="1:17" ht="12.75" customHeight="1">
      <c r="A261" s="3">
        <f>VLOOKUP(D261,'Concept heirarchy position'!A$1:I$609,3,0)</f>
        <v>238</v>
      </c>
      <c r="B261" s="3" t="str">
        <f>VLOOKUP(D261,'Concept heirarchy position'!A$1:I$609,2,0)</f>
        <v>Dialysis type</v>
      </c>
      <c r="C261" s="3">
        <v>347</v>
      </c>
      <c r="D261" s="12" t="s">
        <v>1495</v>
      </c>
      <c r="E261" s="74" t="s">
        <v>484</v>
      </c>
      <c r="F261" s="3" t="s">
        <v>616</v>
      </c>
      <c r="G261" s="12" t="s">
        <v>1097</v>
      </c>
      <c r="H261" s="12" t="s">
        <v>1495</v>
      </c>
      <c r="N261" s="24" t="s">
        <v>485</v>
      </c>
      <c r="O261" s="24"/>
      <c r="P261" s="24"/>
      <c r="Q261" s="24"/>
    </row>
    <row r="262" spans="1:17" ht="12.75" customHeight="1">
      <c r="A262" s="3">
        <f>VLOOKUP(D262,'Concept heirarchy position'!A$1:I$609,3,0)</f>
        <v>239</v>
      </c>
      <c r="B262" s="3" t="str">
        <f>VLOOKUP(D262,'Concept heirarchy position'!A$1:I$609,2,0)</f>
        <v>Fluid restriction</v>
      </c>
      <c r="C262" s="3">
        <v>229</v>
      </c>
      <c r="D262" s="3" t="s">
        <v>1756</v>
      </c>
      <c r="E262" s="74" t="s">
        <v>1755</v>
      </c>
      <c r="F262" s="3" t="s">
        <v>518</v>
      </c>
      <c r="G262" s="12" t="s">
        <v>1097</v>
      </c>
      <c r="H262" s="12" t="s">
        <v>1651</v>
      </c>
      <c r="J262" s="3" t="s">
        <v>989</v>
      </c>
      <c r="K262" s="3" t="s">
        <v>703</v>
      </c>
      <c r="O262" s="24" t="s">
        <v>989</v>
      </c>
      <c r="P262" s="24" t="s">
        <v>989</v>
      </c>
      <c r="Q262" s="24"/>
    </row>
    <row r="263" spans="1:17" ht="12.75" customHeight="1">
      <c r="A263" s="3">
        <f>VLOOKUP(D263,'Concept heirarchy position'!A$1:I$609,3,0)</f>
        <v>239</v>
      </c>
      <c r="B263" s="3" t="str">
        <f>VLOOKUP(D263,'Concept heirarchy position'!A$1:I$609,2,0)</f>
        <v>Fluid restriction</v>
      </c>
      <c r="C263" s="3">
        <v>230</v>
      </c>
      <c r="D263" s="3" t="s">
        <v>1756</v>
      </c>
      <c r="E263" s="74" t="s">
        <v>519</v>
      </c>
      <c r="F263" s="3" t="s">
        <v>624</v>
      </c>
      <c r="G263" s="12" t="s">
        <v>1657</v>
      </c>
      <c r="O263" s="24" t="s">
        <v>989</v>
      </c>
      <c r="P263" s="24" t="s">
        <v>989</v>
      </c>
      <c r="Q263" s="24"/>
    </row>
    <row r="264" spans="1:17" ht="12.75" customHeight="1">
      <c r="A264" s="3">
        <f>VLOOKUP(D264,'Concept heirarchy position'!A$1:I$609,3,0)</f>
        <v>240</v>
      </c>
      <c r="B264" s="3" t="str">
        <f>VLOOKUP(D264,'Concept heirarchy position'!A$1:I$609,2,0)</f>
        <v>Other renal</v>
      </c>
      <c r="C264" s="3">
        <v>231</v>
      </c>
      <c r="D264" s="3" t="s">
        <v>1884</v>
      </c>
      <c r="E264" s="74" t="s">
        <v>625</v>
      </c>
      <c r="F264" s="12" t="s">
        <v>864</v>
      </c>
      <c r="G264" s="12" t="s">
        <v>1097</v>
      </c>
      <c r="H264" s="12" t="s">
        <v>1651</v>
      </c>
      <c r="J264" s="12" t="s">
        <v>989</v>
      </c>
      <c r="K264" s="12" t="s">
        <v>703</v>
      </c>
      <c r="L264" s="12"/>
      <c r="M264" s="12"/>
      <c r="O264" s="24" t="s">
        <v>989</v>
      </c>
      <c r="P264" s="24" t="s">
        <v>989</v>
      </c>
      <c r="Q264" s="24"/>
    </row>
    <row r="265" spans="1:17" ht="12.75" customHeight="1">
      <c r="A265" s="3">
        <f>VLOOKUP(D265,'Concept heirarchy position'!A$1:I$609,3,0)</f>
        <v>241</v>
      </c>
      <c r="B265" s="3" t="str">
        <f>VLOOKUP(D265,'Concept heirarchy position'!A$1:I$609,2,0)</f>
        <v>Breastfeeding</v>
      </c>
      <c r="C265" s="3">
        <v>232</v>
      </c>
      <c r="D265" s="3" t="s">
        <v>1887</v>
      </c>
      <c r="E265" s="74" t="s">
        <v>639</v>
      </c>
      <c r="F265" s="12" t="s">
        <v>865</v>
      </c>
      <c r="G265" s="12" t="s">
        <v>1097</v>
      </c>
      <c r="H265" s="29" t="s">
        <v>1651</v>
      </c>
      <c r="N265" s="24"/>
      <c r="O265" s="24" t="s">
        <v>989</v>
      </c>
      <c r="P265" s="24" t="s">
        <v>989</v>
      </c>
      <c r="Q265" s="24"/>
    </row>
    <row r="266" spans="1:17" ht="12.75" customHeight="1">
      <c r="A266" s="3">
        <f>VLOOKUP(D266,'Concept heirarchy position'!A$1:I$609,3,0)</f>
        <v>241</v>
      </c>
      <c r="B266" s="3" t="str">
        <f>VLOOKUP(D266,'Concept heirarchy position'!A$1:I$609,2,0)</f>
        <v>Breastfeeding</v>
      </c>
      <c r="C266" s="3">
        <v>233</v>
      </c>
      <c r="D266" s="3" t="s">
        <v>1887</v>
      </c>
      <c r="E266" s="73" t="s">
        <v>866</v>
      </c>
      <c r="F266" s="12" t="s">
        <v>2056</v>
      </c>
      <c r="G266" s="22" t="s">
        <v>1097</v>
      </c>
      <c r="H266" s="28" t="s">
        <v>2424</v>
      </c>
      <c r="N266" s="23" t="str">
        <f>IF((E266=""),"N","Y")</f>
        <v>Y</v>
      </c>
      <c r="O266" s="23"/>
      <c r="P266" s="23"/>
      <c r="Q266" s="23"/>
    </row>
    <row r="267" spans="1:17" ht="12.75" customHeight="1">
      <c r="A267" s="3">
        <f>VLOOKUP(D267,'Concept heirarchy position'!A$1:I$609,3,0)</f>
        <v>242</v>
      </c>
      <c r="B267" s="3" t="str">
        <f>VLOOKUP(D267,'Concept heirarchy position'!A$1:I$609,2,0)</f>
        <v>Currently Pregnant</v>
      </c>
      <c r="C267" s="3">
        <v>234</v>
      </c>
      <c r="D267" s="3" t="s">
        <v>1895</v>
      </c>
      <c r="E267" s="74" t="s">
        <v>867</v>
      </c>
      <c r="F267" s="12" t="s">
        <v>2110</v>
      </c>
      <c r="G267" s="12" t="s">
        <v>1097</v>
      </c>
      <c r="H267" s="12" t="s">
        <v>1259</v>
      </c>
      <c r="N267" s="24"/>
      <c r="O267" s="24"/>
      <c r="P267" s="24" t="s">
        <v>989</v>
      </c>
      <c r="Q267" s="24"/>
    </row>
    <row r="268" spans="1:17" ht="12.75" customHeight="1">
      <c r="A268" s="3">
        <f>VLOOKUP(D268,'Concept heirarchy position'!A$1:I$609,3,0)</f>
        <v>242</v>
      </c>
      <c r="B268" s="3" t="str">
        <f>VLOOKUP(D268,'Concept heirarchy position'!A$1:I$609,2,0)</f>
        <v>Currently Pregnant</v>
      </c>
      <c r="C268" s="3">
        <v>235</v>
      </c>
      <c r="D268" s="3" t="s">
        <v>1895</v>
      </c>
      <c r="E268" s="73" t="s">
        <v>1260</v>
      </c>
      <c r="F268" s="22" t="s">
        <v>2110</v>
      </c>
      <c r="G268" s="22" t="s">
        <v>1097</v>
      </c>
      <c r="H268" s="22" t="s">
        <v>1259</v>
      </c>
      <c r="N268" s="23" t="str">
        <f>IF((E268=""),"N","Y")</f>
        <v>Y</v>
      </c>
      <c r="O268" s="23" t="s">
        <v>989</v>
      </c>
      <c r="P268" s="23"/>
      <c r="Q268" s="23"/>
    </row>
    <row r="269" spans="1:17" ht="12.75" customHeight="1">
      <c r="A269" s="3">
        <f>VLOOKUP(D269,'Concept heirarchy position'!A$1:I$609,3,0)</f>
        <v>243</v>
      </c>
      <c r="B269" s="3" t="str">
        <f>VLOOKUP(D269,'Concept heirarchy position'!A$1:I$609,2,0)</f>
        <v>LMP</v>
      </c>
      <c r="C269" s="3">
        <v>236</v>
      </c>
      <c r="D269" s="3" t="s">
        <v>1911</v>
      </c>
      <c r="E269" s="74" t="s">
        <v>1527</v>
      </c>
      <c r="F269" s="12" t="s">
        <v>994</v>
      </c>
      <c r="G269" s="12" t="s">
        <v>1240</v>
      </c>
      <c r="M269" s="3" t="s">
        <v>1096</v>
      </c>
      <c r="O269" s="24"/>
      <c r="P269" s="24" t="s">
        <v>989</v>
      </c>
      <c r="Q269" s="24"/>
    </row>
    <row r="270" spans="1:17" ht="12.75" customHeight="1">
      <c r="A270" s="3">
        <f>VLOOKUP(D270,'Concept heirarchy position'!A$1:I$609,3,0)</f>
        <v>243</v>
      </c>
      <c r="B270" s="3" t="str">
        <f>VLOOKUP(D270,'Concept heirarchy position'!A$1:I$609,2,0)</f>
        <v>LMP</v>
      </c>
      <c r="C270" s="3">
        <v>237</v>
      </c>
      <c r="D270" s="3" t="s">
        <v>1911</v>
      </c>
      <c r="E270" s="73" t="s">
        <v>2248</v>
      </c>
      <c r="F270" s="12" t="s">
        <v>994</v>
      </c>
      <c r="G270" s="22" t="s">
        <v>1240</v>
      </c>
      <c r="M270" s="3" t="s">
        <v>1096</v>
      </c>
      <c r="N270" s="23" t="str">
        <f>IF((E270=""),"N","Y")</f>
        <v>Y</v>
      </c>
      <c r="O270" s="23" t="s">
        <v>989</v>
      </c>
      <c r="P270" s="23"/>
      <c r="Q270" s="23"/>
    </row>
    <row r="271" spans="1:17" ht="12.75" customHeight="1">
      <c r="A271" s="3">
        <f>VLOOKUP(D271,'Concept heirarchy position'!A$1:I$609,3,0)</f>
        <v>244</v>
      </c>
      <c r="B271" s="3" t="str">
        <f>VLOOKUP(D271,'Concept heirarchy position'!A$1:I$609,2,0)</f>
        <v>Gestation (weeks)</v>
      </c>
      <c r="C271" s="3">
        <v>238</v>
      </c>
      <c r="D271" s="3" t="s">
        <v>2122</v>
      </c>
      <c r="E271" s="74" t="s">
        <v>2450</v>
      </c>
      <c r="F271" s="12" t="s">
        <v>999</v>
      </c>
      <c r="G271" s="12" t="s">
        <v>740</v>
      </c>
      <c r="O271" s="24"/>
      <c r="P271" s="24" t="s">
        <v>989</v>
      </c>
      <c r="Q271" s="24"/>
    </row>
    <row r="272" spans="1:17" ht="12.75" customHeight="1">
      <c r="A272" s="3">
        <f>VLOOKUP(D272,'Concept heirarchy position'!A$1:I$609,3,0)</f>
        <v>244</v>
      </c>
      <c r="B272" s="3" t="str">
        <f>VLOOKUP(D272,'Concept heirarchy position'!A$1:I$609,2,0)</f>
        <v>Gestation (weeks)</v>
      </c>
      <c r="C272" s="3">
        <v>239</v>
      </c>
      <c r="D272" s="3" t="s">
        <v>2122</v>
      </c>
      <c r="E272" s="73" t="s">
        <v>1123</v>
      </c>
      <c r="F272" s="12" t="s">
        <v>999</v>
      </c>
      <c r="G272" s="22" t="s">
        <v>740</v>
      </c>
      <c r="N272" s="23" t="str">
        <f>IF((E272=""),"N","Y")</f>
        <v>Y</v>
      </c>
      <c r="O272" s="23" t="s">
        <v>989</v>
      </c>
      <c r="P272" s="23"/>
      <c r="Q272" s="23"/>
    </row>
    <row r="273" spans="1:17" ht="12.75" customHeight="1">
      <c r="A273" s="3">
        <f>VLOOKUP(D273,'Concept heirarchy position'!A$1:I$609,3,0)</f>
        <v>245</v>
      </c>
      <c r="B273" s="3" t="str">
        <f>VLOOKUP(D273,'Concept heirarchy position'!A$1:I$609,2,0)</f>
        <v>Expected delivery date</v>
      </c>
      <c r="C273" s="3">
        <v>240</v>
      </c>
      <c r="D273" s="3" t="s">
        <v>2451</v>
      </c>
      <c r="E273" s="74" t="s">
        <v>1124</v>
      </c>
      <c r="F273" s="12" t="s">
        <v>999</v>
      </c>
      <c r="G273" s="12" t="s">
        <v>1240</v>
      </c>
      <c r="M273" s="3" t="s">
        <v>1777</v>
      </c>
      <c r="N273" s="24"/>
      <c r="O273" s="24" t="s">
        <v>989</v>
      </c>
      <c r="P273" s="24" t="s">
        <v>989</v>
      </c>
      <c r="Q273" s="24"/>
    </row>
    <row r="274" spans="1:17" ht="12.75" customHeight="1">
      <c r="A274" s="3">
        <f>VLOOKUP(D274,'Concept heirarchy position'!A$1:I$609,3,0)</f>
        <v>245</v>
      </c>
      <c r="B274" s="3" t="str">
        <f>VLOOKUP(D274,'Concept heirarchy position'!A$1:I$609,2,0)</f>
        <v>Expected delivery date</v>
      </c>
      <c r="C274" s="3">
        <v>241</v>
      </c>
      <c r="D274" s="3" t="s">
        <v>2451</v>
      </c>
      <c r="E274" s="73" t="s">
        <v>2249</v>
      </c>
      <c r="F274" s="22" t="s">
        <v>999</v>
      </c>
      <c r="G274" s="22" t="s">
        <v>1240</v>
      </c>
      <c r="M274" s="3" t="s">
        <v>1777</v>
      </c>
      <c r="N274" s="23" t="str">
        <f>IF((E274=""),"N","Y")</f>
        <v>Y</v>
      </c>
      <c r="O274" s="23" t="s">
        <v>989</v>
      </c>
      <c r="P274" s="23"/>
      <c r="Q274" s="23"/>
    </row>
    <row r="275" spans="1:17" ht="12.75" customHeight="1">
      <c r="A275" s="3">
        <f>VLOOKUP(D275,'Concept heirarchy position'!A$1:I$609,3,0)</f>
        <v>255</v>
      </c>
      <c r="B275" s="3" t="str">
        <f>VLOOKUP(D275,'Concept heirarchy position'!A$1:I$609,2,0)</f>
        <v>Back problems</v>
      </c>
      <c r="C275" s="3">
        <v>386</v>
      </c>
      <c r="D275" s="70" t="s">
        <v>0</v>
      </c>
      <c r="E275" s="76" t="s">
        <v>4</v>
      </c>
      <c r="F275" s="3" t="s">
        <v>5</v>
      </c>
      <c r="G275" s="3" t="s">
        <v>6</v>
      </c>
      <c r="H275" s="9" t="s">
        <v>75</v>
      </c>
      <c r="J275" s="3" t="s">
        <v>7</v>
      </c>
      <c r="K275" s="3" t="s">
        <v>8</v>
      </c>
      <c r="N275" s="21" t="s">
        <v>9</v>
      </c>
    </row>
    <row r="276" spans="1:17" ht="12.75" customHeight="1">
      <c r="A276" s="3">
        <f>VLOOKUP(D276,'Concept heirarchy position'!A$1:I$609,3,0)</f>
        <v>257</v>
      </c>
      <c r="B276" s="3" t="str">
        <f>VLOOKUP(D276,'Concept heirarchy position'!A$1:I$609,2,0)</f>
        <v xml:space="preserve">Other Musculoskeletal </v>
      </c>
      <c r="C276" s="3">
        <v>242</v>
      </c>
      <c r="D276" s="3" t="s">
        <v>1269</v>
      </c>
      <c r="E276" s="74" t="s">
        <v>1125</v>
      </c>
      <c r="F276" s="12" t="s">
        <v>864</v>
      </c>
      <c r="G276" s="12" t="s">
        <v>1097</v>
      </c>
      <c r="H276" s="12" t="s">
        <v>1651</v>
      </c>
      <c r="O276" s="24" t="s">
        <v>989</v>
      </c>
      <c r="P276" s="24" t="s">
        <v>989</v>
      </c>
      <c r="Q276" s="24"/>
    </row>
    <row r="277" spans="1:17" ht="12.75" customHeight="1">
      <c r="A277" s="3">
        <f>VLOOKUP(D277,'Concept heirarchy position'!A$1:I$609,3,0)</f>
        <v>257</v>
      </c>
      <c r="B277" s="3" t="str">
        <f>VLOOKUP(D277,'Concept heirarchy position'!A$1:I$609,2,0)</f>
        <v xml:space="preserve">Other Musculoskeletal </v>
      </c>
      <c r="C277" s="3">
        <v>243</v>
      </c>
      <c r="D277" s="3" t="s">
        <v>1269</v>
      </c>
      <c r="E277" s="74" t="s">
        <v>1246</v>
      </c>
      <c r="F277" s="12" t="s">
        <v>864</v>
      </c>
      <c r="G277" s="12" t="s">
        <v>1097</v>
      </c>
      <c r="H277" s="3" t="s">
        <v>1651</v>
      </c>
      <c r="J277" s="12" t="s">
        <v>989</v>
      </c>
      <c r="K277" s="12" t="s">
        <v>703</v>
      </c>
      <c r="L277" s="12"/>
      <c r="M277" s="12"/>
      <c r="O277" s="24" t="s">
        <v>989</v>
      </c>
      <c r="P277" s="24" t="s">
        <v>989</v>
      </c>
      <c r="Q277" s="24"/>
    </row>
    <row r="278" spans="1:17" ht="12.75" customHeight="1">
      <c r="A278" s="3">
        <f>VLOOKUP(D278,'Concept heirarchy position'!A$1:I$609,3,0)</f>
        <v>257</v>
      </c>
      <c r="B278" s="3" t="str">
        <f>VLOOKUP(D278,'Concept heirarchy position'!A$1:I$609,2,0)</f>
        <v xml:space="preserve">Other Musculoskeletal </v>
      </c>
      <c r="C278" s="3">
        <v>244</v>
      </c>
      <c r="D278" s="3" t="s">
        <v>1269</v>
      </c>
      <c r="E278" s="74" t="s">
        <v>995</v>
      </c>
      <c r="F278" s="12" t="s">
        <v>864</v>
      </c>
      <c r="G278" s="12" t="s">
        <v>988</v>
      </c>
      <c r="I278" s="3">
        <v>100</v>
      </c>
      <c r="N278" s="24"/>
      <c r="O278" s="24" t="s">
        <v>989</v>
      </c>
      <c r="P278" s="24" t="s">
        <v>989</v>
      </c>
      <c r="Q278" s="24"/>
    </row>
    <row r="279" spans="1:17" ht="12.75" customHeight="1">
      <c r="A279" s="3">
        <f>VLOOKUP(D279,'Concept heirarchy position'!A$1:I$609,3,0)</f>
        <v>258</v>
      </c>
      <c r="B279" s="3" t="str">
        <f>VLOOKUP(D279,'Concept heirarchy position'!A$1:I$609,2,0)</f>
        <v>Rheumatoid arthritis</v>
      </c>
      <c r="C279" s="3">
        <v>245</v>
      </c>
      <c r="D279" s="3" t="s">
        <v>1668</v>
      </c>
      <c r="E279" s="74" t="s">
        <v>1541</v>
      </c>
      <c r="F279" s="12" t="s">
        <v>864</v>
      </c>
      <c r="G279" s="12" t="s">
        <v>1097</v>
      </c>
      <c r="H279" s="12" t="s">
        <v>1651</v>
      </c>
      <c r="J279" s="12" t="s">
        <v>989</v>
      </c>
      <c r="K279" s="12" t="s">
        <v>703</v>
      </c>
      <c r="L279" s="12"/>
      <c r="M279" s="12"/>
      <c r="O279" s="24" t="s">
        <v>989</v>
      </c>
      <c r="P279" s="24" t="s">
        <v>989</v>
      </c>
      <c r="Q279" s="24"/>
    </row>
    <row r="280" spans="1:17" ht="12.75" customHeight="1">
      <c r="A280" s="3">
        <f>VLOOKUP(D280,'Concept heirarchy position'!A$1:I$609,3,0)</f>
        <v>258</v>
      </c>
      <c r="B280" s="3" t="str">
        <f>VLOOKUP(D280,'Concept heirarchy position'!A$1:I$609,2,0)</f>
        <v>Rheumatoid arthritis</v>
      </c>
      <c r="C280" s="3">
        <v>246</v>
      </c>
      <c r="D280" s="3" t="s">
        <v>1668</v>
      </c>
      <c r="E280" s="73" t="s">
        <v>1645</v>
      </c>
      <c r="F280" s="22" t="s">
        <v>864</v>
      </c>
      <c r="G280" s="22" t="s">
        <v>1097</v>
      </c>
      <c r="H280" s="28" t="s">
        <v>2424</v>
      </c>
      <c r="N280" s="23" t="str">
        <f>IF((E280=""),"N","Y")</f>
        <v>Y</v>
      </c>
      <c r="O280" s="23"/>
      <c r="P280" s="23"/>
      <c r="Q280" s="23"/>
    </row>
    <row r="281" spans="1:17" ht="12.75" customHeight="1">
      <c r="A281" s="3">
        <f>VLOOKUP(D281,'Concept heirarchy position'!A$1:I$609,3,0)</f>
        <v>259</v>
      </c>
      <c r="B281" s="3" t="str">
        <f>VLOOKUP(D281,'Concept heirarchy position'!A$1:I$609,2,0)</f>
        <v>Other rheumatological</v>
      </c>
      <c r="C281" s="3">
        <v>247</v>
      </c>
      <c r="D281" s="3" t="s">
        <v>1157</v>
      </c>
      <c r="E281" s="74" t="s">
        <v>1520</v>
      </c>
      <c r="F281" s="12" t="s">
        <v>864</v>
      </c>
      <c r="G281" s="12" t="s">
        <v>1097</v>
      </c>
      <c r="H281" s="12" t="s">
        <v>1651</v>
      </c>
      <c r="J281" s="3" t="s">
        <v>989</v>
      </c>
      <c r="K281" s="3" t="s">
        <v>703</v>
      </c>
      <c r="O281" s="24" t="s">
        <v>989</v>
      </c>
      <c r="P281" s="24" t="s">
        <v>989</v>
      </c>
      <c r="Q281" s="24"/>
    </row>
    <row r="282" spans="1:17" ht="12.75" customHeight="1">
      <c r="A282" s="3">
        <f>VLOOKUP(D282,'Concept heirarchy position'!A$1:I$609,3,0)</f>
        <v>260</v>
      </c>
      <c r="B282" s="3" t="str">
        <f>VLOOKUP(D282,'Concept heirarchy position'!A$1:I$609,2,0)</f>
        <v>Bleeding diathesis</v>
      </c>
      <c r="C282" s="3">
        <v>248</v>
      </c>
      <c r="D282" s="3" t="s">
        <v>1552</v>
      </c>
      <c r="E282" s="74" t="s">
        <v>1402</v>
      </c>
      <c r="F282" s="12" t="s">
        <v>864</v>
      </c>
      <c r="G282" s="12" t="s">
        <v>1097</v>
      </c>
      <c r="H282" s="12" t="s">
        <v>1651</v>
      </c>
      <c r="O282" s="24" t="s">
        <v>989</v>
      </c>
      <c r="P282" s="24" t="s">
        <v>989</v>
      </c>
      <c r="Q282" s="24"/>
    </row>
    <row r="283" spans="1:17" ht="12.75" customHeight="1">
      <c r="A283" s="3">
        <f>VLOOKUP(D283,'Concept heirarchy position'!A$1:I$609,3,0)</f>
        <v>260</v>
      </c>
      <c r="B283" s="3" t="str">
        <f>VLOOKUP(D283,'Concept heirarchy position'!A$1:I$609,2,0)</f>
        <v>Bleeding diathesis</v>
      </c>
      <c r="C283" s="3">
        <v>249</v>
      </c>
      <c r="D283" s="3" t="s">
        <v>1552</v>
      </c>
      <c r="E283" s="73" t="s">
        <v>1650</v>
      </c>
      <c r="F283" s="22" t="s">
        <v>864</v>
      </c>
      <c r="G283" s="22" t="s">
        <v>1097</v>
      </c>
      <c r="H283" s="28" t="s">
        <v>2424</v>
      </c>
      <c r="J283" s="3" t="s">
        <v>989</v>
      </c>
      <c r="K283" s="3" t="s">
        <v>703</v>
      </c>
      <c r="N283" s="23" t="str">
        <f>IF((E283=""),"N","Y")</f>
        <v>Y</v>
      </c>
      <c r="O283" s="23" t="s">
        <v>989</v>
      </c>
      <c r="P283" s="23"/>
      <c r="Q283" s="23"/>
    </row>
    <row r="284" spans="1:17" ht="12.75" customHeight="1">
      <c r="A284" s="3">
        <f>VLOOKUP(D284,'Concept heirarchy position'!A$1:I$609,3,0)</f>
        <v>265</v>
      </c>
      <c r="B284" s="3" t="str">
        <f>VLOOKUP(D284,'Concept heirarchy position'!A$1:I$609,2,0)</f>
        <v>Other hematological disorder</v>
      </c>
      <c r="C284" s="3">
        <v>250</v>
      </c>
      <c r="D284" s="3" t="s">
        <v>1557</v>
      </c>
      <c r="E284" s="74" t="s">
        <v>795</v>
      </c>
      <c r="F284" s="12" t="s">
        <v>864</v>
      </c>
      <c r="G284" s="12" t="s">
        <v>1097</v>
      </c>
      <c r="H284" s="12" t="s">
        <v>1651</v>
      </c>
      <c r="J284" s="12" t="s">
        <v>989</v>
      </c>
      <c r="K284" s="12" t="s">
        <v>703</v>
      </c>
      <c r="L284" s="12"/>
      <c r="M284" s="12"/>
      <c r="O284" s="24"/>
      <c r="P284" s="24" t="s">
        <v>989</v>
      </c>
      <c r="Q284" s="24"/>
    </row>
    <row r="285" spans="1:17" ht="12.75" customHeight="1">
      <c r="A285" s="3">
        <f>VLOOKUP(D285,'Concept heirarchy position'!A$1:I$609,3,0)</f>
        <v>267</v>
      </c>
      <c r="B285" s="3" t="str">
        <f>VLOOKUP(D285,'Concept heirarchy position'!A$1:I$609,2,0)</f>
        <v>URTI within 6 weeks</v>
      </c>
      <c r="C285" s="3">
        <v>94</v>
      </c>
      <c r="D285" s="3" t="s">
        <v>1851</v>
      </c>
      <c r="E285" s="74" t="s">
        <v>1852</v>
      </c>
      <c r="F285" s="3" t="s">
        <v>277</v>
      </c>
      <c r="G285" s="12" t="s">
        <v>1097</v>
      </c>
      <c r="H285" s="12" t="s">
        <v>1651</v>
      </c>
      <c r="O285" s="24"/>
      <c r="P285" s="24" t="s">
        <v>989</v>
      </c>
      <c r="Q285" s="24"/>
    </row>
    <row r="286" spans="1:17" ht="12.75" customHeight="1">
      <c r="A286" s="3">
        <f>VLOOKUP(D286,'Concept heirarchy position'!A$1:I$609,3,0)</f>
        <v>267</v>
      </c>
      <c r="B286" s="3" t="str">
        <f>VLOOKUP(D286,'Concept heirarchy position'!A$1:I$609,2,0)</f>
        <v>URTI within 6 weeks</v>
      </c>
      <c r="C286" s="3">
        <v>95</v>
      </c>
      <c r="D286" s="3" t="s">
        <v>1851</v>
      </c>
      <c r="E286" s="73" t="s">
        <v>423</v>
      </c>
      <c r="F286" s="3" t="s">
        <v>1719</v>
      </c>
      <c r="G286" s="22" t="s">
        <v>1097</v>
      </c>
      <c r="H286" s="28" t="s">
        <v>2424</v>
      </c>
      <c r="N286" s="23" t="str">
        <f>IF((E286=""),"N","Y")</f>
        <v>Y</v>
      </c>
      <c r="O286" s="23" t="s">
        <v>989</v>
      </c>
      <c r="P286" s="23"/>
      <c r="Q286" s="23"/>
    </row>
    <row r="287" spans="1:17" ht="12.75" customHeight="1">
      <c r="A287" s="3">
        <f>VLOOKUP(D287,'Concept heirarchy position'!A$1:I$609,3,0)</f>
        <v>267</v>
      </c>
      <c r="B287" s="3" t="str">
        <f>VLOOKUP(D287,'Concept heirarchy position'!A$1:I$609,2,0)</f>
        <v>URTI within 6 weeks</v>
      </c>
      <c r="C287" s="3">
        <v>338</v>
      </c>
      <c r="D287" s="3" t="s">
        <v>1851</v>
      </c>
      <c r="E287" s="73" t="s">
        <v>984</v>
      </c>
      <c r="F287" s="12" t="s">
        <v>276</v>
      </c>
      <c r="G287" s="22" t="s">
        <v>1097</v>
      </c>
      <c r="H287" s="28" t="s">
        <v>2424</v>
      </c>
      <c r="N287" s="23" t="str">
        <f>IF((E287=""),"N","Y")</f>
        <v>Y</v>
      </c>
      <c r="O287" s="23" t="s">
        <v>989</v>
      </c>
      <c r="P287" s="23"/>
      <c r="Q287" s="23"/>
    </row>
    <row r="288" spans="1:17" ht="12.75" customHeight="1">
      <c r="A288" s="3">
        <f>VLOOKUP(D288,'Concept heirarchy position'!A$1:I$609,3,0)</f>
        <v>268</v>
      </c>
      <c r="B288" s="3" t="str">
        <f>VLOOKUP(D288,'Concept heirarchy position'!A$1:I$609,2,0)</f>
        <v>Exposure to infectious disease in last month</v>
      </c>
      <c r="C288" s="3">
        <v>96</v>
      </c>
      <c r="D288" s="3" t="s">
        <v>1727</v>
      </c>
      <c r="E288" s="74" t="s">
        <v>1117</v>
      </c>
      <c r="F288" s="3" t="s">
        <v>1719</v>
      </c>
      <c r="G288" s="12" t="s">
        <v>1583</v>
      </c>
      <c r="H288" s="12" t="s">
        <v>858</v>
      </c>
      <c r="O288" s="24"/>
      <c r="P288" s="24" t="s">
        <v>989</v>
      </c>
      <c r="Q288" s="24"/>
    </row>
    <row r="289" spans="1:17" ht="12.75" customHeight="1">
      <c r="A289" s="3">
        <f>VLOOKUP(D289,'Concept heirarchy position'!A$1:I$609,3,0)</f>
        <v>268</v>
      </c>
      <c r="B289" s="3" t="str">
        <f>VLOOKUP(D289,'Concept heirarchy position'!A$1:I$609,2,0)</f>
        <v>Exposure to infectious disease in last month</v>
      </c>
      <c r="C289" s="3">
        <v>97</v>
      </c>
      <c r="D289" s="3" t="s">
        <v>1727</v>
      </c>
      <c r="E289" s="73" t="s">
        <v>1913</v>
      </c>
      <c r="F289" s="3" t="s">
        <v>1719</v>
      </c>
      <c r="G289" s="22" t="s">
        <v>1583</v>
      </c>
      <c r="H289" s="22" t="s">
        <v>858</v>
      </c>
      <c r="N289" s="23"/>
      <c r="O289" s="23" t="s">
        <v>989</v>
      </c>
      <c r="P289" s="23"/>
      <c r="Q289" s="23"/>
    </row>
    <row r="290" spans="1:17" ht="12.75" customHeight="1">
      <c r="A290" s="3">
        <f>VLOOKUP(D290,'Concept heirarchy position'!A$1:I$609,3,0)</f>
        <v>268</v>
      </c>
      <c r="B290" s="3" t="str">
        <f>VLOOKUP(D290,'Concept heirarchy position'!A$1:I$609,2,0)</f>
        <v>Exposure to infectious disease in last month</v>
      </c>
      <c r="C290" s="3">
        <v>339</v>
      </c>
      <c r="D290" s="3" t="s">
        <v>1727</v>
      </c>
      <c r="E290" s="73" t="s">
        <v>2042</v>
      </c>
      <c r="F290" s="3" t="s">
        <v>276</v>
      </c>
      <c r="G290" s="22" t="s">
        <v>1583</v>
      </c>
      <c r="H290" s="22" t="s">
        <v>858</v>
      </c>
      <c r="N290" s="23"/>
      <c r="O290" s="23" t="s">
        <v>989</v>
      </c>
      <c r="P290" s="23"/>
      <c r="Q290" s="23"/>
    </row>
    <row r="291" spans="1:17" ht="12.75" customHeight="1">
      <c r="A291" s="3">
        <f>VLOOKUP(D291,'Concept heirarchy position'!A$1:I$609,3,0)</f>
        <v>269</v>
      </c>
      <c r="B291" s="3" t="str">
        <f>VLOOKUP(D291,'Concept heirarchy position'!A$1:I$609,2,0)</f>
        <v>Infectious disease in last month</v>
      </c>
      <c r="C291" s="3">
        <v>98</v>
      </c>
      <c r="D291" s="3" t="s">
        <v>2021</v>
      </c>
      <c r="E291" s="74" t="s">
        <v>1374</v>
      </c>
      <c r="F291" s="3" t="s">
        <v>1719</v>
      </c>
      <c r="G291" s="12" t="s">
        <v>1583</v>
      </c>
      <c r="H291" s="12" t="s">
        <v>858</v>
      </c>
      <c r="O291" s="24" t="s">
        <v>989</v>
      </c>
      <c r="P291" s="24" t="s">
        <v>989</v>
      </c>
      <c r="Q291" s="24"/>
    </row>
    <row r="292" spans="1:17" ht="12.75" customHeight="1">
      <c r="A292" s="3">
        <f>VLOOKUP(D292,'Concept heirarchy position'!A$1:I$609,3,0)</f>
        <v>269</v>
      </c>
      <c r="B292" s="3" t="str">
        <f>VLOOKUP(D292,'Concept heirarchy position'!A$1:I$609,2,0)</f>
        <v>Infectious disease in last month</v>
      </c>
      <c r="C292" s="3">
        <v>99</v>
      </c>
      <c r="D292" s="3" t="s">
        <v>2021</v>
      </c>
      <c r="E292" s="73" t="s">
        <v>1914</v>
      </c>
      <c r="F292" s="3" t="s">
        <v>1719</v>
      </c>
      <c r="G292" s="22" t="s">
        <v>1583</v>
      </c>
      <c r="H292" s="22" t="s">
        <v>858</v>
      </c>
      <c r="N292" s="23"/>
      <c r="O292" s="23"/>
      <c r="P292" s="23"/>
      <c r="Q292" s="23"/>
    </row>
    <row r="293" spans="1:17" ht="12.75" customHeight="1">
      <c r="A293" s="3">
        <f>VLOOKUP(D293,'Concept heirarchy position'!A$1:I$609,3,0)</f>
        <v>282</v>
      </c>
      <c r="B293" s="3" t="str">
        <f>VLOOKUP(D293,'Concept heirarchy position'!A$1:I$609,2,0)</f>
        <v>Organ transplant</v>
      </c>
      <c r="C293" s="3">
        <v>251</v>
      </c>
      <c r="D293" s="3" t="s">
        <v>1330</v>
      </c>
      <c r="E293" s="74" t="s">
        <v>1605</v>
      </c>
      <c r="F293" s="12" t="s">
        <v>864</v>
      </c>
      <c r="G293" s="12" t="s">
        <v>1097</v>
      </c>
      <c r="H293" s="12" t="s">
        <v>1651</v>
      </c>
      <c r="J293" s="12" t="s">
        <v>989</v>
      </c>
      <c r="K293" s="12" t="s">
        <v>703</v>
      </c>
      <c r="L293" s="12"/>
      <c r="M293" s="12"/>
      <c r="O293" s="24" t="s">
        <v>989</v>
      </c>
      <c r="P293" s="24" t="s">
        <v>989</v>
      </c>
      <c r="Q293" s="24"/>
    </row>
    <row r="294" spans="1:17" ht="12.75" customHeight="1">
      <c r="A294" s="3">
        <f>VLOOKUP(D294,'Concept heirarchy position'!A$1:I$609,3,0)</f>
        <v>282</v>
      </c>
      <c r="B294" s="3" t="str">
        <f>VLOOKUP(D294,'Concept heirarchy position'!A$1:I$609,2,0)</f>
        <v>Organ transplant</v>
      </c>
      <c r="C294" s="3">
        <v>252</v>
      </c>
      <c r="D294" s="3" t="s">
        <v>1330</v>
      </c>
      <c r="E294" s="73" t="s">
        <v>1640</v>
      </c>
      <c r="F294" s="22" t="s">
        <v>864</v>
      </c>
      <c r="G294" s="22" t="s">
        <v>1097</v>
      </c>
      <c r="H294" s="28" t="s">
        <v>2424</v>
      </c>
      <c r="J294" s="3" t="s">
        <v>989</v>
      </c>
      <c r="K294" s="3" t="s">
        <v>703</v>
      </c>
      <c r="N294" s="23" t="str">
        <f>IF((E294=""),"N","Y")</f>
        <v>Y</v>
      </c>
      <c r="O294" s="23"/>
      <c r="P294" s="23"/>
      <c r="Q294" s="23"/>
    </row>
    <row r="295" spans="1:17" ht="12.75" customHeight="1">
      <c r="A295" s="3">
        <f>VLOOKUP(D295,'Concept heirarchy position'!A$1:I$609,3,0)</f>
        <v>283</v>
      </c>
      <c r="B295" s="3" t="str">
        <f>VLOOKUP(D295,'Concept heirarchy position'!A$1:I$609,2,0)</f>
        <v>Other internal disease</v>
      </c>
      <c r="C295" s="3">
        <v>253</v>
      </c>
      <c r="D295" s="3" t="s">
        <v>1332</v>
      </c>
      <c r="E295" s="74" t="s">
        <v>1522</v>
      </c>
      <c r="F295" s="12" t="s">
        <v>864</v>
      </c>
      <c r="G295" s="12" t="s">
        <v>1097</v>
      </c>
      <c r="H295" s="12" t="s">
        <v>1651</v>
      </c>
      <c r="J295" s="12" t="s">
        <v>989</v>
      </c>
      <c r="K295" s="12" t="s">
        <v>703</v>
      </c>
      <c r="L295" s="12"/>
      <c r="M295" s="12"/>
      <c r="O295" s="24" t="s">
        <v>989</v>
      </c>
      <c r="P295" s="24" t="s">
        <v>989</v>
      </c>
      <c r="Q295" s="24"/>
    </row>
    <row r="296" spans="1:17" ht="12.75" customHeight="1">
      <c r="A296" s="3">
        <f>VLOOKUP(D296,'Concept heirarchy position'!A$1:I$609,3,0)</f>
        <v>283</v>
      </c>
      <c r="B296" s="3" t="str">
        <f>VLOOKUP(D296,'Concept heirarchy position'!A$1:I$609,2,0)</f>
        <v>Other internal disease</v>
      </c>
      <c r="C296" s="3">
        <v>254</v>
      </c>
      <c r="D296" s="3" t="s">
        <v>1332</v>
      </c>
      <c r="E296" s="73" t="s">
        <v>704</v>
      </c>
      <c r="F296" s="22" t="s">
        <v>864</v>
      </c>
      <c r="G296" s="22" t="s">
        <v>1097</v>
      </c>
      <c r="H296" s="28" t="s">
        <v>2424</v>
      </c>
      <c r="J296" s="3" t="s">
        <v>989</v>
      </c>
      <c r="K296" s="3" t="s">
        <v>703</v>
      </c>
      <c r="N296" s="23" t="str">
        <f>IF((E296=""),"N","Y")</f>
        <v>Y</v>
      </c>
      <c r="O296" s="23"/>
      <c r="P296" s="23"/>
      <c r="Q296" s="23"/>
    </row>
    <row r="297" spans="1:17" ht="12.75" customHeight="1">
      <c r="A297" s="3">
        <f>VLOOKUP(D297,'Concept heirarchy position'!A$1:I$609,3,0)</f>
        <v>284</v>
      </c>
      <c r="B297" s="3" t="str">
        <f>VLOOKUP(D297,'Concept heirarchy position'!A$1:I$609,2,0)</f>
        <v>Height(cm)</v>
      </c>
      <c r="C297" s="3">
        <v>255</v>
      </c>
      <c r="D297" s="3" t="s">
        <v>1465</v>
      </c>
      <c r="E297" s="74" t="s">
        <v>208</v>
      </c>
      <c r="F297" s="12" t="s">
        <v>864</v>
      </c>
      <c r="G297" s="12" t="s">
        <v>1657</v>
      </c>
      <c r="N297" s="24"/>
      <c r="O297" s="24"/>
      <c r="P297" s="24" t="s">
        <v>989</v>
      </c>
      <c r="Q297" s="24"/>
    </row>
    <row r="298" spans="1:17" ht="12.75" customHeight="1">
      <c r="A298" s="3">
        <f>VLOOKUP(D298,'Concept heirarchy position'!A$1:I$609,3,0)</f>
        <v>285</v>
      </c>
      <c r="B298" s="3" t="str">
        <f>VLOOKUP(D298,'Concept heirarchy position'!A$1:I$609,2,0)</f>
        <v>Weight(kg)</v>
      </c>
      <c r="C298" s="3">
        <v>256</v>
      </c>
      <c r="D298" s="3" t="s">
        <v>1477</v>
      </c>
      <c r="E298" s="74" t="s">
        <v>1337</v>
      </c>
      <c r="F298" s="12" t="s">
        <v>864</v>
      </c>
      <c r="G298" s="12" t="s">
        <v>1657</v>
      </c>
      <c r="N298" s="24"/>
      <c r="O298" s="24"/>
      <c r="P298" s="24" t="s">
        <v>989</v>
      </c>
      <c r="Q298" s="24"/>
    </row>
    <row r="299" spans="1:17" ht="12.75" customHeight="1">
      <c r="A299" s="3">
        <f>VLOOKUP(D299,'Concept heirarchy position'!A$1:I$609,3,0)</f>
        <v>286</v>
      </c>
      <c r="B299" s="3" t="str">
        <f>VLOOKUP(D299,'Concept heirarchy position'!A$1:I$609,2,0)</f>
        <v>BMI</v>
      </c>
      <c r="C299" s="3">
        <v>257</v>
      </c>
      <c r="D299" s="12" t="s">
        <v>1619</v>
      </c>
      <c r="E299" s="74" t="s">
        <v>568</v>
      </c>
      <c r="G299" s="31" t="s">
        <v>569</v>
      </c>
      <c r="N299" s="24"/>
      <c r="O299" s="24" t="s">
        <v>989</v>
      </c>
      <c r="P299" s="24" t="s">
        <v>989</v>
      </c>
      <c r="Q299" s="24" t="s">
        <v>562</v>
      </c>
    </row>
    <row r="300" spans="1:17" ht="12.75" customHeight="1">
      <c r="A300" s="3">
        <f>VLOOKUP(D300,'Concept heirarchy position'!A$1:I$609,3,0)</f>
        <v>287</v>
      </c>
      <c r="B300" s="3" t="str">
        <f>VLOOKUP(D300,'Concept heirarchy position'!A$1:I$609,2,0)</f>
        <v>BSA</v>
      </c>
      <c r="C300" s="3">
        <v>258</v>
      </c>
      <c r="D300" s="12" t="s">
        <v>1744</v>
      </c>
      <c r="E300" s="74" t="s">
        <v>566</v>
      </c>
      <c r="G300" s="31" t="s">
        <v>569</v>
      </c>
      <c r="N300" s="24"/>
      <c r="O300" s="24" t="s">
        <v>989</v>
      </c>
      <c r="P300" s="24" t="s">
        <v>989</v>
      </c>
      <c r="Q300" s="24" t="s">
        <v>567</v>
      </c>
    </row>
    <row r="301" spans="1:17" ht="12.75" customHeight="1">
      <c r="A301" s="3">
        <f>VLOOKUP(D301,'Concept heirarchy position'!A$1:I$609,3,0)</f>
        <v>288</v>
      </c>
      <c r="B301" s="3" t="str">
        <f>VLOOKUP(D301,'Concept heirarchy position'!A$1:I$609,2,0)</f>
        <v>HR</v>
      </c>
      <c r="C301" s="3">
        <v>259</v>
      </c>
      <c r="D301" s="3" t="s">
        <v>1103</v>
      </c>
      <c r="E301" s="74" t="s">
        <v>775</v>
      </c>
      <c r="F301" s="12" t="s">
        <v>864</v>
      </c>
      <c r="G301" s="12" t="s">
        <v>671</v>
      </c>
      <c r="O301" s="24"/>
      <c r="P301" s="24" t="s">
        <v>989</v>
      </c>
      <c r="Q301" s="24"/>
    </row>
    <row r="302" spans="1:17" ht="12.75" customHeight="1">
      <c r="A302" s="3">
        <f>VLOOKUP(D302,'Concept heirarchy position'!A$1:I$609,3,0)</f>
        <v>289</v>
      </c>
      <c r="B302" s="3" t="str">
        <f>VLOOKUP(D302,'Concept heirarchy position'!A$1:I$609,2,0)</f>
        <v>BP systolic</v>
      </c>
      <c r="C302" s="3">
        <v>260</v>
      </c>
      <c r="D302" s="3" t="s">
        <v>1114</v>
      </c>
      <c r="E302" s="74" t="s">
        <v>786</v>
      </c>
      <c r="F302" s="12" t="s">
        <v>864</v>
      </c>
      <c r="G302" s="12" t="s">
        <v>740</v>
      </c>
      <c r="O302" s="24"/>
      <c r="P302" s="24" t="s">
        <v>989</v>
      </c>
      <c r="Q302" s="24"/>
    </row>
    <row r="303" spans="1:17" ht="12.75" customHeight="1">
      <c r="A303" s="3">
        <f>VLOOKUP(D303,'Concept heirarchy position'!A$1:I$609,3,0)</f>
        <v>290</v>
      </c>
      <c r="B303" s="3" t="str">
        <f>VLOOKUP(D303,'Concept heirarchy position'!A$1:I$609,2,0)</f>
        <v>BP diastolic</v>
      </c>
      <c r="C303" s="3">
        <v>261</v>
      </c>
      <c r="D303" s="3" t="s">
        <v>977</v>
      </c>
      <c r="E303" s="74" t="s">
        <v>784</v>
      </c>
      <c r="F303" s="12" t="s">
        <v>864</v>
      </c>
      <c r="G303" s="12" t="s">
        <v>671</v>
      </c>
      <c r="N303" s="24"/>
      <c r="O303" s="24"/>
      <c r="P303" s="24" t="s">
        <v>989</v>
      </c>
      <c r="Q303" s="24"/>
    </row>
    <row r="304" spans="1:17" ht="12.75" customHeight="1">
      <c r="A304" s="3">
        <f>VLOOKUP(D304,'Concept heirarchy position'!A$1:I$609,3,0)</f>
        <v>291</v>
      </c>
      <c r="B304" s="3" t="str">
        <f>VLOOKUP(D304,'Concept heirarchy position'!A$1:I$609,2,0)</f>
        <v>Mean BP</v>
      </c>
      <c r="C304" s="3">
        <v>262</v>
      </c>
      <c r="D304" s="3" t="s">
        <v>1095</v>
      </c>
      <c r="E304" s="74" t="s">
        <v>1089</v>
      </c>
      <c r="F304" s="12" t="s">
        <v>864</v>
      </c>
      <c r="G304" s="12" t="s">
        <v>740</v>
      </c>
      <c r="O304" s="24"/>
      <c r="P304" s="24" t="s">
        <v>989</v>
      </c>
      <c r="Q304" s="24"/>
    </row>
    <row r="305" spans="1:17" ht="12.75" customHeight="1">
      <c r="A305" s="3">
        <f>VLOOKUP(D305,'Concept heirarchy position'!A$1:I$609,3,0)</f>
        <v>293</v>
      </c>
      <c r="B305" s="3" t="str">
        <f>VLOOKUP(D305,'Concept heirarchy position'!A$1:I$609,2,0)</f>
        <v>FiO2</v>
      </c>
      <c r="C305" s="3">
        <v>263</v>
      </c>
      <c r="D305" s="3" t="s">
        <v>1627</v>
      </c>
      <c r="E305" s="74" t="s">
        <v>1055</v>
      </c>
      <c r="F305" s="12" t="s">
        <v>864</v>
      </c>
      <c r="G305" s="12" t="s">
        <v>1657</v>
      </c>
      <c r="O305" s="24"/>
      <c r="P305" s="24" t="s">
        <v>989</v>
      </c>
      <c r="Q305" s="24"/>
    </row>
    <row r="306" spans="1:17" ht="12.75" customHeight="1">
      <c r="A306" s="3">
        <f>VLOOKUP(D306,'Concept heirarchy position'!A$1:I$609,3,0)</f>
        <v>294</v>
      </c>
      <c r="B306" s="3" t="str">
        <f>VLOOKUP(D306,'Concept heirarchy position'!A$1:I$609,2,0)</f>
        <v>SpO2</v>
      </c>
      <c r="C306" s="3">
        <v>264</v>
      </c>
      <c r="D306" s="3" t="s">
        <v>1629</v>
      </c>
      <c r="E306" s="74" t="s">
        <v>1143</v>
      </c>
      <c r="F306" s="12" t="s">
        <v>864</v>
      </c>
      <c r="G306" s="12" t="s">
        <v>1657</v>
      </c>
      <c r="O306" s="24"/>
      <c r="P306" s="24" t="s">
        <v>989</v>
      </c>
      <c r="Q306" s="24"/>
    </row>
    <row r="307" spans="1:17" ht="12.75" customHeight="1">
      <c r="A307" s="3">
        <f>VLOOKUP(D307,'Concept heirarchy position'!A$1:I$609,3,0)</f>
        <v>297</v>
      </c>
      <c r="B307" s="3" t="str">
        <f>VLOOKUP(D307,'Concept heirarchy position'!A$1:I$609,2,0)</f>
        <v>Poor nutrition</v>
      </c>
      <c r="C307" s="3">
        <v>265</v>
      </c>
      <c r="D307" s="3" t="s">
        <v>1891</v>
      </c>
      <c r="E307" s="74" t="s">
        <v>676</v>
      </c>
      <c r="F307" s="3" t="s">
        <v>1719</v>
      </c>
      <c r="G307" s="12" t="s">
        <v>1097</v>
      </c>
      <c r="H307" s="12" t="s">
        <v>1651</v>
      </c>
      <c r="O307" s="24"/>
      <c r="P307" s="24" t="s">
        <v>989</v>
      </c>
      <c r="Q307" s="24"/>
    </row>
    <row r="308" spans="1:17" ht="12.75" customHeight="1">
      <c r="A308" s="3">
        <f>VLOOKUP(D308,'Concept heirarchy position'!A$1:I$609,3,0)</f>
        <v>303</v>
      </c>
      <c r="B308" s="3" t="str">
        <f>VLOOKUP(D308,'Concept heirarchy position'!A$1:I$609,2,0)</f>
        <v>Heart auscultation</v>
      </c>
      <c r="C308" s="3">
        <v>266</v>
      </c>
      <c r="D308" s="3" t="s">
        <v>2027</v>
      </c>
      <c r="E308" s="74" t="s">
        <v>2065</v>
      </c>
      <c r="F308" s="12" t="s">
        <v>864</v>
      </c>
      <c r="G308" s="12" t="s">
        <v>1097</v>
      </c>
      <c r="H308" s="12" t="s">
        <v>677</v>
      </c>
      <c r="J308" s="12" t="s">
        <v>989</v>
      </c>
      <c r="K308" s="12" t="s">
        <v>678</v>
      </c>
      <c r="L308" s="12"/>
      <c r="M308" s="12"/>
      <c r="O308" s="24"/>
      <c r="P308" s="24" t="s">
        <v>989</v>
      </c>
      <c r="Q308" s="24"/>
    </row>
    <row r="309" spans="1:17" ht="12.75" customHeight="1">
      <c r="A309" s="3">
        <f>VLOOKUP(D309,'Concept heirarchy position'!A$1:I$609,3,0)</f>
        <v>304</v>
      </c>
      <c r="B309" s="3" t="str">
        <f>VLOOKUP(D309,'Concept heirarchy position'!A$1:I$609,2,0)</f>
        <v>Lung auscultation</v>
      </c>
      <c r="C309" s="3">
        <v>267</v>
      </c>
      <c r="D309" s="3" t="s">
        <v>2456</v>
      </c>
      <c r="E309" s="74" t="s">
        <v>1530</v>
      </c>
      <c r="F309" s="12" t="s">
        <v>864</v>
      </c>
      <c r="G309" s="12" t="s">
        <v>1097</v>
      </c>
      <c r="H309" s="29" t="s">
        <v>677</v>
      </c>
      <c r="J309" s="12" t="s">
        <v>989</v>
      </c>
      <c r="K309" s="29" t="s">
        <v>678</v>
      </c>
      <c r="L309" s="29"/>
      <c r="M309" s="29"/>
      <c r="O309" s="24"/>
      <c r="P309" s="24" t="s">
        <v>989</v>
      </c>
      <c r="Q309" s="24"/>
    </row>
    <row r="310" spans="1:17" ht="12.75" customHeight="1">
      <c r="A310" s="3">
        <f>VLOOKUP(D310,'Concept heirarchy position'!A$1:I$609,3,0)</f>
        <v>305</v>
      </c>
      <c r="B310" s="3" t="str">
        <f>VLOOKUP(D310,'Concept heirarchy position'!A$1:I$609,2,0)</f>
        <v>RASS</v>
      </c>
      <c r="C310" s="3">
        <v>268</v>
      </c>
      <c r="D310" s="3" t="s">
        <v>2333</v>
      </c>
      <c r="E310" s="74" t="s">
        <v>1144</v>
      </c>
      <c r="F310" s="12" t="s">
        <v>864</v>
      </c>
      <c r="G310" s="12" t="s">
        <v>1097</v>
      </c>
      <c r="H310" s="12" t="s">
        <v>2334</v>
      </c>
      <c r="O310" s="24" t="s">
        <v>989</v>
      </c>
      <c r="P310" s="24" t="s">
        <v>989</v>
      </c>
      <c r="Q310" s="24"/>
    </row>
    <row r="311" spans="1:17" ht="12.75" customHeight="1">
      <c r="A311" s="3">
        <f>VLOOKUP(D311,'Concept heirarchy position'!A$1:I$609,3,0)</f>
        <v>306</v>
      </c>
      <c r="B311" s="3" t="str">
        <f>VLOOKUP(D311,'Concept heirarchy position'!A$1:I$609,2,0)</f>
        <v>GCS 15</v>
      </c>
      <c r="C311" s="3">
        <v>269</v>
      </c>
      <c r="D311" s="3" t="s">
        <v>1923</v>
      </c>
      <c r="E311" s="74" t="s">
        <v>1261</v>
      </c>
      <c r="F311" s="12" t="s">
        <v>864</v>
      </c>
      <c r="G311" s="12" t="s">
        <v>1097</v>
      </c>
      <c r="H311" s="12" t="s">
        <v>1651</v>
      </c>
      <c r="O311" s="24"/>
      <c r="P311" s="24" t="s">
        <v>989</v>
      </c>
      <c r="Q311" s="24"/>
    </row>
    <row r="312" spans="1:17" ht="12.75" customHeight="1">
      <c r="A312" s="3">
        <f>VLOOKUP(D312,'Concept heirarchy position'!A$1:I$609,3,0)</f>
        <v>307</v>
      </c>
      <c r="B312" s="3" t="str">
        <f>VLOOKUP(D312,'Concept heirarchy position'!A$1:I$609,2,0)</f>
        <v>GCS</v>
      </c>
      <c r="C312" s="3">
        <v>270</v>
      </c>
      <c r="D312" s="3" t="s">
        <v>1661</v>
      </c>
      <c r="E312" s="74" t="s">
        <v>320</v>
      </c>
      <c r="G312" s="31" t="s">
        <v>569</v>
      </c>
      <c r="O312" s="24" t="s">
        <v>989</v>
      </c>
      <c r="P312" s="24" t="s">
        <v>989</v>
      </c>
      <c r="Q312" s="24" t="s">
        <v>1383</v>
      </c>
    </row>
    <row r="313" spans="1:17" ht="12.75" customHeight="1">
      <c r="A313" s="3">
        <f>VLOOKUP(D313,'Concept heirarchy position'!A$1:I$609,3,0)</f>
        <v>308</v>
      </c>
      <c r="B313" s="3" t="str">
        <f>VLOOKUP(D313,'Concept heirarchy position'!A$1:I$609,2,0)</f>
        <v>History of difficult intubation</v>
      </c>
      <c r="C313" s="3">
        <v>271</v>
      </c>
      <c r="D313" s="7" t="s">
        <v>1263</v>
      </c>
      <c r="E313" s="74" t="s">
        <v>1016</v>
      </c>
      <c r="F313" s="12" t="s">
        <v>864</v>
      </c>
      <c r="G313" s="12" t="s">
        <v>1097</v>
      </c>
      <c r="H313" s="12" t="s">
        <v>1651</v>
      </c>
      <c r="J313" s="3" t="s">
        <v>989</v>
      </c>
      <c r="K313" s="3" t="s">
        <v>703</v>
      </c>
      <c r="O313" s="24"/>
      <c r="P313" s="24" t="s">
        <v>989</v>
      </c>
      <c r="Q313" s="24"/>
    </row>
    <row r="314" spans="1:17" ht="12.75" customHeight="1">
      <c r="A314" s="3">
        <f>VLOOKUP(D314,'Concept heirarchy position'!A$1:I$609,3,0)</f>
        <v>308</v>
      </c>
      <c r="B314" s="3" t="str">
        <f>VLOOKUP(D314,'Concept heirarchy position'!A$1:I$609,2,0)</f>
        <v>History of difficult intubation</v>
      </c>
      <c r="C314" s="3">
        <v>272</v>
      </c>
      <c r="D314" s="7" t="s">
        <v>1263</v>
      </c>
      <c r="E314" s="73" t="s">
        <v>925</v>
      </c>
      <c r="F314" s="22" t="s">
        <v>864</v>
      </c>
      <c r="G314" s="22" t="s">
        <v>1097</v>
      </c>
      <c r="H314" s="28" t="s">
        <v>1508</v>
      </c>
      <c r="J314" s="3" t="s">
        <v>989</v>
      </c>
      <c r="K314" s="3" t="s">
        <v>703</v>
      </c>
      <c r="N314" s="23" t="str">
        <f>IF((E314=""),"N","Y")</f>
        <v>Y</v>
      </c>
      <c r="O314" s="23" t="s">
        <v>989</v>
      </c>
      <c r="P314" s="23"/>
      <c r="Q314" s="23"/>
    </row>
    <row r="315" spans="1:17" ht="12.75" customHeight="1">
      <c r="A315" s="3">
        <f>VLOOKUP(D315,'Concept heirarchy position'!A$1:I$609,3,0)</f>
        <v>310</v>
      </c>
      <c r="B315" s="3" t="str">
        <f>VLOOKUP(D315,'Concept heirarchy position'!A$1:I$609,2,0)</f>
        <v>Mallampati</v>
      </c>
      <c r="C315" s="3">
        <v>273</v>
      </c>
      <c r="D315" s="3" t="s">
        <v>1151</v>
      </c>
      <c r="E315" s="74" t="s">
        <v>1152</v>
      </c>
      <c r="F315" s="12" t="s">
        <v>864</v>
      </c>
      <c r="G315" s="12" t="s">
        <v>1097</v>
      </c>
      <c r="H315" s="12" t="s">
        <v>1152</v>
      </c>
      <c r="O315" s="24"/>
      <c r="P315" s="24" t="s">
        <v>989</v>
      </c>
      <c r="Q315" s="24"/>
    </row>
    <row r="316" spans="1:17" ht="12.75" customHeight="1">
      <c r="A316" s="3">
        <f>VLOOKUP(D316,'Concept heirarchy position'!A$1:I$609,3,0)</f>
        <v>313</v>
      </c>
      <c r="B316" s="3" t="str">
        <f>VLOOKUP(D316,'Concept heirarchy position'!A$1:I$609,2,0)</f>
        <v>Neck extension</v>
      </c>
      <c r="C316" s="3">
        <v>274</v>
      </c>
      <c r="D316" s="7" t="s">
        <v>920</v>
      </c>
      <c r="E316" s="74" t="s">
        <v>587</v>
      </c>
      <c r="F316" s="12" t="s">
        <v>864</v>
      </c>
      <c r="G316" s="12" t="s">
        <v>1097</v>
      </c>
      <c r="H316" s="25" t="s">
        <v>920</v>
      </c>
      <c r="O316" s="24"/>
      <c r="P316" s="24" t="s">
        <v>989</v>
      </c>
      <c r="Q316" s="24"/>
    </row>
    <row r="317" spans="1:17" ht="12.75" customHeight="1">
      <c r="A317" s="3">
        <f>VLOOKUP(D317,'Concept heirarchy position'!A$1:I$609,3,0)</f>
        <v>314</v>
      </c>
      <c r="B317" s="3" t="str">
        <f>VLOOKUP(D317,'Concept heirarchy position'!A$1:I$609,2,0)</f>
        <v>Mouth opening / Jaw protrusion (for Wilson Score)</v>
      </c>
      <c r="C317" s="3">
        <v>275</v>
      </c>
      <c r="D317" s="7" t="s">
        <v>922</v>
      </c>
      <c r="E317" s="74" t="s">
        <v>802</v>
      </c>
      <c r="F317" s="12" t="s">
        <v>864</v>
      </c>
      <c r="G317" s="12" t="s">
        <v>1097</v>
      </c>
      <c r="H317" s="12" t="s">
        <v>931</v>
      </c>
      <c r="O317" s="24"/>
      <c r="P317" s="24" t="s">
        <v>989</v>
      </c>
      <c r="Q317" s="24"/>
    </row>
    <row r="318" spans="1:17" ht="12.75" customHeight="1">
      <c r="A318" s="3">
        <f>VLOOKUP(D318,'Concept heirarchy position'!A$1:I$609,3,0)</f>
        <v>315</v>
      </c>
      <c r="B318" s="3" t="str">
        <f>VLOOKUP(D318,'Concept heirarchy position'!A$1:I$609,2,0)</f>
        <v>Mouth opening</v>
      </c>
      <c r="C318" s="3">
        <v>276</v>
      </c>
      <c r="D318" s="7" t="s">
        <v>801</v>
      </c>
      <c r="E318" s="74" t="s">
        <v>687</v>
      </c>
      <c r="F318" s="12" t="s">
        <v>864</v>
      </c>
      <c r="G318" s="12" t="s">
        <v>1097</v>
      </c>
      <c r="H318" s="12" t="s">
        <v>1651</v>
      </c>
      <c r="J318" s="3" t="s">
        <v>989</v>
      </c>
      <c r="K318" s="3" t="s">
        <v>703</v>
      </c>
      <c r="O318" s="24"/>
      <c r="P318" s="24" t="s">
        <v>989</v>
      </c>
      <c r="Q318" s="24"/>
    </row>
    <row r="319" spans="1:17" ht="12.75" customHeight="1">
      <c r="A319" s="3">
        <f>VLOOKUP(D319,'Concept heirarchy position'!A$1:I$609,3,0)</f>
        <v>316</v>
      </c>
      <c r="B319" s="3" t="str">
        <f>VLOOKUP(D319,'Concept heirarchy position'!A$1:I$609,2,0)</f>
        <v>Short thyromental distance</v>
      </c>
      <c r="C319" s="3">
        <v>277</v>
      </c>
      <c r="D319" s="3" t="s">
        <v>1295</v>
      </c>
      <c r="E319" s="74" t="s">
        <v>707</v>
      </c>
      <c r="F319" s="12" t="s">
        <v>864</v>
      </c>
      <c r="G319" s="12" t="s">
        <v>1097</v>
      </c>
      <c r="H319" s="12" t="s">
        <v>1651</v>
      </c>
      <c r="O319" s="24"/>
      <c r="P319" s="24" t="s">
        <v>989</v>
      </c>
      <c r="Q319" s="24"/>
    </row>
    <row r="320" spans="1:17" ht="12.75" customHeight="1">
      <c r="A320" s="3">
        <f>VLOOKUP(D320,'Concept heirarchy position'!A$1:I$609,3,0)</f>
        <v>319</v>
      </c>
      <c r="B320" s="3" t="str">
        <f>VLOOKUP(D320,'Concept heirarchy position'!A$1:I$609,2,0)</f>
        <v>Dentition</v>
      </c>
      <c r="C320" s="3">
        <v>278</v>
      </c>
      <c r="D320" s="7" t="s">
        <v>1565</v>
      </c>
      <c r="E320" s="74" t="s">
        <v>708</v>
      </c>
      <c r="F320" s="12" t="s">
        <v>864</v>
      </c>
      <c r="G320" s="12" t="s">
        <v>1583</v>
      </c>
      <c r="H320" s="12" t="s">
        <v>688</v>
      </c>
      <c r="J320" s="3" t="s">
        <v>989</v>
      </c>
      <c r="K320" s="3" t="s">
        <v>482</v>
      </c>
      <c r="N320" s="24"/>
      <c r="O320" s="24"/>
      <c r="P320" s="24" t="s">
        <v>989</v>
      </c>
      <c r="Q320" s="24"/>
    </row>
    <row r="321" spans="1:17" ht="12.75" customHeight="1">
      <c r="A321" s="3">
        <f>VLOOKUP(D321,'Concept heirarchy position'!A$1:I$609,3,0)</f>
        <v>320</v>
      </c>
      <c r="B321" s="3" t="str">
        <f>VLOOKUP(D321,'Concept heirarchy position'!A$1:I$609,2,0)</f>
        <v>Receding mandible</v>
      </c>
      <c r="C321" s="3">
        <v>279</v>
      </c>
      <c r="D321" s="7" t="s">
        <v>1567</v>
      </c>
      <c r="E321" s="74" t="s">
        <v>483</v>
      </c>
      <c r="F321" s="12" t="s">
        <v>864</v>
      </c>
      <c r="G321" s="12" t="s">
        <v>1097</v>
      </c>
      <c r="H321" s="25" t="s">
        <v>816</v>
      </c>
      <c r="O321" s="24"/>
      <c r="P321" s="24" t="s">
        <v>989</v>
      </c>
      <c r="Q321" s="24"/>
    </row>
    <row r="322" spans="1:17" ht="12.75" customHeight="1">
      <c r="A322" s="3">
        <f>VLOOKUP(D322,'Concept heirarchy position'!A$1:I$609,3,0)</f>
        <v>323</v>
      </c>
      <c r="B322" s="3" t="str">
        <f>VLOOKUP(D322,'Concept heirarchy position'!A$1:I$609,2,0)</f>
        <v>Upper airway obstuction</v>
      </c>
      <c r="C322" s="3">
        <v>280</v>
      </c>
      <c r="D322" s="7" t="s">
        <v>1997</v>
      </c>
      <c r="E322" s="74" t="s">
        <v>400</v>
      </c>
      <c r="F322" s="12" t="s">
        <v>864</v>
      </c>
      <c r="G322" s="12" t="s">
        <v>1097</v>
      </c>
      <c r="H322" s="12" t="s">
        <v>1651</v>
      </c>
      <c r="J322" s="3" t="s">
        <v>989</v>
      </c>
      <c r="K322" s="3" t="s">
        <v>703</v>
      </c>
      <c r="O322" s="24"/>
      <c r="P322" s="24" t="s">
        <v>989</v>
      </c>
      <c r="Q322" s="24"/>
    </row>
    <row r="323" spans="1:17" ht="12.75" customHeight="1">
      <c r="A323" s="3">
        <f>VLOOKUP(D323,'Concept heirarchy position'!A$1:I$609,3,0)</f>
        <v>324</v>
      </c>
      <c r="B323" s="3" t="str">
        <f>VLOOKUP(D323,'Concept heirarchy position'!A$1:I$609,2,0)</f>
        <v>Upper airway infection</v>
      </c>
      <c r="C323" s="3">
        <v>281</v>
      </c>
      <c r="D323" s="7" t="s">
        <v>2373</v>
      </c>
      <c r="E323" s="74" t="s">
        <v>818</v>
      </c>
      <c r="F323" s="12" t="s">
        <v>864</v>
      </c>
      <c r="G323" s="12" t="s">
        <v>1097</v>
      </c>
      <c r="H323" s="12" t="s">
        <v>1651</v>
      </c>
      <c r="J323" s="3" t="s">
        <v>989</v>
      </c>
      <c r="K323" s="3" t="s">
        <v>703</v>
      </c>
      <c r="O323" s="24"/>
      <c r="P323" s="24" t="s">
        <v>989</v>
      </c>
      <c r="Q323" s="24"/>
    </row>
    <row r="324" spans="1:17" ht="12.75" customHeight="1">
      <c r="A324" s="3">
        <f>VLOOKUP(D324,'Concept heirarchy position'!A$1:I$609,3,0)</f>
        <v>328</v>
      </c>
      <c r="B324" s="3" t="str">
        <f>VLOOKUP(D324,'Concept heirarchy position'!A$1:I$609,2,0)</f>
        <v>High arched palate</v>
      </c>
      <c r="C324" s="3">
        <v>282</v>
      </c>
      <c r="D324" s="7" t="s">
        <v>1847</v>
      </c>
      <c r="E324" s="74" t="s">
        <v>1848</v>
      </c>
      <c r="F324" s="12" t="s">
        <v>864</v>
      </c>
      <c r="G324" s="12" t="s">
        <v>1097</v>
      </c>
      <c r="H324" s="12" t="s">
        <v>1651</v>
      </c>
      <c r="O324" s="24"/>
      <c r="P324" s="24" t="s">
        <v>989</v>
      </c>
      <c r="Q324" s="24"/>
    </row>
    <row r="325" spans="1:17" ht="12.75" customHeight="1">
      <c r="A325" s="3">
        <f>VLOOKUP(D325,'Concept heirarchy position'!A$1:I$609,3,0)</f>
        <v>329</v>
      </c>
      <c r="B325" s="3" t="str">
        <f>VLOOKUP(D325,'Concept heirarchy position'!A$1:I$609,2,0)</f>
        <v>Protruding incisors</v>
      </c>
      <c r="C325" s="3">
        <v>283</v>
      </c>
      <c r="D325" s="7" t="s">
        <v>1998</v>
      </c>
      <c r="E325" s="74" t="s">
        <v>702</v>
      </c>
      <c r="F325" s="12" t="s">
        <v>864</v>
      </c>
      <c r="G325" s="12" t="s">
        <v>1097</v>
      </c>
      <c r="H325" s="25" t="s">
        <v>588</v>
      </c>
      <c r="O325" s="24"/>
      <c r="P325" s="24" t="s">
        <v>989</v>
      </c>
      <c r="Q325" s="24"/>
    </row>
    <row r="326" spans="1:17" ht="12.75" customHeight="1">
      <c r="A326" s="3">
        <f>VLOOKUP(D326,'Concept heirarchy position'!A$1:I$609,3,0)</f>
        <v>330</v>
      </c>
      <c r="B326" s="3" t="str">
        <f>VLOOKUP(D326,'Concept heirarchy position'!A$1:I$609,2,0)</f>
        <v>Craniofacial abnormality</v>
      </c>
      <c r="C326" s="3">
        <v>284</v>
      </c>
      <c r="D326" s="7" t="s">
        <v>2000</v>
      </c>
      <c r="E326" s="74" t="s">
        <v>803</v>
      </c>
      <c r="F326" s="12" t="s">
        <v>864</v>
      </c>
      <c r="G326" s="12" t="s">
        <v>1097</v>
      </c>
      <c r="H326" s="12" t="s">
        <v>1651</v>
      </c>
      <c r="J326" s="3" t="s">
        <v>989</v>
      </c>
      <c r="K326" s="3" t="s">
        <v>703</v>
      </c>
      <c r="N326" s="24"/>
      <c r="O326" s="24"/>
      <c r="P326" s="24" t="s">
        <v>989</v>
      </c>
      <c r="Q326" s="24"/>
    </row>
    <row r="327" spans="1:17" ht="12.75" customHeight="1">
      <c r="A327" s="3">
        <f>VLOOKUP(D327,'Concept heirarchy position'!A$1:I$609,3,0)</f>
        <v>331</v>
      </c>
      <c r="B327" s="3" t="str">
        <f>VLOOKUP(D327,'Concept heirarchy position'!A$1:I$609,2,0)</f>
        <v>Other airway comments</v>
      </c>
      <c r="C327" s="3">
        <v>285</v>
      </c>
      <c r="D327" s="7" t="s">
        <v>1858</v>
      </c>
      <c r="E327" s="74" t="s">
        <v>2388</v>
      </c>
      <c r="F327" s="12" t="s">
        <v>864</v>
      </c>
      <c r="G327" s="12" t="s">
        <v>981</v>
      </c>
      <c r="I327" s="12">
        <v>65535</v>
      </c>
      <c r="O327" s="24"/>
      <c r="P327" s="24" t="s">
        <v>989</v>
      </c>
      <c r="Q327" s="24"/>
    </row>
    <row r="328" spans="1:17" ht="12.75" customHeight="1">
      <c r="A328" s="3">
        <f>VLOOKUP(D328,'Concept heirarchy position'!A$1:I$609,3,0)</f>
        <v>333</v>
      </c>
      <c r="B328" s="3" t="str">
        <f>VLOOKUP(D328,'Concept heirarchy position'!A$1:I$609,2,0)</f>
        <v>Other investigations required</v>
      </c>
      <c r="C328" s="3">
        <v>286</v>
      </c>
      <c r="D328" s="3" t="s">
        <v>2263</v>
      </c>
      <c r="E328" s="74" t="s">
        <v>804</v>
      </c>
      <c r="F328" s="12" t="s">
        <v>864</v>
      </c>
      <c r="G328" s="12" t="s">
        <v>1097</v>
      </c>
      <c r="H328" s="12" t="s">
        <v>1651</v>
      </c>
      <c r="J328" s="12" t="s">
        <v>989</v>
      </c>
      <c r="K328" s="12" t="s">
        <v>703</v>
      </c>
      <c r="L328" s="12"/>
      <c r="M328" s="12"/>
      <c r="O328" s="24" t="s">
        <v>989</v>
      </c>
      <c r="P328" s="24" t="s">
        <v>989</v>
      </c>
      <c r="Q328" s="24"/>
    </row>
    <row r="329" spans="1:17" ht="12.75" customHeight="1">
      <c r="A329" s="3">
        <f>VLOOKUP(D329,'Concept heirarchy position'!A$1:I$609,3,0)</f>
        <v>334</v>
      </c>
      <c r="B329" s="3" t="str">
        <f>VLOOKUP(D329,'Concept heirarchy position'!A$1:I$609,2,0)</f>
        <v>Blood results available</v>
      </c>
      <c r="C329" s="3">
        <v>287</v>
      </c>
      <c r="D329" s="3" t="s">
        <v>1599</v>
      </c>
      <c r="E329" s="74" t="s">
        <v>805</v>
      </c>
      <c r="F329" s="12" t="s">
        <v>864</v>
      </c>
      <c r="G329" s="12" t="s">
        <v>1097</v>
      </c>
      <c r="H329" s="29" t="s">
        <v>1651</v>
      </c>
      <c r="N329" s="24"/>
      <c r="O329" s="24" t="s">
        <v>989</v>
      </c>
      <c r="P329" s="24" t="s">
        <v>989</v>
      </c>
      <c r="Q329" s="24"/>
    </row>
    <row r="330" spans="1:17" ht="12.75" customHeight="1">
      <c r="A330" s="3">
        <f>VLOOKUP(D330,'Concept heirarchy position'!A$1:I$609,3,0)</f>
        <v>335</v>
      </c>
      <c r="B330" s="3" t="str">
        <f>VLOOKUP(D330,'Concept heirarchy position'!A$1:I$609,2,0)</f>
        <v>Blood test in last year</v>
      </c>
      <c r="C330" s="3">
        <v>288</v>
      </c>
      <c r="D330" s="3" t="s">
        <v>1208</v>
      </c>
      <c r="E330" s="73" t="s">
        <v>806</v>
      </c>
      <c r="F330" s="22" t="s">
        <v>864</v>
      </c>
      <c r="G330" s="22" t="s">
        <v>1097</v>
      </c>
      <c r="H330" s="28" t="s">
        <v>2424</v>
      </c>
      <c r="N330" s="23" t="str">
        <f>IF((E330=""),"N","Y")</f>
        <v>Y</v>
      </c>
      <c r="O330" s="23" t="s">
        <v>989</v>
      </c>
      <c r="P330" s="23"/>
      <c r="Q330" s="23"/>
    </row>
    <row r="331" spans="1:17" ht="12.75" customHeight="1">
      <c r="A331" s="3">
        <f>VLOOKUP(D331,'Concept heirarchy position'!A$1:I$609,3,0)</f>
        <v>336</v>
      </c>
      <c r="B331" s="3" t="str">
        <f>VLOOKUP(D331,'Concept heirarchy position'!A$1:I$609,2,0)</f>
        <v>Lab results date</v>
      </c>
      <c r="C331" s="3">
        <v>289</v>
      </c>
      <c r="D331" s="3" t="s">
        <v>1080</v>
      </c>
      <c r="E331" s="74" t="s">
        <v>807</v>
      </c>
      <c r="F331" s="12" t="s">
        <v>54</v>
      </c>
      <c r="G331" s="12" t="s">
        <v>1240</v>
      </c>
      <c r="M331" s="3" t="s">
        <v>1096</v>
      </c>
      <c r="O331" s="24"/>
      <c r="P331" s="24" t="s">
        <v>989</v>
      </c>
      <c r="Q331" s="24"/>
    </row>
    <row r="332" spans="1:17" ht="12.75" customHeight="1">
      <c r="A332" s="3">
        <f>VLOOKUP(D332,'Concept heirarchy position'!A$1:I$609,3,0)</f>
        <v>336</v>
      </c>
      <c r="B332" s="3">
        <f>VLOOKUP(D332,'Concept heirarchy position'!A$1:I$609,2,0)</f>
        <v>0</v>
      </c>
      <c r="C332" s="3">
        <v>376</v>
      </c>
      <c r="D332" s="9" t="s">
        <v>136</v>
      </c>
      <c r="E332" s="74" t="s">
        <v>196</v>
      </c>
      <c r="F332" s="3" t="s">
        <v>197</v>
      </c>
      <c r="G332" s="12" t="s">
        <v>135</v>
      </c>
      <c r="H332" s="12"/>
      <c r="N332" s="21" t="s">
        <v>139</v>
      </c>
      <c r="O332" s="24"/>
      <c r="P332" s="24"/>
      <c r="Q332" s="24"/>
    </row>
    <row r="333" spans="1:17" ht="12.75" customHeight="1">
      <c r="A333" s="3">
        <f>VLOOKUP(D333,'Concept heirarchy position'!A$1:I$609,3,0)</f>
        <v>337</v>
      </c>
      <c r="B333" s="3" t="str">
        <f>VLOOKUP(D333,'Concept heirarchy position'!A$1:I$609,2,0)</f>
        <v>Hb</v>
      </c>
      <c r="C333" s="3">
        <v>290</v>
      </c>
      <c r="D333" s="3" t="s">
        <v>1082</v>
      </c>
      <c r="E333" s="74" t="s">
        <v>1083</v>
      </c>
      <c r="F333" s="12" t="s">
        <v>54</v>
      </c>
      <c r="G333" s="12" t="s">
        <v>740</v>
      </c>
      <c r="O333" s="24" t="s">
        <v>989</v>
      </c>
      <c r="P333" s="24" t="s">
        <v>989</v>
      </c>
      <c r="Q333" s="24"/>
    </row>
    <row r="334" spans="1:17" ht="12.75" customHeight="1">
      <c r="A334" s="3">
        <f>VLOOKUP(D334,'Concept heirarchy position'!A$1:I$609,3,0)</f>
        <v>338</v>
      </c>
      <c r="B334" s="3" t="str">
        <f>VLOOKUP(D334,'Concept heirarchy position'!A$1:I$609,2,0)</f>
        <v>Platelets</v>
      </c>
      <c r="C334" s="3">
        <v>291</v>
      </c>
      <c r="D334" s="3" t="s">
        <v>1331</v>
      </c>
      <c r="E334" s="74" t="s">
        <v>1085</v>
      </c>
      <c r="F334" s="12" t="s">
        <v>54</v>
      </c>
      <c r="G334" s="12" t="s">
        <v>1657</v>
      </c>
      <c r="O334" s="24" t="s">
        <v>989</v>
      </c>
      <c r="P334" s="24" t="s">
        <v>989</v>
      </c>
      <c r="Q334" s="24"/>
    </row>
    <row r="335" spans="1:17" ht="12.75" customHeight="1">
      <c r="A335" s="3">
        <f>VLOOKUP(D335,'Concept heirarchy position'!A$1:I$609,3,0)</f>
        <v>339</v>
      </c>
      <c r="B335" s="3" t="str">
        <f>VLOOKUP(D335,'Concept heirarchy position'!A$1:I$609,2,0)</f>
        <v>INR</v>
      </c>
      <c r="C335" s="3">
        <v>292</v>
      </c>
      <c r="D335" s="3" t="s">
        <v>1214</v>
      </c>
      <c r="E335" s="74" t="s">
        <v>1217</v>
      </c>
      <c r="F335" s="12" t="s">
        <v>54</v>
      </c>
      <c r="G335" s="12" t="s">
        <v>740</v>
      </c>
      <c r="O335" s="24" t="s">
        <v>989</v>
      </c>
      <c r="P335" s="24" t="s">
        <v>989</v>
      </c>
      <c r="Q335" s="24"/>
    </row>
    <row r="336" spans="1:17" ht="12.75" customHeight="1">
      <c r="A336" s="3">
        <f>VLOOKUP(D336,'Concept heirarchy position'!A$1:I$609,3,0)</f>
        <v>340</v>
      </c>
      <c r="B336" s="3" t="str">
        <f>VLOOKUP(D336,'Concept heirarchy position'!A$1:I$609,2,0)</f>
        <v>PT</v>
      </c>
      <c r="C336" s="3">
        <v>293</v>
      </c>
      <c r="D336" s="3" t="s">
        <v>1218</v>
      </c>
      <c r="E336" s="74" t="s">
        <v>961</v>
      </c>
      <c r="F336" s="12" t="s">
        <v>54</v>
      </c>
      <c r="G336" s="12" t="s">
        <v>1657</v>
      </c>
      <c r="O336" s="24" t="s">
        <v>989</v>
      </c>
      <c r="P336" s="24" t="s">
        <v>989</v>
      </c>
      <c r="Q336" s="24"/>
    </row>
    <row r="337" spans="1:17" ht="12.75" customHeight="1">
      <c r="A337" s="3">
        <f>VLOOKUP(D337,'Concept heirarchy position'!A$1:I$609,3,0)</f>
        <v>341</v>
      </c>
      <c r="B337" s="3" t="str">
        <f>VLOOKUP(D337,'Concept heirarchy position'!A$1:I$609,2,0)</f>
        <v>aPTT</v>
      </c>
      <c r="C337" s="3">
        <v>294</v>
      </c>
      <c r="D337" s="3" t="s">
        <v>849</v>
      </c>
      <c r="E337" s="74" t="s">
        <v>1222</v>
      </c>
      <c r="F337" s="12" t="s">
        <v>54</v>
      </c>
      <c r="G337" s="12" t="s">
        <v>740</v>
      </c>
      <c r="N337" s="24"/>
      <c r="O337" s="24"/>
      <c r="P337" s="24" t="s">
        <v>989</v>
      </c>
      <c r="Q337" s="24"/>
    </row>
    <row r="338" spans="1:17" ht="12.75" customHeight="1">
      <c r="A338" s="3">
        <f>VLOOKUP(D338,'Concept heirarchy position'!A$1:I$609,3,0)</f>
        <v>342</v>
      </c>
      <c r="B338" s="3" t="str">
        <f>VLOOKUP(D338,'Concept heirarchy position'!A$1:I$609,2,0)</f>
        <v>Na</v>
      </c>
      <c r="C338" s="3">
        <v>295</v>
      </c>
      <c r="D338" s="3" t="s">
        <v>1335</v>
      </c>
      <c r="E338" s="74" t="s">
        <v>962</v>
      </c>
      <c r="F338" s="12" t="s">
        <v>54</v>
      </c>
      <c r="G338" s="12" t="s">
        <v>1657</v>
      </c>
      <c r="O338" s="24" t="s">
        <v>989</v>
      </c>
      <c r="P338" s="24" t="s">
        <v>989</v>
      </c>
      <c r="Q338" s="24"/>
    </row>
    <row r="339" spans="1:17" ht="12.75" customHeight="1">
      <c r="A339" s="3">
        <f>VLOOKUP(D339,'Concept heirarchy position'!A$1:I$609,3,0)</f>
        <v>343</v>
      </c>
      <c r="B339" s="3" t="str">
        <f>VLOOKUP(D339,'Concept heirarchy position'!A$1:I$609,2,0)</f>
        <v>K</v>
      </c>
      <c r="C339" s="3">
        <v>296</v>
      </c>
      <c r="D339" s="3" t="s">
        <v>1338</v>
      </c>
      <c r="E339" s="74" t="s">
        <v>963</v>
      </c>
      <c r="F339" s="12" t="s">
        <v>54</v>
      </c>
      <c r="G339" s="12" t="s">
        <v>1657</v>
      </c>
      <c r="O339" s="24"/>
      <c r="P339" s="24" t="s">
        <v>989</v>
      </c>
      <c r="Q339" s="24"/>
    </row>
    <row r="340" spans="1:17" ht="12.75" customHeight="1">
      <c r="A340" s="3">
        <f>VLOOKUP(D340,'Concept heirarchy position'!A$1:I$609,3,0)</f>
        <v>344</v>
      </c>
      <c r="B340" s="3" t="str">
        <f>VLOOKUP(D340,'Concept heirarchy position'!A$1:I$609,2,0)</f>
        <v>HCO3</v>
      </c>
      <c r="C340" s="3">
        <v>297</v>
      </c>
      <c r="D340" s="3" t="s">
        <v>1340</v>
      </c>
      <c r="E340" s="74" t="s">
        <v>1341</v>
      </c>
      <c r="F340" s="12" t="s">
        <v>54</v>
      </c>
      <c r="G340" s="12" t="s">
        <v>740</v>
      </c>
      <c r="O340" s="24" t="s">
        <v>989</v>
      </c>
      <c r="P340" s="24" t="s">
        <v>989</v>
      </c>
      <c r="Q340" s="24"/>
    </row>
    <row r="341" spans="1:17" ht="12.75" customHeight="1">
      <c r="A341" s="3">
        <f>VLOOKUP(D341,'Concept heirarchy position'!A$1:I$609,3,0)</f>
        <v>345</v>
      </c>
      <c r="B341" s="3" t="str">
        <f>VLOOKUP(D341,'Concept heirarchy position'!A$1:I$609,2,0)</f>
        <v>Urea</v>
      </c>
      <c r="C341" s="3">
        <v>298</v>
      </c>
      <c r="D341" s="3" t="s">
        <v>1112</v>
      </c>
      <c r="E341" s="74" t="s">
        <v>1115</v>
      </c>
      <c r="F341" s="12" t="s">
        <v>54</v>
      </c>
      <c r="G341" s="12" t="s">
        <v>1657</v>
      </c>
      <c r="O341" s="24" t="s">
        <v>989</v>
      </c>
      <c r="P341" s="24" t="s">
        <v>989</v>
      </c>
      <c r="Q341" s="24"/>
    </row>
    <row r="342" spans="1:17" ht="12.75" customHeight="1">
      <c r="A342" s="3">
        <f>VLOOKUP(D342,'Concept heirarchy position'!A$1:I$609,3,0)</f>
        <v>346</v>
      </c>
      <c r="B342" s="3" t="str">
        <f>VLOOKUP(D342,'Concept heirarchy position'!A$1:I$609,2,0)</f>
        <v>Creatinine</v>
      </c>
      <c r="C342" s="3">
        <v>299</v>
      </c>
      <c r="D342" s="3" t="s">
        <v>1360</v>
      </c>
      <c r="E342" s="74" t="s">
        <v>1497</v>
      </c>
      <c r="F342" s="12" t="s">
        <v>54</v>
      </c>
      <c r="G342" s="12" t="s">
        <v>1657</v>
      </c>
      <c r="N342" s="24"/>
      <c r="O342" s="24"/>
      <c r="P342" s="24" t="s">
        <v>989</v>
      </c>
      <c r="Q342" s="24"/>
    </row>
    <row r="343" spans="1:17" ht="12.75" customHeight="1">
      <c r="A343" s="3">
        <f>VLOOKUP(D343,'Concept heirarchy position'!A$1:I$609,3,0)</f>
        <v>347</v>
      </c>
      <c r="B343" s="3">
        <f>VLOOKUP(D343,'Concept heirarchy position'!A$1:I$609,2,0)</f>
        <v>0</v>
      </c>
      <c r="C343" s="3">
        <v>300</v>
      </c>
      <c r="D343" s="3" t="s">
        <v>1621</v>
      </c>
      <c r="E343" s="74" t="s">
        <v>821</v>
      </c>
      <c r="F343" s="12" t="s">
        <v>54</v>
      </c>
      <c r="G343" s="12" t="s">
        <v>1097</v>
      </c>
      <c r="H343" s="12" t="s">
        <v>821</v>
      </c>
      <c r="O343" s="24" t="s">
        <v>989</v>
      </c>
      <c r="P343" s="24" t="s">
        <v>989</v>
      </c>
      <c r="Q343" s="24"/>
    </row>
    <row r="344" spans="1:17" ht="12.75" customHeight="1">
      <c r="A344" s="3">
        <f>VLOOKUP(D344,'Concept heirarchy position'!A$1:I$609,3,0)</f>
        <v>348</v>
      </c>
      <c r="B344" s="3" t="str">
        <f>VLOOKUP(D344,'Concept heirarchy position'!A$1:I$609,2,0)</f>
        <v>Albumin</v>
      </c>
      <c r="C344" s="3">
        <v>301</v>
      </c>
      <c r="D344" s="12" t="s">
        <v>1622</v>
      </c>
      <c r="E344" s="74" t="s">
        <v>1623</v>
      </c>
      <c r="F344" s="12" t="s">
        <v>54</v>
      </c>
      <c r="G344" s="12" t="s">
        <v>740</v>
      </c>
      <c r="N344" s="24"/>
      <c r="O344" s="24"/>
      <c r="P344" s="24" t="s">
        <v>989</v>
      </c>
      <c r="Q344" s="24"/>
    </row>
    <row r="345" spans="1:17" ht="12.75" customHeight="1">
      <c r="A345" s="3">
        <f>VLOOKUP(D345,'Concept heirarchy position'!A$1:I$609,3,0)</f>
        <v>349</v>
      </c>
      <c r="B345" s="3" t="str">
        <f>VLOOKUP(D345,'Concept heirarchy position'!A$1:I$609,2,0)</f>
        <v>HbA1C</v>
      </c>
      <c r="C345" s="3">
        <v>302</v>
      </c>
      <c r="D345" s="3" t="s">
        <v>1624</v>
      </c>
      <c r="E345" s="74" t="s">
        <v>1241</v>
      </c>
      <c r="F345" s="12" t="s">
        <v>853</v>
      </c>
      <c r="G345" s="12" t="s">
        <v>1657</v>
      </c>
      <c r="H345" s="12"/>
      <c r="N345" s="24"/>
      <c r="O345" s="24"/>
      <c r="P345" s="24"/>
      <c r="Q345" s="24"/>
    </row>
    <row r="346" spans="1:17" ht="12.75" customHeight="1">
      <c r="A346" s="3">
        <f>VLOOKUP(D346,'Concept heirarchy position'!A$1:I$609,3,0)</f>
        <v>350</v>
      </c>
      <c r="B346" s="3" t="str">
        <f>VLOOKUP(D346,'Concept heirarchy position'!A$1:I$609,2,0)</f>
        <v>ECG</v>
      </c>
      <c r="C346" s="3">
        <v>303</v>
      </c>
      <c r="D346" s="3" t="s">
        <v>1361</v>
      </c>
      <c r="E346" s="74" t="s">
        <v>822</v>
      </c>
      <c r="F346" s="12" t="s">
        <v>864</v>
      </c>
      <c r="G346" s="12" t="s">
        <v>1097</v>
      </c>
      <c r="H346" s="12" t="s">
        <v>1651</v>
      </c>
      <c r="N346" s="24"/>
      <c r="O346" s="24"/>
      <c r="P346" s="24" t="s">
        <v>989</v>
      </c>
      <c r="Q346" s="24"/>
    </row>
    <row r="347" spans="1:17" ht="12.75" customHeight="1">
      <c r="A347" s="3">
        <f>VLOOKUP(D347,'Concept heirarchy position'!A$1:I$609,3,0)</f>
        <v>351</v>
      </c>
      <c r="B347" s="3" t="str">
        <f>VLOOKUP(D347,'Concept heirarchy position'!A$1:I$609,2,0)</f>
        <v>ECG Date</v>
      </c>
      <c r="C347" s="3">
        <v>304</v>
      </c>
      <c r="D347" s="3" t="s">
        <v>1363</v>
      </c>
      <c r="E347" s="74" t="s">
        <v>823</v>
      </c>
      <c r="F347" s="3" t="s">
        <v>2400</v>
      </c>
      <c r="G347" s="12" t="s">
        <v>1240</v>
      </c>
      <c r="M347" s="3" t="s">
        <v>1096</v>
      </c>
      <c r="N347" s="24"/>
      <c r="O347" s="24" t="s">
        <v>989</v>
      </c>
      <c r="P347" s="24" t="s">
        <v>989</v>
      </c>
      <c r="Q347" s="24"/>
    </row>
    <row r="348" spans="1:17" ht="12.75" customHeight="1">
      <c r="A348" s="3">
        <f>VLOOKUP(D348,'Concept heirarchy position'!A$1:I$609,3,0)</f>
        <v>352</v>
      </c>
      <c r="B348" s="3" t="str">
        <f>VLOOKUP(D348,'Concept heirarchy position'!A$1:I$609,2,0)</f>
        <v>ECG Results</v>
      </c>
      <c r="C348" s="3">
        <v>305</v>
      </c>
      <c r="D348" s="3" t="s">
        <v>1498</v>
      </c>
      <c r="E348" s="74" t="s">
        <v>812</v>
      </c>
      <c r="F348" s="3" t="s">
        <v>2400</v>
      </c>
      <c r="G348" s="12" t="s">
        <v>981</v>
      </c>
      <c r="I348" s="29">
        <v>65535</v>
      </c>
      <c r="N348" s="24"/>
      <c r="O348" s="24" t="s">
        <v>989</v>
      </c>
      <c r="P348" s="24" t="s">
        <v>989</v>
      </c>
      <c r="Q348" s="24"/>
    </row>
    <row r="349" spans="1:17" ht="12.75" customHeight="1">
      <c r="A349" s="3">
        <f>VLOOKUP(D349,'Concept heirarchy position'!A$1:I$609,3,0)</f>
        <v>353</v>
      </c>
      <c r="B349" s="3" t="str">
        <f>VLOOKUP(D349,'Concept heirarchy position'!A$1:I$609,2,0)</f>
        <v>Pulmonary function tests performed</v>
      </c>
      <c r="C349" s="3">
        <v>306</v>
      </c>
      <c r="D349" s="3" t="s">
        <v>1501</v>
      </c>
      <c r="E349" s="74" t="s">
        <v>1502</v>
      </c>
      <c r="F349" s="12" t="s">
        <v>864</v>
      </c>
      <c r="G349" s="12" t="s">
        <v>1097</v>
      </c>
      <c r="H349" s="12" t="s">
        <v>1651</v>
      </c>
      <c r="O349" s="24"/>
      <c r="P349" s="24" t="s">
        <v>989</v>
      </c>
      <c r="Q349" s="24"/>
    </row>
    <row r="350" spans="1:17" ht="12.75" customHeight="1">
      <c r="A350" s="3">
        <f>VLOOKUP(D350,'Concept heirarchy position'!A$1:I$609,3,0)</f>
        <v>353</v>
      </c>
      <c r="B350" s="3" t="str">
        <f>VLOOKUP(D350,'Concept heirarchy position'!A$1:I$609,2,0)</f>
        <v>Pulmonary function tests performed</v>
      </c>
      <c r="C350" s="3">
        <v>307</v>
      </c>
      <c r="D350" s="3" t="s">
        <v>1501</v>
      </c>
      <c r="E350" s="73" t="s">
        <v>166</v>
      </c>
      <c r="F350" s="22" t="s">
        <v>864</v>
      </c>
      <c r="G350" s="22" t="s">
        <v>1097</v>
      </c>
      <c r="H350" s="28" t="s">
        <v>2424</v>
      </c>
      <c r="N350" s="23" t="str">
        <f>IF((E350=""),"N","Y")</f>
        <v>Y</v>
      </c>
      <c r="O350" s="23" t="s">
        <v>989</v>
      </c>
      <c r="P350" s="23"/>
      <c r="Q350" s="23"/>
    </row>
    <row r="351" spans="1:17" ht="12.75" customHeight="1">
      <c r="A351" s="3">
        <f>VLOOKUP(D351,'Concept heirarchy position'!A$1:I$609,3,0)</f>
        <v>354</v>
      </c>
      <c r="B351" s="3" t="str">
        <f>VLOOKUP(D351,'Concept heirarchy position'!A$1:I$609,2,0)</f>
        <v>Bring PFTs</v>
      </c>
      <c r="C351" s="3">
        <v>377</v>
      </c>
      <c r="D351" s="9" t="s">
        <v>137</v>
      </c>
      <c r="E351" s="74" t="s">
        <v>199</v>
      </c>
      <c r="F351" s="12" t="s">
        <v>95</v>
      </c>
      <c r="G351" s="12" t="s">
        <v>135</v>
      </c>
      <c r="H351" s="12"/>
      <c r="N351" s="24" t="s">
        <v>139</v>
      </c>
      <c r="O351" s="24"/>
      <c r="P351" s="24"/>
      <c r="Q351" s="24"/>
    </row>
    <row r="352" spans="1:17" ht="12.75" customHeight="1">
      <c r="A352" s="3">
        <f>VLOOKUP(D352,'Concept heirarchy position'!A$1:I$609,3,0)</f>
        <v>355</v>
      </c>
      <c r="B352" s="3" t="str">
        <f>VLOOKUP(D352,'Concept heirarchy position'!A$1:I$609,2,0)</f>
        <v>Pulmonary function test results</v>
      </c>
      <c r="C352" s="3">
        <v>308</v>
      </c>
      <c r="D352" s="3" t="s">
        <v>1503</v>
      </c>
      <c r="E352" s="74" t="s">
        <v>2117</v>
      </c>
      <c r="F352" s="3" t="s">
        <v>814</v>
      </c>
      <c r="G352" s="12" t="s">
        <v>981</v>
      </c>
      <c r="I352" s="29">
        <v>65535</v>
      </c>
      <c r="O352" s="24" t="s">
        <v>989</v>
      </c>
      <c r="P352" s="24" t="s">
        <v>989</v>
      </c>
      <c r="Q352" s="24"/>
    </row>
    <row r="353" spans="1:17" ht="12.75" customHeight="1">
      <c r="A353" s="3">
        <f>VLOOKUP(D353,'Concept heirarchy position'!A$1:I$609,3,0)</f>
        <v>356</v>
      </c>
      <c r="B353" s="3" t="str">
        <f>VLOOKUP(D353,'Concept heirarchy position'!A$1:I$609,2,0)</f>
        <v>PFT date</v>
      </c>
      <c r="C353" s="3">
        <v>309</v>
      </c>
      <c r="D353" s="3" t="s">
        <v>1504</v>
      </c>
      <c r="E353" s="74" t="s">
        <v>815</v>
      </c>
      <c r="F353" s="3" t="s">
        <v>814</v>
      </c>
      <c r="G353" s="12" t="s">
        <v>1240</v>
      </c>
      <c r="M353" s="3" t="s">
        <v>1096</v>
      </c>
      <c r="O353" s="24" t="s">
        <v>989</v>
      </c>
      <c r="P353" s="24" t="s">
        <v>989</v>
      </c>
      <c r="Q353" s="24"/>
    </row>
    <row r="354" spans="1:17" ht="12.75" customHeight="1">
      <c r="A354" s="3">
        <f>VLOOKUP(D354,'Concept heirarchy position'!A$1:I$609,3,0)</f>
        <v>357</v>
      </c>
      <c r="B354" s="3" t="str">
        <f>VLOOKUP(D354,'Concept heirarchy position'!A$1:I$609,2,0)</f>
        <v>CXR performed</v>
      </c>
      <c r="C354" s="3">
        <v>310</v>
      </c>
      <c r="D354" s="3" t="s">
        <v>1764</v>
      </c>
      <c r="E354" s="74" t="s">
        <v>1785</v>
      </c>
      <c r="F354" s="12" t="s">
        <v>864</v>
      </c>
      <c r="G354" s="12" t="s">
        <v>1097</v>
      </c>
      <c r="H354" s="12" t="s">
        <v>1651</v>
      </c>
      <c r="N354" s="24"/>
      <c r="O354" s="24"/>
      <c r="P354" s="24" t="s">
        <v>989</v>
      </c>
      <c r="Q354" s="24"/>
    </row>
    <row r="355" spans="1:17" ht="12.75" customHeight="1">
      <c r="A355" s="3">
        <f>VLOOKUP(D355,'Concept heirarchy position'!A$1:I$609,3,0)</f>
        <v>357</v>
      </c>
      <c r="B355" s="3" t="str">
        <f>VLOOKUP(D355,'Concept heirarchy position'!A$1:I$609,2,0)</f>
        <v>CXR performed</v>
      </c>
      <c r="C355" s="3">
        <v>311</v>
      </c>
      <c r="D355" s="3" t="s">
        <v>1764</v>
      </c>
      <c r="E355" s="73" t="s">
        <v>1186</v>
      </c>
      <c r="F355" s="22" t="s">
        <v>864</v>
      </c>
      <c r="G355" s="22" t="s">
        <v>1097</v>
      </c>
      <c r="H355" s="28" t="s">
        <v>2424</v>
      </c>
      <c r="N355" s="23" t="str">
        <f>IF((E355=""),"N","Y")</f>
        <v>Y</v>
      </c>
      <c r="O355" s="23" t="s">
        <v>989</v>
      </c>
      <c r="P355" s="23"/>
      <c r="Q355" s="23"/>
    </row>
    <row r="356" spans="1:17" ht="12.75" customHeight="1">
      <c r="A356" s="3">
        <f>VLOOKUP(D356,'Concept heirarchy position'!A$1:I$609,3,0)</f>
        <v>358</v>
      </c>
      <c r="B356" s="3" t="str">
        <f>VLOOKUP(D356,'Concept heirarchy position'!A$1:I$609,2,0)</f>
        <v>Bring CXR</v>
      </c>
      <c r="C356" s="3">
        <v>378</v>
      </c>
      <c r="D356" s="70" t="s">
        <v>24</v>
      </c>
      <c r="E356" s="74" t="s">
        <v>230</v>
      </c>
      <c r="F356" s="3" t="s">
        <v>29</v>
      </c>
      <c r="G356" s="12" t="s">
        <v>135</v>
      </c>
      <c r="H356" s="12"/>
      <c r="N356" s="24" t="s">
        <v>139</v>
      </c>
      <c r="O356" s="24"/>
      <c r="P356" s="24"/>
      <c r="Q356" s="24"/>
    </row>
    <row r="357" spans="1:17" ht="12.75" customHeight="1">
      <c r="A357" s="3">
        <f>VLOOKUP(D357,'Concept heirarchy position'!A$1:I$609,3,0)</f>
        <v>359</v>
      </c>
      <c r="B357" s="3" t="str">
        <f>VLOOKUP(D357,'Concept heirarchy position'!A$1:I$609,2,0)</f>
        <v>CXR date</v>
      </c>
      <c r="C357" s="3">
        <v>312</v>
      </c>
      <c r="D357" s="3" t="s">
        <v>1786</v>
      </c>
      <c r="E357" s="74" t="s">
        <v>1787</v>
      </c>
      <c r="F357" s="3" t="s">
        <v>1059</v>
      </c>
      <c r="G357" s="12" t="s">
        <v>1240</v>
      </c>
      <c r="M357" s="3" t="s">
        <v>1096</v>
      </c>
      <c r="N357" s="24"/>
      <c r="O357" s="24"/>
      <c r="P357" s="24" t="s">
        <v>989</v>
      </c>
      <c r="Q357" s="24"/>
    </row>
    <row r="358" spans="1:17" ht="12.75" customHeight="1">
      <c r="A358" s="3">
        <f>VLOOKUP(D358,'Concept heirarchy position'!A$1:I$609,3,0)</f>
        <v>360</v>
      </c>
      <c r="B358" s="3" t="str">
        <f>VLOOKUP(D358,'Concept heirarchy position'!A$1:I$609,2,0)</f>
        <v>CXR results</v>
      </c>
      <c r="C358" s="3">
        <v>313</v>
      </c>
      <c r="D358" s="3" t="s">
        <v>1766</v>
      </c>
      <c r="E358" s="74" t="s">
        <v>1767</v>
      </c>
      <c r="F358" s="3" t="s">
        <v>1059</v>
      </c>
      <c r="G358" s="12" t="s">
        <v>981</v>
      </c>
      <c r="I358" s="29">
        <v>65535</v>
      </c>
      <c r="N358" s="24"/>
      <c r="O358" s="24"/>
      <c r="P358" s="24" t="s">
        <v>989</v>
      </c>
      <c r="Q358" s="24"/>
    </row>
    <row r="359" spans="1:17" ht="12.75" customHeight="1">
      <c r="A359" s="3">
        <f>VLOOKUP(D359,'Concept heirarchy position'!A$1:I$609,3,0)</f>
        <v>361</v>
      </c>
      <c r="B359" s="3" t="str">
        <f>VLOOKUP(D359,'Concept heirarchy position'!A$1:I$609,2,0)</f>
        <v>Echo performed</v>
      </c>
      <c r="C359" s="3">
        <v>314</v>
      </c>
      <c r="D359" s="3" t="s">
        <v>2028</v>
      </c>
      <c r="E359" s="74" t="s">
        <v>1060</v>
      </c>
      <c r="F359" s="12" t="s">
        <v>864</v>
      </c>
      <c r="G359" s="12" t="s">
        <v>1097</v>
      </c>
      <c r="H359" s="12" t="s">
        <v>1651</v>
      </c>
      <c r="N359" s="24"/>
      <c r="O359" s="24"/>
      <c r="P359" s="24" t="s">
        <v>989</v>
      </c>
      <c r="Q359" s="24"/>
    </row>
    <row r="360" spans="1:17" ht="12.75" customHeight="1">
      <c r="A360" s="3">
        <f>VLOOKUP(D360,'Concept heirarchy position'!A$1:I$609,3,0)</f>
        <v>361</v>
      </c>
      <c r="B360" s="3" t="str">
        <f>VLOOKUP(D360,'Concept heirarchy position'!A$1:I$609,2,0)</f>
        <v>Echo performed</v>
      </c>
      <c r="C360" s="3">
        <v>315</v>
      </c>
      <c r="D360" s="3" t="s">
        <v>2028</v>
      </c>
      <c r="E360" s="73" t="s">
        <v>941</v>
      </c>
      <c r="F360" s="22" t="s">
        <v>864</v>
      </c>
      <c r="G360" s="22" t="s">
        <v>1097</v>
      </c>
      <c r="H360" s="28" t="s">
        <v>2424</v>
      </c>
      <c r="N360" s="23" t="str">
        <f>IF((E360=""),"N","Y")</f>
        <v>Y</v>
      </c>
      <c r="O360" s="23" t="s">
        <v>989</v>
      </c>
      <c r="P360" s="23"/>
      <c r="Q360" s="23"/>
    </row>
    <row r="361" spans="1:17" ht="12.75" customHeight="1">
      <c r="A361" s="3">
        <f>VLOOKUP(D361,'Concept heirarchy position'!A$1:I$609,3,0)</f>
        <v>362</v>
      </c>
      <c r="B361" s="3" t="str">
        <f>VLOOKUP(D361,'Concept heirarchy position'!A$1:I$609,2,0)</f>
        <v>Bring Echo</v>
      </c>
      <c r="C361" s="3">
        <v>379</v>
      </c>
      <c r="D361" s="70" t="s">
        <v>25</v>
      </c>
      <c r="E361" s="74" t="s">
        <v>272</v>
      </c>
      <c r="F361" s="3" t="s">
        <v>278</v>
      </c>
      <c r="G361" s="12" t="s">
        <v>135</v>
      </c>
      <c r="H361" s="12"/>
      <c r="N361" s="21" t="s">
        <v>139</v>
      </c>
      <c r="O361" s="24"/>
      <c r="P361" s="24"/>
      <c r="Q361" s="24"/>
    </row>
    <row r="362" spans="1:17" ht="12.75" customHeight="1">
      <c r="A362" s="3">
        <f>VLOOKUP(D362,'Concept heirarchy position'!A$1:I$609,3,0)</f>
        <v>363</v>
      </c>
      <c r="B362" s="3" t="str">
        <f>VLOOKUP(D362,'Concept heirarchy position'!A$1:I$609,2,0)</f>
        <v>Echo date</v>
      </c>
      <c r="C362" s="3">
        <v>316</v>
      </c>
      <c r="D362" s="3" t="s">
        <v>1902</v>
      </c>
      <c r="E362" s="74" t="s">
        <v>1903</v>
      </c>
      <c r="F362" s="3" t="s">
        <v>1704</v>
      </c>
      <c r="G362" s="12" t="s">
        <v>1240</v>
      </c>
      <c r="M362" s="3" t="s">
        <v>1096</v>
      </c>
      <c r="N362" s="24"/>
      <c r="O362" s="24" t="s">
        <v>989</v>
      </c>
      <c r="P362" s="24" t="s">
        <v>989</v>
      </c>
      <c r="Q362" s="24"/>
    </row>
    <row r="363" spans="1:17" ht="12.75" customHeight="1">
      <c r="A363" s="3">
        <f>VLOOKUP(D363,'Concept heirarchy position'!A$1:I$609,3,0)</f>
        <v>364</v>
      </c>
      <c r="B363" s="3" t="str">
        <f>VLOOKUP(D363,'Concept heirarchy position'!A$1:I$609,2,0)</f>
        <v>Echo results</v>
      </c>
      <c r="C363" s="3">
        <v>317</v>
      </c>
      <c r="D363" s="3" t="s">
        <v>1906</v>
      </c>
      <c r="E363" s="74" t="s">
        <v>1782</v>
      </c>
      <c r="F363" s="3" t="s">
        <v>1704</v>
      </c>
      <c r="G363" s="12" t="s">
        <v>981</v>
      </c>
      <c r="I363" s="29">
        <v>65535</v>
      </c>
      <c r="N363" s="24"/>
      <c r="O363" s="24"/>
      <c r="P363" s="24" t="s">
        <v>989</v>
      </c>
      <c r="Q363" s="24"/>
    </row>
    <row r="364" spans="1:17" ht="12.75" customHeight="1">
      <c r="A364" s="3">
        <f>VLOOKUP(D364,'Concept heirarchy position'!A$1:I$609,3,0)</f>
        <v>371</v>
      </c>
      <c r="B364" s="3" t="str">
        <f>VLOOKUP(D364,'Concept heirarchy position'!A$1:I$609,2,0)</f>
        <v>Other imaging performed</v>
      </c>
      <c r="C364" s="3">
        <v>318</v>
      </c>
      <c r="D364" s="3" t="s">
        <v>1395</v>
      </c>
      <c r="E364" s="74" t="s">
        <v>1028</v>
      </c>
      <c r="F364" s="12" t="s">
        <v>864</v>
      </c>
      <c r="G364" s="12" t="s">
        <v>1097</v>
      </c>
      <c r="H364" s="12" t="s">
        <v>1651</v>
      </c>
      <c r="J364" s="12" t="s">
        <v>989</v>
      </c>
      <c r="K364" s="12" t="s">
        <v>703</v>
      </c>
      <c r="L364" s="12"/>
      <c r="M364" s="12"/>
      <c r="O364" s="24" t="s">
        <v>989</v>
      </c>
      <c r="P364" s="24" t="s">
        <v>989</v>
      </c>
      <c r="Q364" s="24"/>
    </row>
    <row r="365" spans="1:17" ht="12.75" customHeight="1">
      <c r="A365" s="3">
        <f>VLOOKUP(D365,'Concept heirarchy position'!A$1:I$609,3,0)</f>
        <v>372</v>
      </c>
      <c r="B365" s="3" t="str">
        <f>VLOOKUP(D365,'Concept heirarchy position'!A$1:I$609,2,0)</f>
        <v>Other Lab Results</v>
      </c>
      <c r="C365" s="3">
        <v>319</v>
      </c>
      <c r="D365" s="3" t="s">
        <v>1272</v>
      </c>
      <c r="E365" s="74" t="s">
        <v>1705</v>
      </c>
      <c r="F365" s="12" t="s">
        <v>54</v>
      </c>
      <c r="G365" s="12" t="s">
        <v>981</v>
      </c>
      <c r="I365" s="29">
        <v>65535</v>
      </c>
      <c r="O365" s="24" t="s">
        <v>989</v>
      </c>
      <c r="P365" s="24" t="s">
        <v>989</v>
      </c>
      <c r="Q365" s="24"/>
    </row>
    <row r="366" spans="1:17" ht="12.75" customHeight="1">
      <c r="A366" s="3">
        <f>VLOOKUP(D366,'Concept heirarchy position'!A$1:I$609,3,0)</f>
        <v>373</v>
      </c>
      <c r="B366" s="3" t="str">
        <f>VLOOKUP(D366,'Concept heirarchy position'!A$1:I$609,2,0)</f>
        <v>Consultation requested</v>
      </c>
      <c r="C366" s="3">
        <v>320</v>
      </c>
      <c r="D366" s="7" t="s">
        <v>1159</v>
      </c>
      <c r="E366" s="74" t="s">
        <v>1279</v>
      </c>
      <c r="F366" s="12" t="s">
        <v>864</v>
      </c>
      <c r="G366" s="12" t="s">
        <v>1097</v>
      </c>
      <c r="H366" s="12" t="s">
        <v>1651</v>
      </c>
      <c r="J366" s="3" t="s">
        <v>989</v>
      </c>
      <c r="N366" s="24"/>
      <c r="O366" s="24" t="s">
        <v>989</v>
      </c>
      <c r="P366" s="24" t="s">
        <v>989</v>
      </c>
      <c r="Q366" s="24"/>
    </row>
    <row r="367" spans="1:17" ht="12.75" customHeight="1">
      <c r="A367" s="3">
        <f>VLOOKUP(D367,'Concept heirarchy position'!A$1:I$609,3,0)</f>
        <v>374</v>
      </c>
      <c r="B367" s="3" t="str">
        <f>VLOOKUP(D367,'Concept heirarchy position'!A$1:I$609,2,0)</f>
        <v>Consultation completed</v>
      </c>
      <c r="C367" s="3">
        <v>321</v>
      </c>
      <c r="D367" s="7" t="s">
        <v>1161</v>
      </c>
      <c r="E367" s="74" t="s">
        <v>1160</v>
      </c>
      <c r="F367" s="12" t="s">
        <v>864</v>
      </c>
      <c r="G367" s="12" t="s">
        <v>1097</v>
      </c>
      <c r="H367" s="12" t="s">
        <v>1651</v>
      </c>
      <c r="J367" s="3" t="s">
        <v>989</v>
      </c>
      <c r="K367" s="3" t="s">
        <v>703</v>
      </c>
      <c r="N367" s="24"/>
      <c r="O367" s="24" t="s">
        <v>989</v>
      </c>
      <c r="P367" s="24" t="s">
        <v>989</v>
      </c>
      <c r="Q367" s="24"/>
    </row>
    <row r="368" spans="1:17" ht="12.75" customHeight="1">
      <c r="A368" s="3">
        <f>VLOOKUP(D368,'Concept heirarchy position'!A$1:I$609,3,0)</f>
        <v>375</v>
      </c>
      <c r="B368" s="3" t="str">
        <f>VLOOKUP(D368,'Concept heirarchy position'!A$1:I$609,2,0)</f>
        <v>ASA</v>
      </c>
      <c r="C368" s="3">
        <v>322</v>
      </c>
      <c r="D368" s="12" t="s">
        <v>919</v>
      </c>
      <c r="E368" s="74" t="s">
        <v>1315</v>
      </c>
      <c r="F368" s="12" t="s">
        <v>864</v>
      </c>
      <c r="G368" s="12" t="s">
        <v>1097</v>
      </c>
      <c r="H368" s="12" t="s">
        <v>919</v>
      </c>
      <c r="N368" s="24"/>
      <c r="O368" s="24" t="s">
        <v>989</v>
      </c>
      <c r="P368" s="24" t="s">
        <v>989</v>
      </c>
      <c r="Q368" s="24"/>
    </row>
    <row r="369" spans="1:18" ht="12.75" customHeight="1">
      <c r="A369" s="3">
        <f>VLOOKUP(D369,'Concept heirarchy position'!A$1:I$609,3,0)</f>
        <v>376</v>
      </c>
      <c r="B369" s="3" t="str">
        <f>VLOOKUP(D369,'Concept heirarchy position'!A$1:I$609,2,0)</f>
        <v>Emergency</v>
      </c>
      <c r="C369" s="3">
        <v>323</v>
      </c>
      <c r="D369" s="12" t="s">
        <v>1175</v>
      </c>
      <c r="E369" s="74" t="s">
        <v>1175</v>
      </c>
      <c r="F369" s="12" t="s">
        <v>864</v>
      </c>
      <c r="G369" s="12" t="s">
        <v>1097</v>
      </c>
      <c r="H369" s="12" t="s">
        <v>1651</v>
      </c>
      <c r="O369" s="24"/>
      <c r="P369" s="24" t="s">
        <v>989</v>
      </c>
      <c r="Q369" s="24"/>
    </row>
    <row r="370" spans="1:18" ht="12.75" customHeight="1">
      <c r="A370" s="3">
        <f>VLOOKUP(D370,'Concept heirarchy position'!A$1:I$609,3,0)</f>
        <v>377</v>
      </c>
      <c r="B370" s="3" t="str">
        <f>VLOOKUP(D370,'Concept heirarchy position'!A$1:I$609,2,0)</f>
        <v>Lee Revised CRI</v>
      </c>
      <c r="C370" s="3">
        <v>324</v>
      </c>
      <c r="D370" s="3" t="s">
        <v>1429</v>
      </c>
      <c r="E370" s="74" t="s">
        <v>1452</v>
      </c>
      <c r="F370" s="12" t="s">
        <v>864</v>
      </c>
      <c r="G370" s="12" t="s">
        <v>1583</v>
      </c>
      <c r="H370" s="12" t="s">
        <v>956</v>
      </c>
      <c r="O370" s="24" t="s">
        <v>989</v>
      </c>
      <c r="P370" s="24" t="s">
        <v>989</v>
      </c>
      <c r="Q370" s="24"/>
    </row>
    <row r="371" spans="1:18" ht="12.75" customHeight="1">
      <c r="A371" s="3">
        <f>VLOOKUP(D371,'Concept heirarchy position'!A$1:I$609,3,0)</f>
        <v>378</v>
      </c>
      <c r="B371" s="3" t="str">
        <f>VLOOKUP(D371,'Concept heirarchy position'!A$1:I$609,2,0)</f>
        <v>Berlin Questionnaire Result</v>
      </c>
      <c r="C371" s="3">
        <v>371</v>
      </c>
      <c r="D371" s="9" t="s">
        <v>425</v>
      </c>
      <c r="E371" s="77" t="s">
        <v>216</v>
      </c>
      <c r="F371" s="22" t="s">
        <v>140</v>
      </c>
      <c r="G371" s="22" t="s">
        <v>1097</v>
      </c>
      <c r="H371" s="70" t="s">
        <v>141</v>
      </c>
      <c r="N371" s="23"/>
      <c r="O371" s="23"/>
      <c r="P371" s="23"/>
      <c r="Q371" s="23"/>
    </row>
    <row r="372" spans="1:18" ht="12.75" customHeight="1">
      <c r="A372" s="3">
        <f>VLOOKUP(D372,'Concept heirarchy position'!A$1:I$609,3,0)</f>
        <v>380</v>
      </c>
      <c r="B372" s="3" t="str">
        <f>VLOOKUP(D372,'Concept heirarchy position'!A$1:I$609,2,0)</f>
        <v>Anaesthesia technique planned</v>
      </c>
      <c r="C372" s="3">
        <v>325</v>
      </c>
      <c r="D372" s="12" t="s">
        <v>1049</v>
      </c>
      <c r="E372" s="74" t="s">
        <v>1454</v>
      </c>
      <c r="F372" s="12" t="s">
        <v>864</v>
      </c>
      <c r="G372" s="12" t="s">
        <v>1583</v>
      </c>
      <c r="H372" s="12" t="s">
        <v>1079</v>
      </c>
      <c r="N372" s="24"/>
      <c r="O372" s="24"/>
      <c r="P372" s="24" t="s">
        <v>989</v>
      </c>
      <c r="Q372" s="24"/>
    </row>
    <row r="373" spans="1:18" ht="12.75" customHeight="1">
      <c r="A373" s="3">
        <f>VLOOKUP(D373,'Concept heirarchy position'!A$1:I$609,3,0)</f>
        <v>381</v>
      </c>
      <c r="B373" s="3" t="str">
        <f>VLOOKUP(D373,'Concept heirarchy position'!A$1:I$609,2,0)</f>
        <v>Induction planned</v>
      </c>
      <c r="C373" s="3">
        <v>326</v>
      </c>
      <c r="D373" s="3" t="s">
        <v>1299</v>
      </c>
      <c r="E373" s="74" t="s">
        <v>842</v>
      </c>
      <c r="F373" s="12" t="s">
        <v>864</v>
      </c>
      <c r="G373" s="12" t="s">
        <v>1583</v>
      </c>
      <c r="H373" s="12" t="s">
        <v>957</v>
      </c>
      <c r="O373" s="24" t="s">
        <v>989</v>
      </c>
      <c r="P373" s="24" t="s">
        <v>989</v>
      </c>
      <c r="Q373" s="24"/>
    </row>
    <row r="374" spans="1:18" ht="12.75" customHeight="1">
      <c r="A374" s="3">
        <f>VLOOKUP(D374,'Concept heirarchy position'!A$1:I$609,3,0)</f>
        <v>382</v>
      </c>
      <c r="B374" s="3" t="str">
        <f>VLOOKUP(D374,'Concept heirarchy position'!A$1:I$609,2,0)</f>
        <v>Risks discussed</v>
      </c>
      <c r="C374" s="3">
        <v>327</v>
      </c>
      <c r="D374" s="3" t="s">
        <v>1432</v>
      </c>
      <c r="E374" s="74" t="s">
        <v>959</v>
      </c>
      <c r="F374" s="12" t="s">
        <v>864</v>
      </c>
      <c r="G374" s="12" t="s">
        <v>1583</v>
      </c>
      <c r="H374" s="25" t="s">
        <v>1432</v>
      </c>
      <c r="O374" s="24" t="s">
        <v>989</v>
      </c>
      <c r="P374" s="24" t="s">
        <v>989</v>
      </c>
      <c r="Q374" s="24"/>
    </row>
    <row r="375" spans="1:18" ht="12.75" customHeight="1">
      <c r="A375" s="3">
        <f>VLOOKUP(D375,'Concept heirarchy position'!A$1:I$609,3,0)</f>
        <v>383</v>
      </c>
      <c r="B375" s="3" t="str">
        <f>VLOOKUP(D375,'Concept heirarchy position'!A$1:I$609,2,0)</f>
        <v>Particular risks</v>
      </c>
      <c r="C375" s="3">
        <v>328</v>
      </c>
      <c r="D375" s="3" t="s">
        <v>1434</v>
      </c>
      <c r="E375" s="74" t="s">
        <v>727</v>
      </c>
      <c r="F375" s="12" t="s">
        <v>864</v>
      </c>
      <c r="G375" s="12" t="s">
        <v>981</v>
      </c>
      <c r="I375" s="29">
        <v>65535</v>
      </c>
      <c r="J375" s="12"/>
      <c r="K375" s="12"/>
      <c r="L375" s="12"/>
      <c r="M375" s="12"/>
      <c r="P375" s="21" t="s">
        <v>989</v>
      </c>
    </row>
    <row r="376" spans="1:18" ht="12.75" customHeight="1">
      <c r="A376" s="3">
        <f>VLOOKUP(D376,'Concept heirarchy position'!A$1:I$609,3,0)</f>
        <v>384</v>
      </c>
      <c r="B376" s="3" t="str">
        <f>VLOOKUP(D376,'Concept heirarchy position'!A$1:I$609,2,0)</f>
        <v>Consent</v>
      </c>
      <c r="C376" s="3">
        <v>329</v>
      </c>
      <c r="D376" s="3" t="s">
        <v>1696</v>
      </c>
      <c r="E376" s="74" t="s">
        <v>155</v>
      </c>
      <c r="F376" s="12" t="s">
        <v>864</v>
      </c>
      <c r="G376" s="12" t="s">
        <v>1097</v>
      </c>
      <c r="H376" s="12" t="s">
        <v>1651</v>
      </c>
      <c r="N376" s="24"/>
      <c r="O376" s="24"/>
      <c r="P376" s="24" t="s">
        <v>989</v>
      </c>
      <c r="Q376" s="24"/>
    </row>
    <row r="377" spans="1:18" ht="12.75" customHeight="1">
      <c r="A377" s="3">
        <f>VLOOKUP(D377,'Concept heirarchy position'!A$1:I$609,3,0)</f>
        <v>385</v>
      </c>
      <c r="B377" s="3" t="str">
        <f>VLOOKUP(D377,'Concept heirarchy position'!A$1:I$609,2,0)</f>
        <v>Indication for endocarditis prophylaxis</v>
      </c>
      <c r="C377" s="3">
        <v>330</v>
      </c>
      <c r="D377" s="3" t="s">
        <v>2422</v>
      </c>
      <c r="E377" s="74" t="s">
        <v>2423</v>
      </c>
      <c r="F377" s="12" t="s">
        <v>864</v>
      </c>
      <c r="G377" s="12" t="s">
        <v>1097</v>
      </c>
      <c r="H377" s="12" t="s">
        <v>1651</v>
      </c>
      <c r="O377" s="24" t="s">
        <v>989</v>
      </c>
      <c r="P377" s="24" t="s">
        <v>989</v>
      </c>
      <c r="Q377" s="24"/>
    </row>
    <row r="378" spans="1:18" ht="12.75" customHeight="1">
      <c r="A378" s="3">
        <f>VLOOKUP(D378,'Concept heirarchy position'!A$1:I$609,3,0)</f>
        <v>386</v>
      </c>
      <c r="B378" s="3" t="str">
        <f>VLOOKUP(D378,'Concept heirarchy position'!A$1:I$609,2,0)</f>
        <v>Final comments</v>
      </c>
      <c r="C378" s="3">
        <v>331</v>
      </c>
      <c r="D378" s="3" t="s">
        <v>2382</v>
      </c>
      <c r="E378" s="74" t="s">
        <v>2383</v>
      </c>
      <c r="F378" s="12" t="s">
        <v>864</v>
      </c>
      <c r="G378" s="12" t="s">
        <v>981</v>
      </c>
      <c r="I378" s="29">
        <v>65535</v>
      </c>
      <c r="O378" s="24" t="s">
        <v>989</v>
      </c>
      <c r="P378" s="24" t="s">
        <v>989</v>
      </c>
      <c r="Q378" s="24"/>
    </row>
    <row r="379" spans="1:18" ht="12.75" customHeight="1">
      <c r="A379" s="3">
        <f>VLOOKUP(D379,'Concept heirarchy position'!A$1:I$609,3,0)</f>
        <v>388</v>
      </c>
      <c r="B379" s="3" t="str">
        <f>VLOOKUP(D379,'Concept heirarchy position'!A$1:I$609,2,0)</f>
        <v>Questions for anesthetist</v>
      </c>
      <c r="C379" s="3">
        <v>362</v>
      </c>
      <c r="D379" s="70" t="s">
        <v>223</v>
      </c>
      <c r="E379" s="72" t="s">
        <v>82</v>
      </c>
      <c r="F379" s="67" t="s">
        <v>2057</v>
      </c>
      <c r="G379" s="67" t="s">
        <v>84</v>
      </c>
      <c r="H379" s="67"/>
      <c r="I379" s="67">
        <v>65535</v>
      </c>
      <c r="J379" s="67"/>
      <c r="K379" s="67"/>
      <c r="L379" s="67"/>
      <c r="M379" s="67"/>
      <c r="N379" s="67" t="s">
        <v>83</v>
      </c>
      <c r="O379" s="67"/>
      <c r="P379" s="67"/>
      <c r="Q379" s="67"/>
      <c r="R379" s="66"/>
    </row>
    <row r="380" spans="1:18" ht="12.75" customHeight="1">
      <c r="A380" s="3">
        <f>VLOOKUP(D380,'Concept heirarchy position'!A$1:I$609,3,0)</f>
        <v>389</v>
      </c>
      <c r="B380" s="3" t="str">
        <f>VLOOKUP(D380,'Concept heirarchy position'!A$1:I$609,2,0)</f>
        <v>Assessment completed by</v>
      </c>
      <c r="C380" s="3">
        <v>367</v>
      </c>
      <c r="D380" s="70" t="s">
        <v>2216</v>
      </c>
      <c r="E380" s="73" t="s">
        <v>2075</v>
      </c>
      <c r="F380" s="22" t="s">
        <v>864</v>
      </c>
      <c r="G380" s="22" t="s">
        <v>2466</v>
      </c>
      <c r="H380" s="9" t="s">
        <v>2071</v>
      </c>
      <c r="N380" s="21" t="s">
        <v>2349</v>
      </c>
      <c r="O380" s="23"/>
      <c r="P380" s="23"/>
      <c r="Q380" s="23"/>
    </row>
    <row r="381" spans="1:18" ht="12.75" customHeight="1">
      <c r="A381" s="3">
        <f>VLOOKUP(D381,'Concept heirarchy position'!A$1:I$609,3,0)</f>
        <v>390</v>
      </c>
      <c r="B381" s="3" t="str">
        <f>VLOOKUP(D381,'Concept heirarchy position'!A$1:I$609,2,0)</f>
        <v>Assessment completed by</v>
      </c>
      <c r="C381" s="3">
        <v>368</v>
      </c>
      <c r="D381" s="70" t="s">
        <v>2087</v>
      </c>
      <c r="E381" s="73" t="s">
        <v>2465</v>
      </c>
      <c r="F381" s="70" t="s">
        <v>255</v>
      </c>
      <c r="G381" s="22" t="s">
        <v>2348</v>
      </c>
      <c r="I381" s="3">
        <v>40</v>
      </c>
      <c r="N381" s="21" t="s">
        <v>2349</v>
      </c>
      <c r="O381" s="23"/>
      <c r="P381" s="23"/>
      <c r="Q381" s="23"/>
    </row>
    <row r="382" spans="1:18" ht="12.75" customHeight="1">
      <c r="A382" s="3">
        <f>VLOOKUP(D382,'Concept heirarchy position'!A$1:I$609,3,0)</f>
        <v>391</v>
      </c>
      <c r="B382" s="3" t="str">
        <f>VLOOKUP(D382,'Concept heirarchy position'!A$1:I$609,2,0)</f>
        <v>Consent to anesthesiologists QA</v>
      </c>
      <c r="C382" s="3">
        <v>360</v>
      </c>
      <c r="D382" s="9" t="s">
        <v>383</v>
      </c>
      <c r="E382" s="76" t="s">
        <v>224</v>
      </c>
      <c r="F382" s="3" t="s">
        <v>864</v>
      </c>
      <c r="G382" s="3" t="s">
        <v>1097</v>
      </c>
      <c r="H382" s="9" t="s">
        <v>75</v>
      </c>
    </row>
    <row r="383" spans="1:18" ht="12.75" customHeight="1">
      <c r="A383" s="3">
        <f>VLOOKUP(D383,'Concept heirarchy position'!A$1:I$609,3,0)</f>
        <v>392</v>
      </c>
      <c r="B383" s="3" t="str">
        <f>VLOOKUP(D383,'Concept heirarchy position'!A$1:I$609,2,0)</f>
        <v>Consent to Pre-op.net QA</v>
      </c>
      <c r="C383" s="3">
        <v>359</v>
      </c>
      <c r="D383" s="9" t="s">
        <v>179</v>
      </c>
      <c r="E383" s="76" t="s">
        <v>462</v>
      </c>
      <c r="F383" s="3" t="s">
        <v>864</v>
      </c>
      <c r="G383" s="3" t="s">
        <v>1097</v>
      </c>
      <c r="H383" s="9" t="s">
        <v>75</v>
      </c>
    </row>
    <row r="384" spans="1:18" ht="12.75" customHeight="1">
      <c r="A384" s="3">
        <f>VLOOKUP(D384,'Concept heirarchy position'!A$1:I$609,3,0)</f>
        <v>393</v>
      </c>
      <c r="B384" s="3" t="str">
        <f>VLOOKUP(D384,'Concept heirarchy position'!A$1:I$609,2,0)</f>
        <v>Consent to anonymous data use in research</v>
      </c>
      <c r="C384" s="3">
        <v>332</v>
      </c>
      <c r="D384" s="7" t="s">
        <v>450</v>
      </c>
      <c r="E384" s="76" t="s">
        <v>321</v>
      </c>
      <c r="F384" s="3" t="s">
        <v>864</v>
      </c>
      <c r="G384" s="3" t="s">
        <v>1097</v>
      </c>
      <c r="H384" s="9" t="s">
        <v>75</v>
      </c>
    </row>
    <row r="385" spans="1:17" ht="12.75" customHeight="1">
      <c r="A385" s="3">
        <f>VLOOKUP(D385,'Concept heirarchy position'!A$1:I$609,3,0)</f>
        <v>394</v>
      </c>
      <c r="B385" s="3" t="str">
        <f>VLOOKUP(D385,'Concept heirarchy position'!A$1:I$609,2,0)</f>
        <v>Comments about Pre-op.net</v>
      </c>
      <c r="C385" s="3">
        <v>361</v>
      </c>
      <c r="D385" s="9" t="s">
        <v>152</v>
      </c>
      <c r="E385" s="76" t="s">
        <v>237</v>
      </c>
      <c r="F385" s="3" t="s">
        <v>864</v>
      </c>
      <c r="G385" s="3" t="s">
        <v>1097</v>
      </c>
      <c r="H385" s="9" t="s">
        <v>75</v>
      </c>
      <c r="J385" s="3" t="s">
        <v>1683</v>
      </c>
      <c r="K385" s="3" t="s">
        <v>1684</v>
      </c>
      <c r="N385" s="21" t="s">
        <v>2213</v>
      </c>
    </row>
    <row r="386" spans="1:17" s="66" customFormat="1" ht="60" customHeight="1">
      <c r="B386" s="67"/>
      <c r="C386" s="67"/>
      <c r="D386" s="67"/>
      <c r="E386" s="72"/>
      <c r="F386" s="67"/>
      <c r="G386" s="67"/>
      <c r="H386" s="67"/>
      <c r="I386" s="67"/>
      <c r="J386" s="67"/>
      <c r="K386" s="67"/>
      <c r="L386" s="67"/>
      <c r="M386" s="67"/>
      <c r="N386" s="67"/>
      <c r="O386" s="67"/>
      <c r="P386" s="67"/>
      <c r="Q386" s="67"/>
    </row>
    <row r="388" spans="1:17" ht="12.75" customHeight="1">
      <c r="C388" s="3">
        <f>LARGE(C1:C387,1)+1</f>
        <v>387</v>
      </c>
    </row>
    <row r="398" spans="1:17" ht="12.75" customHeight="1">
      <c r="C398" s="68"/>
    </row>
  </sheetData>
  <sheetCalcPr fullCalcOnLoad="1"/>
  <autoFilter ref="A1:S398"/>
  <sortState ref="A2:XFD385">
    <sortCondition ref="A3:A385"/>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1747</v>
      </c>
      <c r="B1" s="32" t="s">
        <v>2143</v>
      </c>
      <c r="C1" s="32" t="s">
        <v>2088</v>
      </c>
      <c r="D1" s="32" t="s">
        <v>2427</v>
      </c>
      <c r="E1" s="32" t="s">
        <v>620</v>
      </c>
      <c r="F1" s="32" t="s">
        <v>734</v>
      </c>
      <c r="G1" s="32" t="s">
        <v>612</v>
      </c>
    </row>
    <row r="2" spans="1:7">
      <c r="A2" s="12" t="s">
        <v>783</v>
      </c>
      <c r="B2" s="24">
        <v>1</v>
      </c>
      <c r="C2" s="30"/>
      <c r="D2" s="30"/>
    </row>
    <row r="3" spans="1:7">
      <c r="A3" s="12" t="s">
        <v>783</v>
      </c>
      <c r="B3" s="24">
        <v>2</v>
      </c>
      <c r="C3" s="30" t="s">
        <v>613</v>
      </c>
      <c r="D3" s="30" t="s">
        <v>613</v>
      </c>
    </row>
    <row r="4" spans="1:7">
      <c r="A4" s="12" t="s">
        <v>783</v>
      </c>
      <c r="B4" s="24">
        <v>3</v>
      </c>
      <c r="C4" s="30" t="s">
        <v>614</v>
      </c>
      <c r="D4" s="30" t="s">
        <v>614</v>
      </c>
    </row>
    <row r="5" spans="1:7">
      <c r="A5" s="12" t="s">
        <v>783</v>
      </c>
      <c r="B5" s="24">
        <v>4</v>
      </c>
      <c r="C5" s="30" t="s">
        <v>615</v>
      </c>
      <c r="D5" s="30" t="s">
        <v>615</v>
      </c>
    </row>
    <row r="6" spans="1:7">
      <c r="A6" s="30" t="s">
        <v>872</v>
      </c>
      <c r="B6" s="24">
        <v>1</v>
      </c>
      <c r="C6" s="30"/>
      <c r="D6" s="30"/>
    </row>
    <row r="7" spans="1:7">
      <c r="A7" s="30" t="s">
        <v>872</v>
      </c>
      <c r="B7" s="24">
        <v>2</v>
      </c>
      <c r="C7" s="30" t="s">
        <v>2082</v>
      </c>
      <c r="D7" s="30" t="s">
        <v>2082</v>
      </c>
    </row>
    <row r="8" spans="1:7">
      <c r="A8" s="30" t="s">
        <v>872</v>
      </c>
      <c r="B8" s="24">
        <v>3</v>
      </c>
      <c r="C8" s="30" t="s">
        <v>877</v>
      </c>
      <c r="D8" s="30" t="s">
        <v>877</v>
      </c>
    </row>
    <row r="9" spans="1:7">
      <c r="A9" s="30" t="s">
        <v>872</v>
      </c>
      <c r="B9" s="24">
        <v>4</v>
      </c>
      <c r="C9" s="30" t="s">
        <v>1026</v>
      </c>
      <c r="D9" s="30" t="s">
        <v>1026</v>
      </c>
    </row>
    <row r="10" spans="1:7">
      <c r="A10" s="12" t="s">
        <v>684</v>
      </c>
      <c r="B10" s="24">
        <v>1</v>
      </c>
      <c r="C10" s="12"/>
      <c r="D10" s="12"/>
    </row>
    <row r="11" spans="1:7">
      <c r="A11" s="12" t="s">
        <v>684</v>
      </c>
      <c r="B11" s="24">
        <v>2</v>
      </c>
      <c r="C11" s="30" t="s">
        <v>1027</v>
      </c>
      <c r="D11" s="30" t="s">
        <v>1027</v>
      </c>
    </row>
    <row r="12" spans="1:7" ht="28">
      <c r="A12" s="12" t="s">
        <v>684</v>
      </c>
      <c r="B12" s="24">
        <v>3</v>
      </c>
      <c r="C12" s="30" t="s">
        <v>55</v>
      </c>
      <c r="D12" s="30" t="s">
        <v>907</v>
      </c>
    </row>
    <row r="13" spans="1:7">
      <c r="A13" s="12" t="s">
        <v>684</v>
      </c>
      <c r="B13" s="24">
        <v>4</v>
      </c>
      <c r="C13" s="30" t="s">
        <v>355</v>
      </c>
      <c r="D13" s="30" t="s">
        <v>908</v>
      </c>
    </row>
    <row r="14" spans="1:7">
      <c r="A14" s="12" t="s">
        <v>684</v>
      </c>
      <c r="B14" s="24">
        <v>6</v>
      </c>
      <c r="C14" s="30" t="s">
        <v>354</v>
      </c>
      <c r="D14" s="30" t="s">
        <v>909</v>
      </c>
    </row>
    <row r="15" spans="1:7">
      <c r="A15" s="12" t="s">
        <v>684</v>
      </c>
      <c r="B15" s="24">
        <v>5</v>
      </c>
      <c r="C15" s="30" t="s">
        <v>260</v>
      </c>
      <c r="D15" s="30" t="s">
        <v>56</v>
      </c>
    </row>
    <row r="16" spans="1:7">
      <c r="A16" s="12" t="s">
        <v>684</v>
      </c>
      <c r="B16" s="24">
        <v>7</v>
      </c>
      <c r="C16" s="30" t="s">
        <v>880</v>
      </c>
      <c r="D16" s="30" t="s">
        <v>880</v>
      </c>
    </row>
    <row r="17" spans="1:4">
      <c r="A17" s="12" t="s">
        <v>1250</v>
      </c>
      <c r="B17" s="24">
        <v>1</v>
      </c>
      <c r="C17" s="30"/>
      <c r="D17" s="30"/>
    </row>
    <row r="18" spans="1:4">
      <c r="A18" s="12" t="s">
        <v>1250</v>
      </c>
      <c r="B18" s="24">
        <v>2</v>
      </c>
      <c r="C18" s="30" t="s">
        <v>1251</v>
      </c>
      <c r="D18" s="30" t="s">
        <v>1251</v>
      </c>
    </row>
    <row r="19" spans="1:4">
      <c r="A19" s="12" t="s">
        <v>1250</v>
      </c>
      <c r="B19" s="24">
        <v>3</v>
      </c>
      <c r="C19" s="30" t="s">
        <v>626</v>
      </c>
      <c r="D19" s="30" t="s">
        <v>626</v>
      </c>
    </row>
    <row r="20" spans="1:4">
      <c r="A20" s="12" t="s">
        <v>1250</v>
      </c>
      <c r="B20" s="24">
        <v>4</v>
      </c>
      <c r="C20" s="30" t="s">
        <v>516</v>
      </c>
      <c r="D20" s="30" t="s">
        <v>516</v>
      </c>
    </row>
    <row r="21" spans="1:4">
      <c r="A21" s="12" t="s">
        <v>1250</v>
      </c>
      <c r="B21" s="24">
        <v>5</v>
      </c>
      <c r="C21" s="30" t="s">
        <v>1418</v>
      </c>
      <c r="D21" s="30" t="s">
        <v>1418</v>
      </c>
    </row>
    <row r="22" spans="1:4">
      <c r="A22" s="12" t="s">
        <v>749</v>
      </c>
      <c r="B22" s="24">
        <v>1</v>
      </c>
      <c r="C22" s="30"/>
      <c r="D22" s="30"/>
    </row>
    <row r="23" spans="1:4">
      <c r="A23" s="12" t="s">
        <v>749</v>
      </c>
      <c r="B23" s="24">
        <v>2</v>
      </c>
      <c r="C23" s="30" t="s">
        <v>1251</v>
      </c>
      <c r="D23" s="30" t="s">
        <v>1251</v>
      </c>
    </row>
    <row r="24" spans="1:4">
      <c r="A24" s="12" t="s">
        <v>749</v>
      </c>
      <c r="B24" s="24">
        <v>3</v>
      </c>
      <c r="C24" s="30" t="s">
        <v>1133</v>
      </c>
      <c r="D24" s="30" t="s">
        <v>626</v>
      </c>
    </row>
    <row r="25" spans="1:4">
      <c r="A25" s="12" t="s">
        <v>749</v>
      </c>
      <c r="B25" s="24">
        <v>4</v>
      </c>
      <c r="C25" s="30" t="s">
        <v>1138</v>
      </c>
      <c r="D25" s="30" t="s">
        <v>1139</v>
      </c>
    </row>
    <row r="26" spans="1:4">
      <c r="A26" s="12" t="s">
        <v>749</v>
      </c>
      <c r="B26" s="24">
        <v>5</v>
      </c>
      <c r="C26" s="30" t="s">
        <v>1418</v>
      </c>
      <c r="D26" s="30" t="s">
        <v>1418</v>
      </c>
    </row>
    <row r="27" spans="1:4">
      <c r="A27" s="12" t="s">
        <v>1079</v>
      </c>
      <c r="B27" s="24">
        <v>1</v>
      </c>
      <c r="C27" s="12"/>
      <c r="D27" s="12"/>
    </row>
    <row r="28" spans="1:4">
      <c r="A28" s="12" t="s">
        <v>1079</v>
      </c>
      <c r="B28" s="24">
        <v>2</v>
      </c>
      <c r="C28" s="12" t="s">
        <v>1380</v>
      </c>
      <c r="D28" s="12" t="s">
        <v>1380</v>
      </c>
    </row>
    <row r="29" spans="1:4">
      <c r="A29" s="12" t="s">
        <v>1079</v>
      </c>
      <c r="B29" s="24">
        <v>3</v>
      </c>
      <c r="C29" s="12" t="s">
        <v>2237</v>
      </c>
      <c r="D29" s="12" t="s">
        <v>2237</v>
      </c>
    </row>
    <row r="30" spans="1:4">
      <c r="A30" s="12" t="s">
        <v>1079</v>
      </c>
      <c r="B30" s="24">
        <v>4</v>
      </c>
      <c r="C30" s="12" t="s">
        <v>873</v>
      </c>
      <c r="D30" s="12" t="s">
        <v>873</v>
      </c>
    </row>
    <row r="31" spans="1:4">
      <c r="A31" s="12" t="s">
        <v>1079</v>
      </c>
      <c r="B31" s="24">
        <v>5</v>
      </c>
      <c r="C31" s="12" t="s">
        <v>441</v>
      </c>
      <c r="D31" s="12" t="s">
        <v>441</v>
      </c>
    </row>
    <row r="32" spans="1:4">
      <c r="A32" s="12" t="s">
        <v>1079</v>
      </c>
      <c r="B32" s="24">
        <v>6</v>
      </c>
      <c r="C32" s="12" t="s">
        <v>539</v>
      </c>
      <c r="D32" s="12" t="s">
        <v>539</v>
      </c>
    </row>
    <row r="33" spans="1:5">
      <c r="A33" s="12" t="s">
        <v>1649</v>
      </c>
      <c r="B33" s="24">
        <v>1</v>
      </c>
      <c r="C33" s="30"/>
      <c r="D33" s="30"/>
      <c r="E33" s="12">
        <v>261665006</v>
      </c>
    </row>
    <row r="34" spans="1:5">
      <c r="A34" s="12" t="s">
        <v>1649</v>
      </c>
      <c r="B34" s="24">
        <v>2</v>
      </c>
      <c r="C34" s="30" t="s">
        <v>540</v>
      </c>
      <c r="D34" s="30" t="s">
        <v>541</v>
      </c>
      <c r="E34" s="12">
        <v>41334000</v>
      </c>
    </row>
    <row r="35" spans="1:5" ht="28">
      <c r="A35" s="12" t="s">
        <v>1649</v>
      </c>
      <c r="B35" s="24">
        <v>3</v>
      </c>
      <c r="C35" s="30" t="s">
        <v>752</v>
      </c>
      <c r="D35" s="30" t="s">
        <v>1253</v>
      </c>
      <c r="E35" s="12">
        <v>41334000</v>
      </c>
    </row>
    <row r="36" spans="1:5">
      <c r="A36" s="12" t="s">
        <v>1649</v>
      </c>
      <c r="B36" s="24">
        <v>4</v>
      </c>
      <c r="C36" s="30" t="s">
        <v>666</v>
      </c>
      <c r="D36" s="30" t="s">
        <v>667</v>
      </c>
      <c r="E36" s="12">
        <v>85284003</v>
      </c>
    </row>
    <row r="37" spans="1:5">
      <c r="A37" s="12" t="s">
        <v>1649</v>
      </c>
      <c r="B37" s="24">
        <v>5</v>
      </c>
      <c r="C37" s="30" t="s">
        <v>886</v>
      </c>
      <c r="D37" s="30" t="s">
        <v>887</v>
      </c>
      <c r="E37" s="12">
        <v>89323001</v>
      </c>
    </row>
    <row r="38" spans="1:5">
      <c r="A38" s="12" t="s">
        <v>888</v>
      </c>
      <c r="B38" s="24">
        <v>1</v>
      </c>
      <c r="C38" s="12"/>
      <c r="D38" s="12"/>
    </row>
    <row r="39" spans="1:5">
      <c r="A39" s="12" t="s">
        <v>888</v>
      </c>
      <c r="B39" s="24">
        <v>2</v>
      </c>
      <c r="C39" s="12">
        <v>1</v>
      </c>
      <c r="D39" s="12">
        <v>1</v>
      </c>
      <c r="E39" s="12">
        <v>413495001</v>
      </c>
    </row>
    <row r="40" spans="1:5">
      <c r="A40" s="12" t="s">
        <v>888</v>
      </c>
      <c r="B40" s="24">
        <v>3</v>
      </c>
      <c r="C40" s="12">
        <v>2</v>
      </c>
      <c r="D40" s="12">
        <v>2</v>
      </c>
      <c r="E40" s="12">
        <v>413496000</v>
      </c>
    </row>
    <row r="41" spans="1:5">
      <c r="A41" s="12" t="s">
        <v>888</v>
      </c>
      <c r="B41" s="24">
        <v>4</v>
      </c>
      <c r="C41" s="12">
        <v>3</v>
      </c>
      <c r="D41" s="12">
        <v>3</v>
      </c>
      <c r="E41" s="12">
        <v>413497009</v>
      </c>
    </row>
    <row r="42" spans="1:5">
      <c r="A42" s="12" t="s">
        <v>888</v>
      </c>
      <c r="B42" s="24">
        <v>5</v>
      </c>
      <c r="C42" s="12">
        <v>4</v>
      </c>
      <c r="D42" s="12">
        <v>4</v>
      </c>
      <c r="E42" s="12">
        <v>413498004</v>
      </c>
    </row>
    <row r="43" spans="1:5">
      <c r="A43" s="12" t="s">
        <v>888</v>
      </c>
      <c r="B43" s="24">
        <v>6</v>
      </c>
      <c r="C43" s="12">
        <v>5</v>
      </c>
      <c r="D43" s="12">
        <v>5</v>
      </c>
      <c r="E43" s="12">
        <v>413499007</v>
      </c>
    </row>
    <row r="44" spans="1:5">
      <c r="A44" s="12" t="s">
        <v>888</v>
      </c>
      <c r="B44" s="24">
        <v>7</v>
      </c>
      <c r="C44" s="12">
        <v>6</v>
      </c>
      <c r="D44" s="12">
        <v>6</v>
      </c>
      <c r="E44" s="12">
        <v>413500003</v>
      </c>
    </row>
    <row r="45" spans="1:5">
      <c r="A45" s="12" t="s">
        <v>2155</v>
      </c>
      <c r="B45" s="24">
        <v>1</v>
      </c>
      <c r="C45" s="12"/>
      <c r="D45" s="12"/>
      <c r="E45" s="12"/>
    </row>
    <row r="46" spans="1:5">
      <c r="A46" s="12" t="s">
        <v>2155</v>
      </c>
      <c r="B46" s="24">
        <v>1</v>
      </c>
      <c r="C46" s="12"/>
      <c r="D46" s="12"/>
    </row>
    <row r="47" spans="1:5">
      <c r="A47" s="12" t="s">
        <v>2155</v>
      </c>
      <c r="B47" s="24">
        <v>2</v>
      </c>
      <c r="C47" s="12" t="s">
        <v>881</v>
      </c>
      <c r="D47" s="12" t="s">
        <v>881</v>
      </c>
      <c r="E47" s="12"/>
    </row>
    <row r="48" spans="1:5">
      <c r="A48" s="12" t="s">
        <v>2155</v>
      </c>
      <c r="B48" s="24">
        <v>2</v>
      </c>
      <c r="C48" s="12" t="s">
        <v>396</v>
      </c>
      <c r="D48" s="12" t="s">
        <v>881</v>
      </c>
    </row>
    <row r="49" spans="1:5">
      <c r="A49" s="12" t="s">
        <v>2155</v>
      </c>
      <c r="B49" s="24">
        <v>3</v>
      </c>
      <c r="C49" s="12" t="s">
        <v>779</v>
      </c>
      <c r="D49" s="12" t="s">
        <v>779</v>
      </c>
      <c r="E49" s="12"/>
    </row>
    <row r="50" spans="1:5">
      <c r="A50" s="12" t="s">
        <v>2155</v>
      </c>
      <c r="B50" s="24">
        <v>3</v>
      </c>
      <c r="C50" s="12" t="s">
        <v>1256</v>
      </c>
      <c r="D50" s="12" t="s">
        <v>467</v>
      </c>
    </row>
    <row r="51" spans="1:5">
      <c r="A51" s="12" t="s">
        <v>2155</v>
      </c>
      <c r="B51" s="24">
        <v>4</v>
      </c>
      <c r="C51" s="12" t="s">
        <v>780</v>
      </c>
      <c r="D51" s="12" t="s">
        <v>780</v>
      </c>
      <c r="E51" s="12"/>
    </row>
    <row r="52" spans="1:5">
      <c r="A52" s="12" t="s">
        <v>2155</v>
      </c>
      <c r="B52" s="24">
        <v>4</v>
      </c>
      <c r="C52" s="12" t="s">
        <v>395</v>
      </c>
      <c r="D52" s="12" t="s">
        <v>497</v>
      </c>
    </row>
    <row r="53" spans="1:5">
      <c r="A53" s="12" t="s">
        <v>2155</v>
      </c>
      <c r="B53" s="24">
        <v>5</v>
      </c>
      <c r="C53" s="12" t="s">
        <v>781</v>
      </c>
      <c r="D53" s="12" t="s">
        <v>781</v>
      </c>
      <c r="E53" s="12"/>
    </row>
    <row r="54" spans="1:5">
      <c r="A54" s="12" t="s">
        <v>2155</v>
      </c>
      <c r="B54" s="24">
        <v>5</v>
      </c>
      <c r="C54" s="12" t="s">
        <v>498</v>
      </c>
      <c r="D54" s="12" t="s">
        <v>499</v>
      </c>
    </row>
    <row r="55" spans="1:5">
      <c r="A55" s="12" t="s">
        <v>1381</v>
      </c>
      <c r="B55" s="24">
        <v>1</v>
      </c>
      <c r="C55" s="12"/>
      <c r="D55" s="12"/>
      <c r="E55" s="12"/>
    </row>
    <row r="56" spans="1:5">
      <c r="A56" s="12" t="s">
        <v>1381</v>
      </c>
      <c r="B56" s="24">
        <v>2</v>
      </c>
      <c r="C56" s="30" t="s">
        <v>753</v>
      </c>
      <c r="D56" s="30" t="s">
        <v>753</v>
      </c>
    </row>
    <row r="57" spans="1:5">
      <c r="A57" s="12" t="s">
        <v>1381</v>
      </c>
      <c r="B57" s="24">
        <v>3</v>
      </c>
      <c r="C57" s="12" t="s">
        <v>754</v>
      </c>
      <c r="D57" s="12" t="s">
        <v>754</v>
      </c>
    </row>
    <row r="58" spans="1:5">
      <c r="A58" s="12" t="s">
        <v>1381</v>
      </c>
      <c r="B58" s="24">
        <v>4</v>
      </c>
      <c r="C58" s="30" t="s">
        <v>755</v>
      </c>
      <c r="D58" s="30" t="s">
        <v>755</v>
      </c>
    </row>
    <row r="59" spans="1:5">
      <c r="A59" s="12" t="s">
        <v>1381</v>
      </c>
      <c r="B59" s="24">
        <v>5</v>
      </c>
      <c r="C59" s="30" t="s">
        <v>756</v>
      </c>
      <c r="D59" s="30" t="s">
        <v>756</v>
      </c>
    </row>
    <row r="60" spans="1:5">
      <c r="A60" s="12" t="s">
        <v>1381</v>
      </c>
      <c r="B60" s="24">
        <v>6</v>
      </c>
      <c r="C60" s="30" t="s">
        <v>757</v>
      </c>
      <c r="D60" s="30" t="s">
        <v>757</v>
      </c>
    </row>
    <row r="61" spans="1:5">
      <c r="A61" s="12" t="s">
        <v>1381</v>
      </c>
      <c r="B61" s="24">
        <v>7</v>
      </c>
      <c r="C61" s="30" t="s">
        <v>868</v>
      </c>
      <c r="D61" s="30" t="s">
        <v>868</v>
      </c>
    </row>
    <row r="62" spans="1:5">
      <c r="A62" s="12" t="s">
        <v>1381</v>
      </c>
      <c r="B62" s="24">
        <v>8</v>
      </c>
      <c r="C62" s="12" t="s">
        <v>1418</v>
      </c>
      <c r="D62" s="12" t="s">
        <v>1418</v>
      </c>
    </row>
    <row r="63" spans="1:5">
      <c r="A63" s="9" t="s">
        <v>2172</v>
      </c>
      <c r="B63" s="26">
        <v>1</v>
      </c>
      <c r="C63" s="9" t="s">
        <v>2058</v>
      </c>
      <c r="D63" s="9" t="s">
        <v>2058</v>
      </c>
    </row>
    <row r="64" spans="1:5">
      <c r="A64" s="9" t="s">
        <v>2172</v>
      </c>
      <c r="B64" s="24">
        <v>2</v>
      </c>
      <c r="C64" s="9" t="s">
        <v>2173</v>
      </c>
      <c r="D64" s="9" t="s">
        <v>2053</v>
      </c>
      <c r="E64" s="12"/>
    </row>
    <row r="65" spans="1:4">
      <c r="A65" s="9" t="s">
        <v>2172</v>
      </c>
      <c r="B65" s="26">
        <v>3</v>
      </c>
      <c r="C65" s="30" t="s">
        <v>2018</v>
      </c>
      <c r="D65" s="30" t="s">
        <v>2051</v>
      </c>
    </row>
    <row r="66" spans="1:4">
      <c r="A66" s="9" t="s">
        <v>2172</v>
      </c>
      <c r="B66" s="26">
        <v>4</v>
      </c>
      <c r="C66" s="9" t="s">
        <v>2052</v>
      </c>
      <c r="D66" s="9" t="s">
        <v>2054</v>
      </c>
    </row>
    <row r="67" spans="1:4">
      <c r="A67" s="9" t="s">
        <v>2172</v>
      </c>
      <c r="B67" s="26">
        <v>5</v>
      </c>
      <c r="C67" s="9" t="s">
        <v>2195</v>
      </c>
      <c r="D67" s="9" t="s">
        <v>2195</v>
      </c>
    </row>
    <row r="68" spans="1:4">
      <c r="A68" s="12" t="s">
        <v>845</v>
      </c>
      <c r="B68" s="24">
        <v>1</v>
      </c>
      <c r="C68" s="12"/>
      <c r="D68" s="12"/>
    </row>
    <row r="69" spans="1:4">
      <c r="A69" s="12" t="s">
        <v>845</v>
      </c>
      <c r="B69" s="24">
        <v>2</v>
      </c>
      <c r="C69" s="12" t="s">
        <v>869</v>
      </c>
      <c r="D69" s="12" t="s">
        <v>869</v>
      </c>
    </row>
    <row r="70" spans="1:4">
      <c r="A70" s="12" t="s">
        <v>845</v>
      </c>
      <c r="B70" s="24">
        <v>3</v>
      </c>
      <c r="C70" s="12" t="s">
        <v>1129</v>
      </c>
      <c r="D70" s="12" t="s">
        <v>1129</v>
      </c>
    </row>
    <row r="71" spans="1:4">
      <c r="A71" s="12" t="s">
        <v>845</v>
      </c>
      <c r="B71" s="24">
        <v>4</v>
      </c>
      <c r="C71" s="12" t="s">
        <v>1130</v>
      </c>
      <c r="D71" s="12" t="s">
        <v>1130</v>
      </c>
    </row>
    <row r="72" spans="1:4">
      <c r="A72" s="12" t="s">
        <v>858</v>
      </c>
      <c r="B72" s="24">
        <v>1</v>
      </c>
      <c r="C72" s="30" t="s">
        <v>1131</v>
      </c>
      <c r="D72" s="30" t="s">
        <v>1131</v>
      </c>
    </row>
    <row r="73" spans="1:4">
      <c r="A73" s="12" t="s">
        <v>858</v>
      </c>
      <c r="B73" s="24">
        <v>2</v>
      </c>
      <c r="C73" s="30" t="s">
        <v>1132</v>
      </c>
      <c r="D73" s="30" t="s">
        <v>1132</v>
      </c>
    </row>
    <row r="74" spans="1:4">
      <c r="A74" s="12" t="s">
        <v>858</v>
      </c>
      <c r="B74" s="24">
        <v>3</v>
      </c>
      <c r="C74" s="30" t="s">
        <v>996</v>
      </c>
      <c r="D74" s="30" t="s">
        <v>996</v>
      </c>
    </row>
    <row r="75" spans="1:4">
      <c r="A75" s="12" t="s">
        <v>858</v>
      </c>
      <c r="B75" s="24">
        <v>4</v>
      </c>
      <c r="C75" s="30" t="s">
        <v>997</v>
      </c>
      <c r="D75" s="30" t="s">
        <v>997</v>
      </c>
    </row>
    <row r="76" spans="1:4">
      <c r="A76" s="12" t="s">
        <v>858</v>
      </c>
      <c r="B76" s="24">
        <v>5</v>
      </c>
      <c r="C76" s="30" t="s">
        <v>998</v>
      </c>
      <c r="D76" s="30" t="s">
        <v>998</v>
      </c>
    </row>
    <row r="77" spans="1:4">
      <c r="A77" s="12" t="s">
        <v>858</v>
      </c>
      <c r="B77" s="24">
        <v>6</v>
      </c>
      <c r="C77" s="30" t="s">
        <v>1126</v>
      </c>
      <c r="D77" s="30" t="s">
        <v>1126</v>
      </c>
    </row>
    <row r="78" spans="1:4">
      <c r="A78" s="12" t="s">
        <v>858</v>
      </c>
      <c r="B78" s="24">
        <v>7</v>
      </c>
      <c r="C78" s="30" t="s">
        <v>1515</v>
      </c>
      <c r="D78" s="30" t="s">
        <v>1515</v>
      </c>
    </row>
    <row r="79" spans="1:4">
      <c r="A79" s="12" t="s">
        <v>858</v>
      </c>
      <c r="B79" s="24">
        <v>8</v>
      </c>
      <c r="C79" s="30" t="s">
        <v>1134</v>
      </c>
      <c r="D79" s="30" t="s">
        <v>1134</v>
      </c>
    </row>
    <row r="80" spans="1:4">
      <c r="A80" s="12" t="s">
        <v>2398</v>
      </c>
      <c r="B80" s="24">
        <v>1</v>
      </c>
      <c r="C80" s="30"/>
      <c r="D80" s="30"/>
    </row>
    <row r="81" spans="1:5">
      <c r="A81" s="12" t="s">
        <v>2398</v>
      </c>
      <c r="B81" s="24">
        <v>2</v>
      </c>
      <c r="C81" s="30" t="s">
        <v>1001</v>
      </c>
      <c r="D81" s="30" t="s">
        <v>1001</v>
      </c>
      <c r="E81" s="12">
        <v>261665006</v>
      </c>
    </row>
    <row r="82" spans="1:5">
      <c r="A82" s="12" t="s">
        <v>2398</v>
      </c>
      <c r="B82" s="24">
        <v>3</v>
      </c>
      <c r="C82" s="30" t="s">
        <v>1002</v>
      </c>
      <c r="D82" s="30" t="s">
        <v>1002</v>
      </c>
    </row>
    <row r="83" spans="1:5">
      <c r="A83" s="12" t="s">
        <v>2398</v>
      </c>
      <c r="B83" s="24">
        <v>4</v>
      </c>
      <c r="C83" s="30" t="s">
        <v>1003</v>
      </c>
      <c r="D83" s="30" t="s">
        <v>1003</v>
      </c>
    </row>
    <row r="84" spans="1:5">
      <c r="A84" s="12" t="s">
        <v>2398</v>
      </c>
      <c r="B84" s="24">
        <v>5</v>
      </c>
      <c r="C84" s="30" t="s">
        <v>1248</v>
      </c>
      <c r="D84" s="30" t="s">
        <v>1248</v>
      </c>
    </row>
    <row r="85" spans="1:5">
      <c r="A85" s="12" t="s">
        <v>2398</v>
      </c>
      <c r="B85" s="24">
        <v>6</v>
      </c>
      <c r="C85" s="30" t="s">
        <v>1249</v>
      </c>
      <c r="D85" s="30" t="s">
        <v>1249</v>
      </c>
    </row>
    <row r="86" spans="1:5">
      <c r="A86" s="12" t="s">
        <v>2398</v>
      </c>
      <c r="B86" s="24">
        <v>7</v>
      </c>
      <c r="C86" s="30" t="s">
        <v>1007</v>
      </c>
      <c r="D86" s="30" t="s">
        <v>1007</v>
      </c>
    </row>
    <row r="87" spans="1:5">
      <c r="A87" s="12" t="s">
        <v>2398</v>
      </c>
      <c r="B87" s="24">
        <v>8</v>
      </c>
      <c r="C87" s="30" t="s">
        <v>1008</v>
      </c>
      <c r="D87" s="30" t="s">
        <v>1008</v>
      </c>
    </row>
    <row r="88" spans="1:5">
      <c r="A88" s="12" t="s">
        <v>2398</v>
      </c>
      <c r="B88" s="24">
        <v>9</v>
      </c>
      <c r="C88" s="30" t="s">
        <v>1418</v>
      </c>
      <c r="D88" s="30" t="s">
        <v>1418</v>
      </c>
    </row>
    <row r="89" spans="1:5">
      <c r="A89" s="12" t="s">
        <v>1009</v>
      </c>
      <c r="B89" s="24">
        <v>1</v>
      </c>
      <c r="C89" s="30"/>
      <c r="D89" s="30"/>
    </row>
    <row r="90" spans="1:5">
      <c r="A90" s="12" t="s">
        <v>1009</v>
      </c>
      <c r="B90" s="24">
        <v>2</v>
      </c>
      <c r="C90" s="12" t="s">
        <v>1010</v>
      </c>
      <c r="D90" s="12" t="s">
        <v>1010</v>
      </c>
    </row>
    <row r="91" spans="1:5">
      <c r="A91" s="12" t="s">
        <v>1009</v>
      </c>
      <c r="B91" s="24">
        <v>3</v>
      </c>
      <c r="C91" s="12" t="s">
        <v>1646</v>
      </c>
      <c r="D91" s="12" t="s">
        <v>1646</v>
      </c>
    </row>
    <row r="92" spans="1:5">
      <c r="A92" s="12" t="s">
        <v>688</v>
      </c>
      <c r="B92" s="24">
        <v>1</v>
      </c>
      <c r="C92" s="12"/>
      <c r="D92" s="12"/>
    </row>
    <row r="93" spans="1:5">
      <c r="A93" s="12" t="s">
        <v>688</v>
      </c>
      <c r="B93" s="24">
        <v>2</v>
      </c>
      <c r="C93" s="12" t="s">
        <v>1376</v>
      </c>
      <c r="D93" s="12" t="s">
        <v>1376</v>
      </c>
    </row>
    <row r="94" spans="1:5">
      <c r="A94" s="12" t="s">
        <v>688</v>
      </c>
      <c r="B94" s="24">
        <v>3</v>
      </c>
      <c r="C94" s="12" t="s">
        <v>1641</v>
      </c>
      <c r="D94" s="12" t="s">
        <v>1641</v>
      </c>
    </row>
    <row r="95" spans="1:5">
      <c r="A95" s="12" t="s">
        <v>688</v>
      </c>
      <c r="B95" s="24">
        <v>4</v>
      </c>
      <c r="C95" s="12" t="s">
        <v>1642</v>
      </c>
      <c r="D95" s="12" t="s">
        <v>1642</v>
      </c>
    </row>
    <row r="96" spans="1:5">
      <c r="A96" s="12" t="s">
        <v>688</v>
      </c>
      <c r="B96" s="24">
        <v>5</v>
      </c>
      <c r="C96" s="12" t="s">
        <v>1521</v>
      </c>
      <c r="D96" s="12" t="s">
        <v>1521</v>
      </c>
    </row>
    <row r="97" spans="1:4">
      <c r="A97" s="12" t="s">
        <v>688</v>
      </c>
      <c r="B97" s="24">
        <v>6</v>
      </c>
      <c r="C97" s="12" t="s">
        <v>1638</v>
      </c>
      <c r="D97" s="12" t="s">
        <v>1638</v>
      </c>
    </row>
    <row r="98" spans="1:4">
      <c r="A98" s="12" t="s">
        <v>688</v>
      </c>
      <c r="B98" s="24">
        <v>7</v>
      </c>
      <c r="C98" s="12" t="s">
        <v>1247</v>
      </c>
      <c r="D98" s="12" t="s">
        <v>1247</v>
      </c>
    </row>
    <row r="99" spans="1:4">
      <c r="A99" s="12" t="s">
        <v>688</v>
      </c>
      <c r="B99" s="24">
        <v>8</v>
      </c>
      <c r="C99" s="12" t="s">
        <v>1513</v>
      </c>
      <c r="D99" s="12" t="s">
        <v>1513</v>
      </c>
    </row>
    <row r="100" spans="1:4">
      <c r="A100" s="12" t="s">
        <v>688</v>
      </c>
      <c r="B100" s="24">
        <v>9</v>
      </c>
      <c r="C100" s="12" t="s">
        <v>1514</v>
      </c>
      <c r="D100" s="12" t="s">
        <v>1514</v>
      </c>
    </row>
    <row r="101" spans="1:4">
      <c r="A101" s="12" t="s">
        <v>688</v>
      </c>
      <c r="B101" s="24">
        <v>10</v>
      </c>
      <c r="C101" s="12" t="s">
        <v>809</v>
      </c>
      <c r="D101" s="12" t="s">
        <v>809</v>
      </c>
    </row>
    <row r="102" spans="1:4">
      <c r="A102" s="12" t="s">
        <v>1462</v>
      </c>
      <c r="B102" s="24">
        <v>1</v>
      </c>
      <c r="C102" s="12"/>
      <c r="D102" s="12"/>
    </row>
    <row r="103" spans="1:4">
      <c r="A103" s="12" t="s">
        <v>1462</v>
      </c>
      <c r="B103" s="24">
        <v>2</v>
      </c>
      <c r="C103" s="12" t="s">
        <v>1131</v>
      </c>
      <c r="D103" s="12" t="s">
        <v>1131</v>
      </c>
    </row>
    <row r="104" spans="1:4">
      <c r="A104" s="12" t="s">
        <v>1462</v>
      </c>
      <c r="B104" s="24">
        <v>3</v>
      </c>
      <c r="C104" s="12" t="s">
        <v>810</v>
      </c>
      <c r="D104" s="12" t="s">
        <v>810</v>
      </c>
    </row>
    <row r="105" spans="1:4">
      <c r="A105" s="12" t="s">
        <v>1462</v>
      </c>
      <c r="B105" s="24">
        <v>4</v>
      </c>
      <c r="C105" s="12" t="s">
        <v>206</v>
      </c>
      <c r="D105" s="12" t="s">
        <v>427</v>
      </c>
    </row>
    <row r="106" spans="1:4">
      <c r="A106" s="12" t="s">
        <v>1462</v>
      </c>
      <c r="B106" s="24">
        <v>5</v>
      </c>
      <c r="C106" s="12" t="s">
        <v>494</v>
      </c>
      <c r="D106" s="12" t="s">
        <v>494</v>
      </c>
    </row>
    <row r="107" spans="1:4">
      <c r="A107" s="12" t="s">
        <v>107</v>
      </c>
      <c r="B107" s="24">
        <v>1</v>
      </c>
    </row>
    <row r="108" spans="1:4">
      <c r="A108" s="12" t="s">
        <v>107</v>
      </c>
      <c r="B108" s="24">
        <v>2</v>
      </c>
      <c r="C108" s="12" t="s">
        <v>424</v>
      </c>
      <c r="D108" s="12" t="s">
        <v>1131</v>
      </c>
    </row>
    <row r="109" spans="1:4">
      <c r="A109" s="12" t="s">
        <v>107</v>
      </c>
      <c r="B109" s="24">
        <v>3</v>
      </c>
      <c r="C109" s="12" t="s">
        <v>109</v>
      </c>
      <c r="D109" s="12" t="s">
        <v>810</v>
      </c>
    </row>
    <row r="110" spans="1:4">
      <c r="A110" s="12" t="s">
        <v>107</v>
      </c>
      <c r="B110" s="24">
        <v>4</v>
      </c>
      <c r="C110" s="12" t="s">
        <v>19</v>
      </c>
      <c r="D110" s="12" t="s">
        <v>427</v>
      </c>
    </row>
    <row r="111" spans="1:4">
      <c r="A111" s="12" t="s">
        <v>107</v>
      </c>
      <c r="B111" s="24">
        <v>5</v>
      </c>
      <c r="C111" s="12" t="s">
        <v>20</v>
      </c>
      <c r="D111" s="12" t="s">
        <v>494</v>
      </c>
    </row>
    <row r="112" spans="1:4">
      <c r="A112" s="12" t="s">
        <v>1469</v>
      </c>
      <c r="B112" s="24">
        <v>1</v>
      </c>
      <c r="C112" s="12"/>
      <c r="D112" s="12"/>
    </row>
    <row r="113" spans="1:5">
      <c r="A113" s="12" t="s">
        <v>1469</v>
      </c>
      <c r="B113" s="24">
        <v>2</v>
      </c>
      <c r="C113" s="12" t="s">
        <v>495</v>
      </c>
      <c r="D113" s="12" t="s">
        <v>495</v>
      </c>
    </row>
    <row r="114" spans="1:5">
      <c r="A114" s="12" t="s">
        <v>1469</v>
      </c>
      <c r="B114" s="24">
        <v>3</v>
      </c>
      <c r="C114" s="12" t="s">
        <v>496</v>
      </c>
      <c r="D114" s="12" t="s">
        <v>496</v>
      </c>
    </row>
    <row r="115" spans="1:5">
      <c r="A115" s="12" t="s">
        <v>1469</v>
      </c>
      <c r="B115" s="24">
        <v>4</v>
      </c>
      <c r="C115" s="12" t="s">
        <v>1523</v>
      </c>
      <c r="D115" s="12" t="s">
        <v>1523</v>
      </c>
    </row>
    <row r="116" spans="1:5">
      <c r="A116" s="12" t="s">
        <v>1495</v>
      </c>
      <c r="B116" s="24">
        <v>1</v>
      </c>
      <c r="C116" s="12"/>
      <c r="D116" s="12"/>
    </row>
    <row r="117" spans="1:5">
      <c r="A117" s="12" t="s">
        <v>1495</v>
      </c>
      <c r="B117" s="24">
        <v>2</v>
      </c>
      <c r="C117" s="12" t="s">
        <v>521</v>
      </c>
      <c r="D117" s="12" t="s">
        <v>521</v>
      </c>
    </row>
    <row r="118" spans="1:5">
      <c r="A118" s="12" t="s">
        <v>1495</v>
      </c>
      <c r="B118" s="24">
        <v>3</v>
      </c>
      <c r="C118" s="12" t="s">
        <v>797</v>
      </c>
      <c r="D118" s="12" t="s">
        <v>797</v>
      </c>
    </row>
    <row r="119" spans="1:5">
      <c r="A119" s="12" t="s">
        <v>1495</v>
      </c>
      <c r="B119" s="24">
        <v>4</v>
      </c>
      <c r="C119" s="12" t="s">
        <v>522</v>
      </c>
      <c r="D119" s="12" t="s">
        <v>522</v>
      </c>
    </row>
    <row r="120" spans="1:5">
      <c r="A120" s="12" t="s">
        <v>2130</v>
      </c>
      <c r="B120" s="26">
        <v>1</v>
      </c>
    </row>
    <row r="121" spans="1:5">
      <c r="A121" s="12" t="s">
        <v>2130</v>
      </c>
      <c r="B121" s="24">
        <v>2</v>
      </c>
      <c r="C121" s="30" t="s">
        <v>1001</v>
      </c>
      <c r="D121" s="30" t="s">
        <v>1001</v>
      </c>
      <c r="E121" s="12">
        <v>261665006</v>
      </c>
    </row>
    <row r="122" spans="1:5">
      <c r="A122" s="12" t="s">
        <v>2130</v>
      </c>
      <c r="B122" s="24">
        <v>3</v>
      </c>
      <c r="C122" s="30" t="s">
        <v>785</v>
      </c>
      <c r="D122" s="30" t="s">
        <v>896</v>
      </c>
    </row>
    <row r="123" spans="1:5">
      <c r="A123" s="12" t="s">
        <v>2130</v>
      </c>
      <c r="B123" s="24">
        <v>4</v>
      </c>
      <c r="C123" s="30" t="s">
        <v>1011</v>
      </c>
      <c r="D123" s="30" t="s">
        <v>1012</v>
      </c>
    </row>
    <row r="124" spans="1:5">
      <c r="A124" s="12" t="s">
        <v>2130</v>
      </c>
      <c r="B124" s="24">
        <v>5</v>
      </c>
      <c r="C124" s="30" t="s">
        <v>1145</v>
      </c>
      <c r="D124" s="30" t="s">
        <v>904</v>
      </c>
    </row>
    <row r="125" spans="1:5">
      <c r="A125" s="12" t="s">
        <v>2130</v>
      </c>
      <c r="B125" s="24">
        <v>6</v>
      </c>
      <c r="C125" s="30" t="s">
        <v>905</v>
      </c>
      <c r="D125" s="30" t="s">
        <v>906</v>
      </c>
    </row>
    <row r="127" spans="1:5">
      <c r="A127" s="9" t="s">
        <v>217</v>
      </c>
      <c r="B127" s="26">
        <v>1</v>
      </c>
      <c r="C127" s="9" t="s">
        <v>279</v>
      </c>
      <c r="D127" s="9" t="s">
        <v>214</v>
      </c>
    </row>
    <row r="128" spans="1:5">
      <c r="A128" s="9" t="s">
        <v>217</v>
      </c>
      <c r="B128" s="26">
        <v>2</v>
      </c>
      <c r="C128" s="9" t="s">
        <v>314</v>
      </c>
      <c r="D128" s="9" t="s">
        <v>76</v>
      </c>
    </row>
    <row r="129" spans="1:4">
      <c r="A129" s="9" t="s">
        <v>217</v>
      </c>
      <c r="B129" s="26">
        <v>3</v>
      </c>
      <c r="C129" s="9" t="s">
        <v>313</v>
      </c>
      <c r="D129" s="9" t="s">
        <v>77</v>
      </c>
    </row>
    <row r="130" spans="1:4">
      <c r="A130" s="9" t="s">
        <v>217</v>
      </c>
      <c r="B130" s="26">
        <v>4</v>
      </c>
      <c r="C130" s="9" t="s">
        <v>506</v>
      </c>
      <c r="D130" s="9" t="s">
        <v>78</v>
      </c>
    </row>
    <row r="131" spans="1:4">
      <c r="A131" s="9" t="s">
        <v>217</v>
      </c>
      <c r="B131" s="26">
        <v>5</v>
      </c>
      <c r="C131" s="9" t="s">
        <v>417</v>
      </c>
      <c r="D131" s="9" t="s">
        <v>79</v>
      </c>
    </row>
    <row r="132" spans="1:4">
      <c r="A132" s="9" t="s">
        <v>217</v>
      </c>
      <c r="B132" s="26">
        <v>6</v>
      </c>
      <c r="C132" s="9" t="s">
        <v>53</v>
      </c>
      <c r="D132" s="9" t="s">
        <v>60</v>
      </c>
    </row>
    <row r="133" spans="1:4">
      <c r="A133" s="9" t="s">
        <v>1836</v>
      </c>
      <c r="B133" s="26">
        <v>1</v>
      </c>
      <c r="C133" s="9" t="s">
        <v>273</v>
      </c>
      <c r="D133" s="9" t="s">
        <v>177</v>
      </c>
    </row>
    <row r="134" spans="1:4">
      <c r="A134" s="9" t="s">
        <v>1836</v>
      </c>
      <c r="B134" s="26">
        <v>2</v>
      </c>
      <c r="C134" s="9" t="s">
        <v>274</v>
      </c>
      <c r="D134" s="9" t="s">
        <v>1318</v>
      </c>
    </row>
    <row r="135" spans="1:4">
      <c r="A135" s="9" t="s">
        <v>1836</v>
      </c>
      <c r="B135" s="26">
        <v>3</v>
      </c>
      <c r="C135" s="9" t="s">
        <v>718</v>
      </c>
      <c r="D135" s="9" t="s">
        <v>960</v>
      </c>
    </row>
    <row r="136" spans="1:4">
      <c r="A136" s="9" t="s">
        <v>1836</v>
      </c>
      <c r="B136" s="26">
        <v>4</v>
      </c>
      <c r="C136" s="9" t="s">
        <v>1577</v>
      </c>
      <c r="D136" s="9" t="s">
        <v>726</v>
      </c>
    </row>
    <row r="137" spans="1:4">
      <c r="A137" s="9" t="s">
        <v>1836</v>
      </c>
      <c r="B137" s="26">
        <v>5</v>
      </c>
      <c r="C137" s="9" t="s">
        <v>609</v>
      </c>
      <c r="D137" s="9" t="s">
        <v>439</v>
      </c>
    </row>
    <row r="138" spans="1:4">
      <c r="A138" s="9" t="s">
        <v>1836</v>
      </c>
      <c r="B138" s="26">
        <v>6</v>
      </c>
      <c r="C138" s="9" t="s">
        <v>332</v>
      </c>
      <c r="D138" s="9" t="s">
        <v>761</v>
      </c>
    </row>
    <row r="139" spans="1:4">
      <c r="A139" s="9" t="s">
        <v>1836</v>
      </c>
      <c r="B139" s="26">
        <v>7</v>
      </c>
      <c r="C139" s="9" t="s">
        <v>528</v>
      </c>
      <c r="D139" s="9" t="s">
        <v>536</v>
      </c>
    </row>
    <row r="140" spans="1:4">
      <c r="A140" s="12" t="s">
        <v>1731</v>
      </c>
      <c r="B140" s="24">
        <v>1</v>
      </c>
      <c r="C140" s="30"/>
      <c r="D140" s="30"/>
    </row>
    <row r="141" spans="1:4">
      <c r="A141" s="12" t="s">
        <v>1731</v>
      </c>
      <c r="B141" s="24">
        <v>2</v>
      </c>
      <c r="C141" s="30" t="s">
        <v>672</v>
      </c>
      <c r="D141" s="30">
        <v>1</v>
      </c>
    </row>
    <row r="142" spans="1:4">
      <c r="A142" s="12" t="s">
        <v>1731</v>
      </c>
      <c r="B142" s="24">
        <v>3</v>
      </c>
      <c r="C142" s="30" t="s">
        <v>773</v>
      </c>
      <c r="D142" s="30">
        <v>2</v>
      </c>
    </row>
    <row r="143" spans="1:4">
      <c r="A143" s="12" t="s">
        <v>1731</v>
      </c>
      <c r="B143" s="24">
        <v>4</v>
      </c>
      <c r="C143" s="30" t="s">
        <v>774</v>
      </c>
      <c r="D143" s="30">
        <v>3</v>
      </c>
    </row>
    <row r="144" spans="1:4">
      <c r="A144" s="12" t="s">
        <v>1731</v>
      </c>
      <c r="B144" s="24">
        <v>5</v>
      </c>
      <c r="C144" s="30" t="s">
        <v>686</v>
      </c>
      <c r="D144" s="30">
        <v>4</v>
      </c>
    </row>
    <row r="145" spans="1:5">
      <c r="A145" s="12" t="s">
        <v>2135</v>
      </c>
      <c r="B145" s="24">
        <v>1</v>
      </c>
      <c r="C145" s="30"/>
      <c r="D145" s="30"/>
    </row>
    <row r="146" spans="1:5">
      <c r="A146" s="12" t="s">
        <v>2135</v>
      </c>
      <c r="B146" s="24">
        <v>2</v>
      </c>
      <c r="C146" s="30" t="s">
        <v>682</v>
      </c>
      <c r="D146" s="30">
        <v>1</v>
      </c>
    </row>
    <row r="147" spans="1:5">
      <c r="A147" s="12" t="s">
        <v>2135</v>
      </c>
      <c r="B147" s="24">
        <v>3</v>
      </c>
      <c r="C147" s="30" t="s">
        <v>575</v>
      </c>
      <c r="D147" s="30">
        <v>2</v>
      </c>
    </row>
    <row r="148" spans="1:5">
      <c r="A148" s="12" t="s">
        <v>2135</v>
      </c>
      <c r="B148" s="24">
        <v>4</v>
      </c>
      <c r="C148" s="30" t="s">
        <v>572</v>
      </c>
      <c r="D148" s="30">
        <v>3</v>
      </c>
    </row>
    <row r="149" spans="1:5">
      <c r="A149" s="12" t="s">
        <v>2135</v>
      </c>
      <c r="B149" s="24">
        <v>5</v>
      </c>
      <c r="C149" s="30" t="s">
        <v>679</v>
      </c>
      <c r="D149" s="30">
        <v>4</v>
      </c>
    </row>
    <row r="150" spans="1:5">
      <c r="A150" s="12" t="s">
        <v>2135</v>
      </c>
      <c r="B150" s="24">
        <v>6</v>
      </c>
      <c r="C150" s="30" t="s">
        <v>680</v>
      </c>
      <c r="D150" s="30">
        <v>5</v>
      </c>
    </row>
    <row r="151" spans="1:5">
      <c r="A151" s="12" t="s">
        <v>2135</v>
      </c>
      <c r="B151" s="24">
        <v>7</v>
      </c>
      <c r="C151" s="30" t="s">
        <v>681</v>
      </c>
      <c r="D151" s="30">
        <v>6</v>
      </c>
    </row>
    <row r="152" spans="1:5">
      <c r="A152" s="12" t="s">
        <v>1606</v>
      </c>
      <c r="B152" s="24">
        <v>1</v>
      </c>
      <c r="C152" s="30"/>
      <c r="D152" s="30"/>
    </row>
    <row r="153" spans="1:5">
      <c r="A153" s="12" t="s">
        <v>1606</v>
      </c>
      <c r="B153" s="24">
        <v>2</v>
      </c>
      <c r="C153" s="30" t="s">
        <v>1058</v>
      </c>
      <c r="D153" s="30" t="s">
        <v>1064</v>
      </c>
    </row>
    <row r="154" spans="1:5">
      <c r="A154" s="12" t="s">
        <v>1606</v>
      </c>
      <c r="B154" s="24">
        <v>3</v>
      </c>
      <c r="C154" s="30" t="s">
        <v>1069</v>
      </c>
      <c r="D154" s="30">
        <v>1</v>
      </c>
    </row>
    <row r="155" spans="1:5">
      <c r="A155" s="12" t="s">
        <v>1606</v>
      </c>
      <c r="B155" s="24">
        <v>4</v>
      </c>
      <c r="C155" s="30" t="s">
        <v>830</v>
      </c>
      <c r="D155" s="30">
        <v>2</v>
      </c>
    </row>
    <row r="156" spans="1:5">
      <c r="A156" s="12" t="s">
        <v>1606</v>
      </c>
      <c r="B156" s="24">
        <v>5</v>
      </c>
      <c r="C156" s="30" t="s">
        <v>967</v>
      </c>
      <c r="D156" s="30">
        <v>3</v>
      </c>
    </row>
    <row r="157" spans="1:5">
      <c r="A157" s="12" t="s">
        <v>1606</v>
      </c>
      <c r="B157" s="24">
        <v>6</v>
      </c>
      <c r="C157" s="30" t="s">
        <v>950</v>
      </c>
      <c r="D157" s="30">
        <v>4</v>
      </c>
    </row>
    <row r="158" spans="1:5">
      <c r="A158" s="12" t="s">
        <v>1606</v>
      </c>
      <c r="B158" s="24">
        <v>7</v>
      </c>
      <c r="C158" s="30" t="s">
        <v>951</v>
      </c>
      <c r="D158" s="30">
        <v>5</v>
      </c>
    </row>
    <row r="159" spans="1:5">
      <c r="A159" s="12" t="s">
        <v>1098</v>
      </c>
      <c r="B159" s="24">
        <v>1</v>
      </c>
      <c r="C159" s="30"/>
      <c r="D159" s="30"/>
    </row>
    <row r="160" spans="1:5">
      <c r="A160" s="12" t="s">
        <v>1098</v>
      </c>
      <c r="B160" s="24">
        <v>2</v>
      </c>
      <c r="C160" s="30" t="s">
        <v>1001</v>
      </c>
      <c r="D160" s="30" t="s">
        <v>1001</v>
      </c>
      <c r="E160" s="12">
        <v>261665006</v>
      </c>
    </row>
    <row r="161" spans="1:5">
      <c r="A161" s="12" t="s">
        <v>1098</v>
      </c>
      <c r="B161" s="24">
        <v>3</v>
      </c>
      <c r="C161" s="30" t="s">
        <v>1193</v>
      </c>
      <c r="D161" s="30" t="s">
        <v>1193</v>
      </c>
    </row>
    <row r="162" spans="1:5">
      <c r="A162" s="12" t="s">
        <v>1098</v>
      </c>
      <c r="B162" s="24">
        <v>4</v>
      </c>
      <c r="C162" s="30" t="s">
        <v>1190</v>
      </c>
      <c r="D162" s="30" t="s">
        <v>1190</v>
      </c>
    </row>
    <row r="163" spans="1:5">
      <c r="A163" s="12" t="s">
        <v>1098</v>
      </c>
      <c r="B163" s="24">
        <v>5</v>
      </c>
      <c r="C163" s="30" t="s">
        <v>1418</v>
      </c>
      <c r="D163" s="30" t="s">
        <v>1418</v>
      </c>
    </row>
    <row r="164" spans="1:5">
      <c r="A164" s="12" t="s">
        <v>1236</v>
      </c>
      <c r="B164" s="24">
        <v>1</v>
      </c>
      <c r="C164" s="30"/>
      <c r="D164" s="30"/>
      <c r="E164" s="12"/>
    </row>
    <row r="165" spans="1:5">
      <c r="A165" s="12" t="s">
        <v>1236</v>
      </c>
      <c r="B165" s="24">
        <v>2</v>
      </c>
      <c r="C165" s="30" t="s">
        <v>1193</v>
      </c>
      <c r="D165" s="30" t="s">
        <v>1193</v>
      </c>
    </row>
    <row r="166" spans="1:5">
      <c r="A166" s="12" t="s">
        <v>1236</v>
      </c>
      <c r="B166" s="24">
        <v>3</v>
      </c>
      <c r="C166" s="30" t="s">
        <v>1190</v>
      </c>
      <c r="D166" s="30" t="s">
        <v>1190</v>
      </c>
    </row>
    <row r="167" spans="1:5">
      <c r="A167" s="30" t="s">
        <v>1458</v>
      </c>
      <c r="B167" s="24">
        <v>1</v>
      </c>
      <c r="C167" s="30"/>
      <c r="D167" s="30"/>
    </row>
    <row r="168" spans="1:5">
      <c r="A168" s="30" t="s">
        <v>1458</v>
      </c>
      <c r="B168" s="24">
        <v>2</v>
      </c>
      <c r="C168" s="30" t="s">
        <v>1191</v>
      </c>
      <c r="D168" s="30" t="s">
        <v>819</v>
      </c>
    </row>
    <row r="169" spans="1:5" ht="28">
      <c r="A169" s="30" t="s">
        <v>1458</v>
      </c>
      <c r="B169" s="24">
        <v>3</v>
      </c>
      <c r="C169" s="30" t="s">
        <v>820</v>
      </c>
      <c r="D169" s="30" t="s">
        <v>817</v>
      </c>
    </row>
    <row r="170" spans="1:5">
      <c r="A170" s="30" t="s">
        <v>1458</v>
      </c>
      <c r="B170" s="24">
        <v>4</v>
      </c>
      <c r="C170" s="34" t="s">
        <v>952</v>
      </c>
      <c r="D170" s="34" t="s">
        <v>1192</v>
      </c>
    </row>
    <row r="171" spans="1:5">
      <c r="A171" s="30" t="s">
        <v>1458</v>
      </c>
      <c r="B171" s="24">
        <v>5</v>
      </c>
      <c r="C171" s="30" t="s">
        <v>1314</v>
      </c>
      <c r="D171" s="30" t="s">
        <v>1194</v>
      </c>
    </row>
    <row r="172" spans="1:5">
      <c r="A172" s="30" t="s">
        <v>1458</v>
      </c>
      <c r="B172" s="24">
        <v>6</v>
      </c>
      <c r="C172" s="30" t="s">
        <v>1086</v>
      </c>
      <c r="D172" s="30" t="s">
        <v>1066</v>
      </c>
    </row>
    <row r="173" spans="1:5">
      <c r="A173" s="12" t="s">
        <v>1067</v>
      </c>
      <c r="B173" s="24">
        <v>1</v>
      </c>
      <c r="C173" s="12"/>
      <c r="D173" s="12"/>
    </row>
    <row r="174" spans="1:5">
      <c r="A174" s="12" t="s">
        <v>1067</v>
      </c>
      <c r="B174" s="24">
        <v>2</v>
      </c>
      <c r="C174" s="30" t="s">
        <v>1376</v>
      </c>
      <c r="D174" s="30" t="s">
        <v>1376</v>
      </c>
    </row>
    <row r="175" spans="1:5">
      <c r="A175" s="12" t="s">
        <v>1067</v>
      </c>
      <c r="B175" s="24">
        <v>3</v>
      </c>
      <c r="C175" s="30" t="s">
        <v>1068</v>
      </c>
      <c r="D175" s="30" t="s">
        <v>1068</v>
      </c>
    </row>
    <row r="176" spans="1:5">
      <c r="A176" s="12" t="s">
        <v>1067</v>
      </c>
      <c r="B176" s="24">
        <v>4</v>
      </c>
      <c r="C176" s="30" t="s">
        <v>729</v>
      </c>
      <c r="D176" s="30" t="s">
        <v>729</v>
      </c>
    </row>
    <row r="177" spans="1:4">
      <c r="A177" s="12" t="s">
        <v>1067</v>
      </c>
      <c r="B177" s="24">
        <v>5</v>
      </c>
      <c r="C177" s="30" t="s">
        <v>730</v>
      </c>
      <c r="D177" s="30" t="s">
        <v>730</v>
      </c>
    </row>
    <row r="178" spans="1:4">
      <c r="A178" s="12" t="s">
        <v>1067</v>
      </c>
      <c r="B178" s="24">
        <v>6</v>
      </c>
      <c r="C178" s="30" t="s">
        <v>943</v>
      </c>
      <c r="D178" s="30" t="s">
        <v>943</v>
      </c>
    </row>
    <row r="179" spans="1:4">
      <c r="A179" s="12" t="s">
        <v>1067</v>
      </c>
      <c r="B179" s="24">
        <v>7</v>
      </c>
      <c r="C179" s="12" t="s">
        <v>939</v>
      </c>
      <c r="D179" s="12" t="s">
        <v>939</v>
      </c>
    </row>
    <row r="180" spans="1:4">
      <c r="A180" s="12" t="s">
        <v>1067</v>
      </c>
      <c r="B180" s="24">
        <v>8</v>
      </c>
      <c r="C180" s="12" t="s">
        <v>949</v>
      </c>
      <c r="D180" s="12" t="s">
        <v>949</v>
      </c>
    </row>
    <row r="181" spans="1:4">
      <c r="A181" s="12" t="s">
        <v>826</v>
      </c>
      <c r="B181" s="24">
        <v>1</v>
      </c>
      <c r="C181" s="12"/>
      <c r="D181" s="12"/>
    </row>
    <row r="182" spans="1:4">
      <c r="A182" s="12" t="s">
        <v>826</v>
      </c>
      <c r="B182" s="24">
        <v>2</v>
      </c>
      <c r="C182" s="30" t="s">
        <v>944</v>
      </c>
      <c r="D182" s="30" t="s">
        <v>944</v>
      </c>
    </row>
    <row r="183" spans="1:4">
      <c r="A183" s="12" t="s">
        <v>826</v>
      </c>
      <c r="B183" s="24">
        <v>3</v>
      </c>
      <c r="C183" s="30" t="s">
        <v>945</v>
      </c>
      <c r="D183" s="30" t="s">
        <v>945</v>
      </c>
    </row>
    <row r="184" spans="1:4">
      <c r="A184" s="12" t="s">
        <v>826</v>
      </c>
      <c r="B184" s="24">
        <v>4</v>
      </c>
      <c r="C184" s="30" t="s">
        <v>946</v>
      </c>
      <c r="D184" s="30" t="s">
        <v>946</v>
      </c>
    </row>
    <row r="185" spans="1:4">
      <c r="A185" s="12" t="s">
        <v>956</v>
      </c>
      <c r="B185" s="24">
        <v>1</v>
      </c>
      <c r="C185" s="30"/>
      <c r="D185" s="30"/>
    </row>
    <row r="186" spans="1:4">
      <c r="A186" s="12" t="s">
        <v>956</v>
      </c>
      <c r="B186" s="24">
        <v>2</v>
      </c>
      <c r="C186" s="12" t="s">
        <v>1131</v>
      </c>
      <c r="D186" s="12" t="s">
        <v>1131</v>
      </c>
    </row>
    <row r="187" spans="1:4">
      <c r="A187" s="12" t="s">
        <v>956</v>
      </c>
      <c r="B187" s="24">
        <v>3</v>
      </c>
      <c r="C187" s="12" t="s">
        <v>2041</v>
      </c>
      <c r="D187" s="12" t="s">
        <v>2041</v>
      </c>
    </row>
    <row r="188" spans="1:4">
      <c r="A188" s="12" t="s">
        <v>956</v>
      </c>
      <c r="B188" s="24">
        <v>4</v>
      </c>
      <c r="C188" s="12" t="s">
        <v>2082</v>
      </c>
      <c r="D188" s="12" t="s">
        <v>2082</v>
      </c>
    </row>
    <row r="189" spans="1:4">
      <c r="A189" s="12" t="s">
        <v>956</v>
      </c>
      <c r="B189" s="24">
        <v>5</v>
      </c>
      <c r="C189" s="12" t="s">
        <v>1031</v>
      </c>
      <c r="D189" s="12" t="s">
        <v>1031</v>
      </c>
    </row>
    <row r="190" spans="1:4">
      <c r="A190" s="12" t="s">
        <v>956</v>
      </c>
      <c r="B190" s="24">
        <v>6</v>
      </c>
      <c r="C190" s="30" t="s">
        <v>947</v>
      </c>
      <c r="D190" s="30" t="s">
        <v>947</v>
      </c>
    </row>
    <row r="191" spans="1:4">
      <c r="A191" s="12" t="s">
        <v>956</v>
      </c>
      <c r="B191" s="24">
        <v>7</v>
      </c>
      <c r="C191" s="30" t="s">
        <v>948</v>
      </c>
      <c r="D191" s="30" t="s">
        <v>948</v>
      </c>
    </row>
    <row r="192" spans="1:4">
      <c r="A192" s="12" t="s">
        <v>956</v>
      </c>
      <c r="B192" s="24">
        <v>8</v>
      </c>
      <c r="C192" s="30" t="s">
        <v>942</v>
      </c>
      <c r="D192" s="30" t="s">
        <v>808</v>
      </c>
    </row>
    <row r="193" spans="1:5">
      <c r="A193" s="12" t="s">
        <v>937</v>
      </c>
      <c r="B193" s="24">
        <v>1</v>
      </c>
      <c r="C193" s="12"/>
      <c r="D193" s="12"/>
    </row>
    <row r="194" spans="1:5">
      <c r="A194" s="12" t="s">
        <v>937</v>
      </c>
      <c r="B194" s="24">
        <v>2</v>
      </c>
      <c r="C194" s="30" t="s">
        <v>1376</v>
      </c>
      <c r="D194" s="30" t="s">
        <v>1376</v>
      </c>
    </row>
    <row r="195" spans="1:5">
      <c r="A195" s="12" t="s">
        <v>937</v>
      </c>
      <c r="B195" s="24">
        <v>3</v>
      </c>
      <c r="C195" s="30" t="s">
        <v>811</v>
      </c>
      <c r="D195" s="30" t="s">
        <v>811</v>
      </c>
    </row>
    <row r="196" spans="1:5">
      <c r="A196" s="12" t="s">
        <v>937</v>
      </c>
      <c r="B196" s="24">
        <v>4</v>
      </c>
      <c r="C196" s="30" t="s">
        <v>940</v>
      </c>
      <c r="D196" s="30" t="s">
        <v>940</v>
      </c>
    </row>
    <row r="197" spans="1:5">
      <c r="A197" s="12" t="s">
        <v>937</v>
      </c>
      <c r="B197" s="24">
        <v>5</v>
      </c>
      <c r="C197" s="30" t="s">
        <v>1313</v>
      </c>
      <c r="D197" s="30" t="s">
        <v>1313</v>
      </c>
    </row>
    <row r="198" spans="1:5">
      <c r="A198" s="12" t="s">
        <v>937</v>
      </c>
      <c r="B198" s="24">
        <v>6</v>
      </c>
      <c r="C198" s="12" t="s">
        <v>1578</v>
      </c>
      <c r="D198" s="12" t="s">
        <v>1578</v>
      </c>
    </row>
    <row r="199" spans="1:5">
      <c r="A199" s="12" t="s">
        <v>937</v>
      </c>
      <c r="B199" s="24">
        <v>7</v>
      </c>
      <c r="C199" s="12" t="s">
        <v>1418</v>
      </c>
      <c r="D199" s="12" t="s">
        <v>1418</v>
      </c>
    </row>
    <row r="200" spans="1:5">
      <c r="A200" s="12" t="s">
        <v>1152</v>
      </c>
      <c r="B200" s="24">
        <v>1</v>
      </c>
      <c r="C200" s="12"/>
      <c r="D200" s="12"/>
    </row>
    <row r="201" spans="1:5">
      <c r="A201" s="12" t="s">
        <v>1152</v>
      </c>
      <c r="B201" s="24">
        <v>2</v>
      </c>
      <c r="C201" s="12">
        <v>1</v>
      </c>
      <c r="D201" s="12">
        <v>1</v>
      </c>
    </row>
    <row r="202" spans="1:5">
      <c r="A202" s="12" t="s">
        <v>1152</v>
      </c>
      <c r="B202" s="24">
        <v>3</v>
      </c>
      <c r="C202" s="12">
        <v>2</v>
      </c>
      <c r="D202" s="12">
        <v>2</v>
      </c>
    </row>
    <row r="203" spans="1:5">
      <c r="A203" s="12" t="s">
        <v>1152</v>
      </c>
      <c r="B203" s="24">
        <v>4</v>
      </c>
      <c r="C203" s="12">
        <v>3</v>
      </c>
      <c r="D203" s="12">
        <v>3</v>
      </c>
    </row>
    <row r="204" spans="1:5">
      <c r="A204" s="12" t="s">
        <v>1152</v>
      </c>
      <c r="B204" s="24">
        <v>5</v>
      </c>
      <c r="C204" s="12">
        <v>4</v>
      </c>
      <c r="D204" s="12">
        <v>4</v>
      </c>
    </row>
    <row r="205" spans="1:5">
      <c r="A205" s="12" t="s">
        <v>1447</v>
      </c>
      <c r="B205" s="24">
        <v>1</v>
      </c>
      <c r="C205" s="12"/>
      <c r="D205" s="12"/>
      <c r="E205" s="12">
        <v>261665006</v>
      </c>
    </row>
    <row r="206" spans="1:5">
      <c r="A206" s="12" t="s">
        <v>1447</v>
      </c>
      <c r="B206" s="24">
        <v>2</v>
      </c>
      <c r="C206" s="12" t="s">
        <v>486</v>
      </c>
      <c r="D206" s="12" t="s">
        <v>468</v>
      </c>
      <c r="E206" s="12"/>
    </row>
    <row r="207" spans="1:5">
      <c r="A207" s="12" t="s">
        <v>1447</v>
      </c>
      <c r="B207" s="24">
        <v>3</v>
      </c>
      <c r="C207" s="30" t="s">
        <v>1448</v>
      </c>
      <c r="D207" s="30" t="s">
        <v>1448</v>
      </c>
    </row>
    <row r="208" spans="1:5">
      <c r="A208" s="12" t="s">
        <v>1447</v>
      </c>
      <c r="B208" s="24">
        <v>4</v>
      </c>
      <c r="C208" s="30" t="s">
        <v>1071</v>
      </c>
      <c r="D208" s="30" t="s">
        <v>1071</v>
      </c>
    </row>
    <row r="209" spans="1:5">
      <c r="A209" s="12" t="s">
        <v>1447</v>
      </c>
      <c r="B209" s="24">
        <v>5</v>
      </c>
      <c r="C209" s="30" t="s">
        <v>1072</v>
      </c>
      <c r="D209" s="30" t="s">
        <v>1072</v>
      </c>
    </row>
    <row r="210" spans="1:5">
      <c r="A210" s="9" t="s">
        <v>73</v>
      </c>
      <c r="B210" s="26">
        <v>1</v>
      </c>
    </row>
    <row r="211" spans="1:5">
      <c r="A211" s="9" t="s">
        <v>73</v>
      </c>
      <c r="B211" s="26">
        <v>2</v>
      </c>
      <c r="C211" s="9" t="s">
        <v>474</v>
      </c>
      <c r="D211" s="9" t="s">
        <v>474</v>
      </c>
    </row>
    <row r="212" spans="1:5">
      <c r="A212" s="9" t="s">
        <v>73</v>
      </c>
      <c r="B212" s="26">
        <v>3</v>
      </c>
      <c r="C212" s="9" t="s">
        <v>386</v>
      </c>
      <c r="D212" s="9" t="s">
        <v>386</v>
      </c>
    </row>
    <row r="213" spans="1:5">
      <c r="A213" s="12" t="s">
        <v>1073</v>
      </c>
      <c r="B213" s="24">
        <v>1</v>
      </c>
      <c r="C213" s="12"/>
      <c r="D213" s="12"/>
    </row>
    <row r="214" spans="1:5">
      <c r="A214" s="12" t="s">
        <v>1073</v>
      </c>
      <c r="B214" s="24">
        <v>2</v>
      </c>
      <c r="C214" s="12" t="s">
        <v>1131</v>
      </c>
      <c r="D214" s="12" t="s">
        <v>1131</v>
      </c>
    </row>
    <row r="215" spans="1:5">
      <c r="A215" s="12" t="s">
        <v>1073</v>
      </c>
      <c r="B215" s="24">
        <v>3</v>
      </c>
      <c r="C215" s="12" t="s">
        <v>1448</v>
      </c>
      <c r="D215" s="12" t="s">
        <v>1448</v>
      </c>
    </row>
    <row r="216" spans="1:5">
      <c r="A216" s="12" t="s">
        <v>1073</v>
      </c>
      <c r="B216" s="24">
        <v>4</v>
      </c>
      <c r="C216" s="12" t="s">
        <v>1071</v>
      </c>
      <c r="D216" s="12" t="s">
        <v>1071</v>
      </c>
    </row>
    <row r="217" spans="1:5">
      <c r="A217" s="12" t="s">
        <v>1073</v>
      </c>
      <c r="B217" s="24">
        <v>5</v>
      </c>
      <c r="C217" s="12" t="s">
        <v>1072</v>
      </c>
      <c r="D217" s="12" t="s">
        <v>1072</v>
      </c>
    </row>
    <row r="218" spans="1:5">
      <c r="A218" s="12" t="s">
        <v>677</v>
      </c>
      <c r="B218" s="24">
        <v>1</v>
      </c>
      <c r="C218" s="12"/>
      <c r="D218" s="12"/>
    </row>
    <row r="219" spans="1:5">
      <c r="A219" s="12" t="s">
        <v>677</v>
      </c>
      <c r="B219" s="24">
        <v>2</v>
      </c>
      <c r="C219" s="12" t="s">
        <v>1001</v>
      </c>
      <c r="D219" s="12" t="s">
        <v>1001</v>
      </c>
      <c r="E219" s="12">
        <v>261665006</v>
      </c>
    </row>
    <row r="220" spans="1:5">
      <c r="A220" s="12" t="s">
        <v>677</v>
      </c>
      <c r="B220" s="24">
        <v>3</v>
      </c>
      <c r="C220" s="12" t="s">
        <v>1376</v>
      </c>
      <c r="D220" s="12" t="s">
        <v>1376</v>
      </c>
    </row>
    <row r="221" spans="1:5">
      <c r="A221" s="12" t="s">
        <v>677</v>
      </c>
      <c r="B221" s="24">
        <v>4</v>
      </c>
      <c r="C221" s="12" t="s">
        <v>678</v>
      </c>
      <c r="D221" s="12" t="s">
        <v>678</v>
      </c>
    </row>
    <row r="222" spans="1:5">
      <c r="A222" s="12" t="s">
        <v>561</v>
      </c>
      <c r="B222" s="24">
        <v>1</v>
      </c>
      <c r="C222" s="30"/>
      <c r="D222" s="30"/>
    </row>
    <row r="223" spans="1:5">
      <c r="A223" s="12" t="s">
        <v>561</v>
      </c>
      <c r="B223" s="24">
        <v>2</v>
      </c>
      <c r="C223" s="30" t="s">
        <v>1074</v>
      </c>
      <c r="D223" s="30" t="s">
        <v>1074</v>
      </c>
      <c r="E223" s="12">
        <v>17216000</v>
      </c>
    </row>
    <row r="224" spans="1:5">
      <c r="A224" s="12" t="s">
        <v>561</v>
      </c>
      <c r="B224" s="24">
        <v>3</v>
      </c>
      <c r="C224" s="30" t="s">
        <v>1075</v>
      </c>
      <c r="D224" s="30" t="s">
        <v>1075</v>
      </c>
      <c r="E224" s="12">
        <v>72365000</v>
      </c>
    </row>
    <row r="225" spans="1:5">
      <c r="A225" s="12" t="s">
        <v>561</v>
      </c>
      <c r="B225" s="24">
        <v>4</v>
      </c>
      <c r="C225" s="30" t="s">
        <v>1204</v>
      </c>
      <c r="D225" s="30" t="s">
        <v>1204</v>
      </c>
      <c r="E225" s="12">
        <v>39950000</v>
      </c>
    </row>
    <row r="226" spans="1:5">
      <c r="A226" s="12" t="s">
        <v>561</v>
      </c>
      <c r="B226" s="24">
        <v>5</v>
      </c>
      <c r="C226" s="30" t="s">
        <v>1205</v>
      </c>
      <c r="D226" s="30" t="s">
        <v>1205</v>
      </c>
      <c r="E226" s="12">
        <v>73322006</v>
      </c>
    </row>
    <row r="227" spans="1:5">
      <c r="A227" s="12" t="s">
        <v>794</v>
      </c>
      <c r="B227" s="24">
        <v>1</v>
      </c>
      <c r="C227" s="30"/>
      <c r="D227" s="30"/>
      <c r="E227" s="12"/>
    </row>
    <row r="228" spans="1:5">
      <c r="A228" s="12" t="s">
        <v>794</v>
      </c>
      <c r="B228" s="24">
        <v>2</v>
      </c>
      <c r="C228" s="30" t="s">
        <v>1001</v>
      </c>
      <c r="D228" s="30" t="s">
        <v>1001</v>
      </c>
      <c r="E228" s="12">
        <v>261665006</v>
      </c>
    </row>
    <row r="229" spans="1:5">
      <c r="A229" s="12" t="s">
        <v>794</v>
      </c>
      <c r="B229" s="24">
        <v>3</v>
      </c>
      <c r="C229" s="30" t="s">
        <v>1206</v>
      </c>
      <c r="D229" s="30" t="s">
        <v>1206</v>
      </c>
    </row>
    <row r="230" spans="1:5">
      <c r="A230" s="12" t="s">
        <v>794</v>
      </c>
      <c r="B230" s="24">
        <v>4</v>
      </c>
      <c r="C230" s="30" t="s">
        <v>342</v>
      </c>
      <c r="D230" s="30" t="s">
        <v>342</v>
      </c>
    </row>
    <row r="231" spans="1:5">
      <c r="A231" s="12" t="s">
        <v>794</v>
      </c>
      <c r="B231" s="24">
        <v>5</v>
      </c>
      <c r="C231" s="30" t="s">
        <v>244</v>
      </c>
      <c r="D231" s="30" t="s">
        <v>244</v>
      </c>
    </row>
    <row r="232" spans="1:5">
      <c r="A232" s="12" t="s">
        <v>794</v>
      </c>
      <c r="B232" s="24">
        <v>6</v>
      </c>
      <c r="C232" s="30" t="s">
        <v>243</v>
      </c>
      <c r="D232" s="30" t="s">
        <v>243</v>
      </c>
    </row>
    <row r="233" spans="1:5">
      <c r="A233" s="12" t="s">
        <v>794</v>
      </c>
      <c r="B233" s="24">
        <v>7</v>
      </c>
      <c r="C233" s="30" t="s">
        <v>1482</v>
      </c>
      <c r="D233" s="30" t="s">
        <v>1482</v>
      </c>
    </row>
    <row r="234" spans="1:5">
      <c r="A234" s="12" t="s">
        <v>794</v>
      </c>
      <c r="B234" s="24">
        <v>8</v>
      </c>
      <c r="C234" s="30" t="s">
        <v>1418</v>
      </c>
      <c r="D234" s="30" t="s">
        <v>1418</v>
      </c>
    </row>
    <row r="235" spans="1:5">
      <c r="A235" s="12" t="s">
        <v>1455</v>
      </c>
      <c r="B235" s="24">
        <v>1</v>
      </c>
      <c r="C235" s="12"/>
      <c r="D235" s="12"/>
    </row>
    <row r="236" spans="1:5">
      <c r="A236" s="12" t="s">
        <v>1455</v>
      </c>
      <c r="B236" s="24">
        <v>2</v>
      </c>
      <c r="C236" s="12" t="s">
        <v>538</v>
      </c>
      <c r="D236" s="12" t="s">
        <v>538</v>
      </c>
    </row>
    <row r="237" spans="1:5">
      <c r="A237" s="12" t="s">
        <v>1455</v>
      </c>
      <c r="B237" s="24">
        <v>3</v>
      </c>
      <c r="C237" s="12" t="s">
        <v>1316</v>
      </c>
      <c r="D237" s="12" t="s">
        <v>1316</v>
      </c>
    </row>
    <row r="238" spans="1:5">
      <c r="A238" s="12" t="s">
        <v>1455</v>
      </c>
      <c r="B238" s="24">
        <v>4</v>
      </c>
      <c r="C238" s="34" t="s">
        <v>1196</v>
      </c>
      <c r="D238" s="34" t="s">
        <v>1196</v>
      </c>
    </row>
    <row r="239" spans="1:5">
      <c r="A239" s="12" t="s">
        <v>1455</v>
      </c>
      <c r="B239" s="24">
        <v>5</v>
      </c>
      <c r="C239" s="34" t="s">
        <v>1317</v>
      </c>
      <c r="D239" s="34" t="s">
        <v>1317</v>
      </c>
    </row>
    <row r="240" spans="1:5">
      <c r="A240" s="12" t="s">
        <v>1455</v>
      </c>
      <c r="B240" s="24">
        <v>6</v>
      </c>
      <c r="C240" s="30" t="s">
        <v>1442</v>
      </c>
      <c r="D240" s="30" t="s">
        <v>1442</v>
      </c>
    </row>
    <row r="241" spans="1:5">
      <c r="A241" s="12" t="s">
        <v>1455</v>
      </c>
      <c r="B241" s="24">
        <v>7</v>
      </c>
      <c r="C241" s="30" t="s">
        <v>1418</v>
      </c>
      <c r="D241" s="30" t="s">
        <v>1418</v>
      </c>
    </row>
    <row r="242" spans="1:5">
      <c r="A242" s="12" t="s">
        <v>1455</v>
      </c>
      <c r="B242" s="24">
        <v>8</v>
      </c>
      <c r="C242" s="12" t="s">
        <v>1001</v>
      </c>
      <c r="D242" s="12" t="s">
        <v>1001</v>
      </c>
      <c r="E242" s="12">
        <v>261665006</v>
      </c>
    </row>
    <row r="243" spans="1:5">
      <c r="A243" s="12" t="s">
        <v>1591</v>
      </c>
      <c r="B243" s="24">
        <v>1</v>
      </c>
      <c r="C243" s="12"/>
      <c r="D243" s="12"/>
    </row>
    <row r="244" spans="1:5">
      <c r="A244" s="12" t="s">
        <v>1591</v>
      </c>
      <c r="B244" s="24">
        <v>2</v>
      </c>
      <c r="C244" s="30" t="s">
        <v>1417</v>
      </c>
      <c r="D244" s="30" t="s">
        <v>1417</v>
      </c>
    </row>
    <row r="245" spans="1:5">
      <c r="A245" s="12" t="s">
        <v>1591</v>
      </c>
      <c r="B245" s="24">
        <v>3</v>
      </c>
      <c r="C245" s="30" t="s">
        <v>1443</v>
      </c>
      <c r="D245" s="30" t="s">
        <v>1443</v>
      </c>
    </row>
    <row r="246" spans="1:5">
      <c r="A246" s="12" t="s">
        <v>1591</v>
      </c>
      <c r="B246" s="24">
        <v>4</v>
      </c>
      <c r="C246" s="30" t="s">
        <v>1444</v>
      </c>
      <c r="D246" s="30" t="s">
        <v>1444</v>
      </c>
    </row>
    <row r="247" spans="1:5">
      <c r="A247" s="12" t="s">
        <v>1591</v>
      </c>
      <c r="B247" s="24">
        <v>5</v>
      </c>
      <c r="C247" s="30" t="s">
        <v>1418</v>
      </c>
      <c r="D247" s="30" t="s">
        <v>1418</v>
      </c>
    </row>
    <row r="248" spans="1:5">
      <c r="A248" s="12" t="s">
        <v>1586</v>
      </c>
      <c r="B248" s="24">
        <v>1</v>
      </c>
      <c r="C248" s="12"/>
      <c r="D248" s="12"/>
    </row>
    <row r="249" spans="1:5">
      <c r="A249" s="12" t="s">
        <v>1586</v>
      </c>
      <c r="B249" s="24">
        <v>2</v>
      </c>
      <c r="C249" s="30" t="s">
        <v>1417</v>
      </c>
      <c r="D249" s="30" t="s">
        <v>1417</v>
      </c>
    </row>
    <row r="250" spans="1:5">
      <c r="A250" s="12" t="s">
        <v>1586</v>
      </c>
      <c r="B250" s="24">
        <v>3</v>
      </c>
      <c r="C250" s="30" t="s">
        <v>1445</v>
      </c>
      <c r="D250" s="30" t="s">
        <v>1443</v>
      </c>
    </row>
    <row r="251" spans="1:5">
      <c r="A251" s="12" t="s">
        <v>1586</v>
      </c>
      <c r="B251" s="24">
        <v>4</v>
      </c>
      <c r="C251" s="30" t="s">
        <v>1446</v>
      </c>
      <c r="D251" s="30" t="s">
        <v>1444</v>
      </c>
    </row>
    <row r="252" spans="1:5">
      <c r="A252" s="12" t="s">
        <v>1586</v>
      </c>
      <c r="B252" s="24">
        <v>5</v>
      </c>
      <c r="C252" s="30" t="s">
        <v>1418</v>
      </c>
      <c r="D252" s="30" t="s">
        <v>1418</v>
      </c>
    </row>
    <row r="253" spans="1:5">
      <c r="A253" s="12" t="s">
        <v>1116</v>
      </c>
      <c r="B253" s="24">
        <v>1</v>
      </c>
      <c r="C253" s="30"/>
      <c r="D253" s="30"/>
    </row>
    <row r="254" spans="1:5">
      <c r="A254" s="12" t="s">
        <v>1116</v>
      </c>
      <c r="B254" s="24">
        <v>2</v>
      </c>
      <c r="C254" s="30" t="s">
        <v>1237</v>
      </c>
      <c r="D254" s="30" t="s">
        <v>1237</v>
      </c>
    </row>
    <row r="255" spans="1:5">
      <c r="A255" s="12" t="s">
        <v>1116</v>
      </c>
      <c r="B255" s="24">
        <v>3</v>
      </c>
      <c r="C255" s="30" t="s">
        <v>2413</v>
      </c>
      <c r="D255" s="30" t="s">
        <v>1238</v>
      </c>
    </row>
    <row r="256" spans="1:5">
      <c r="A256" s="12" t="s">
        <v>1116</v>
      </c>
      <c r="B256" s="24">
        <v>4</v>
      </c>
      <c r="C256" s="30" t="s">
        <v>1118</v>
      </c>
      <c r="D256" s="30" t="s">
        <v>1118</v>
      </c>
    </row>
    <row r="257" spans="1:7">
      <c r="A257" s="12" t="s">
        <v>1116</v>
      </c>
      <c r="B257" s="24">
        <v>5</v>
      </c>
      <c r="C257" s="30" t="s">
        <v>2160</v>
      </c>
      <c r="D257" s="30" t="s">
        <v>2160</v>
      </c>
    </row>
    <row r="258" spans="1:7">
      <c r="A258" s="12" t="s">
        <v>31</v>
      </c>
      <c r="B258" s="24">
        <v>1</v>
      </c>
      <c r="C258" s="30"/>
      <c r="D258" s="30"/>
    </row>
    <row r="259" spans="1:7">
      <c r="A259" s="12" t="s">
        <v>31</v>
      </c>
      <c r="B259" s="24">
        <v>2</v>
      </c>
      <c r="C259" s="30" t="s">
        <v>32</v>
      </c>
      <c r="D259" s="30" t="s">
        <v>183</v>
      </c>
    </row>
    <row r="260" spans="1:7">
      <c r="A260" s="12" t="s">
        <v>31</v>
      </c>
      <c r="B260" s="24">
        <v>3</v>
      </c>
      <c r="C260" s="30" t="s">
        <v>287</v>
      </c>
      <c r="D260" s="30" t="s">
        <v>184</v>
      </c>
    </row>
    <row r="261" spans="1:7">
      <c r="A261" s="12" t="s">
        <v>31</v>
      </c>
      <c r="B261" s="24">
        <v>4</v>
      </c>
      <c r="C261" s="30" t="s">
        <v>182</v>
      </c>
      <c r="D261" s="30" t="s">
        <v>101</v>
      </c>
    </row>
    <row r="262" spans="1:7">
      <c r="A262" s="12" t="s">
        <v>1259</v>
      </c>
      <c r="B262" s="24">
        <v>1</v>
      </c>
      <c r="C262" s="30"/>
      <c r="D262" s="30"/>
    </row>
    <row r="263" spans="1:7">
      <c r="A263" s="12" t="s">
        <v>1259</v>
      </c>
      <c r="B263" s="24">
        <v>2</v>
      </c>
      <c r="C263" s="12" t="s">
        <v>1070</v>
      </c>
      <c r="D263" s="12" t="s">
        <v>1001</v>
      </c>
      <c r="E263" s="12">
        <v>261665006</v>
      </c>
    </row>
    <row r="264" spans="1:7">
      <c r="A264" s="12" t="s">
        <v>1259</v>
      </c>
      <c r="B264" s="24">
        <v>3</v>
      </c>
      <c r="C264" s="12" t="s">
        <v>861</v>
      </c>
      <c r="D264" s="12" t="s">
        <v>861</v>
      </c>
    </row>
    <row r="265" spans="1:7">
      <c r="A265" s="12" t="s">
        <v>1259</v>
      </c>
      <c r="B265" s="24">
        <v>4</v>
      </c>
      <c r="C265" s="12" t="s">
        <v>703</v>
      </c>
      <c r="D265" s="12" t="s">
        <v>703</v>
      </c>
    </row>
    <row r="266" spans="1:7">
      <c r="A266" s="12" t="s">
        <v>1259</v>
      </c>
      <c r="B266" s="24">
        <v>5</v>
      </c>
      <c r="C266" s="12" t="s">
        <v>1453</v>
      </c>
      <c r="D266" s="12" t="s">
        <v>440</v>
      </c>
    </row>
    <row r="267" spans="1:7">
      <c r="A267" s="12" t="s">
        <v>2334</v>
      </c>
      <c r="B267" s="24">
        <v>1</v>
      </c>
      <c r="C267" s="12"/>
      <c r="D267" s="12"/>
    </row>
    <row r="268" spans="1:7">
      <c r="A268" s="12" t="s">
        <v>2334</v>
      </c>
      <c r="B268" s="24">
        <v>2</v>
      </c>
      <c r="C268" s="12" t="s">
        <v>434</v>
      </c>
      <c r="D268" s="12" t="s">
        <v>434</v>
      </c>
      <c r="G268" s="12" t="s">
        <v>435</v>
      </c>
    </row>
    <row r="269" spans="1:7">
      <c r="A269" s="12" t="s">
        <v>2334</v>
      </c>
      <c r="B269" s="24">
        <v>3</v>
      </c>
      <c r="C269" s="12" t="s">
        <v>1077</v>
      </c>
      <c r="D269" s="12" t="s">
        <v>1077</v>
      </c>
      <c r="G269" s="12" t="s">
        <v>537</v>
      </c>
    </row>
    <row r="270" spans="1:7">
      <c r="A270" s="12" t="s">
        <v>2334</v>
      </c>
      <c r="B270" s="24">
        <v>4</v>
      </c>
      <c r="C270" s="12" t="s">
        <v>637</v>
      </c>
      <c r="D270" s="12" t="s">
        <v>637</v>
      </c>
      <c r="G270" s="12" t="s">
        <v>736</v>
      </c>
    </row>
    <row r="271" spans="1:7">
      <c r="A271" s="12" t="s">
        <v>2334</v>
      </c>
      <c r="B271" s="24">
        <v>5</v>
      </c>
      <c r="C271" s="12" t="s">
        <v>611</v>
      </c>
      <c r="D271" s="12" t="s">
        <v>611</v>
      </c>
      <c r="G271" s="12" t="s">
        <v>746</v>
      </c>
    </row>
    <row r="272" spans="1:7">
      <c r="A272" s="12" t="s">
        <v>2334</v>
      </c>
      <c r="B272" s="24">
        <v>6</v>
      </c>
      <c r="C272" s="12" t="s">
        <v>747</v>
      </c>
      <c r="D272" s="12" t="s">
        <v>747</v>
      </c>
    </row>
    <row r="273" spans="1:7">
      <c r="A273" s="12" t="s">
        <v>2334</v>
      </c>
      <c r="B273" s="24">
        <v>7</v>
      </c>
      <c r="C273" s="12" t="s">
        <v>748</v>
      </c>
      <c r="D273" s="12" t="s">
        <v>748</v>
      </c>
      <c r="G273" s="12" t="s">
        <v>524</v>
      </c>
    </row>
    <row r="274" spans="1:7">
      <c r="A274" s="12" t="s">
        <v>2334</v>
      </c>
      <c r="B274" s="24">
        <v>8</v>
      </c>
      <c r="C274" s="12" t="s">
        <v>628</v>
      </c>
      <c r="D274" s="12" t="s">
        <v>628</v>
      </c>
      <c r="G274" s="12" t="s">
        <v>629</v>
      </c>
    </row>
    <row r="275" spans="1:7">
      <c r="A275" s="12" t="s">
        <v>2334</v>
      </c>
      <c r="B275" s="24">
        <v>9</v>
      </c>
      <c r="C275" s="12" t="s">
        <v>630</v>
      </c>
      <c r="D275" s="12" t="s">
        <v>630</v>
      </c>
      <c r="G275" s="12" t="s">
        <v>618</v>
      </c>
    </row>
    <row r="276" spans="1:7">
      <c r="A276" s="12" t="s">
        <v>2334</v>
      </c>
      <c r="B276" s="24">
        <v>10</v>
      </c>
      <c r="C276" s="12" t="s">
        <v>619</v>
      </c>
      <c r="D276" s="12" t="s">
        <v>619</v>
      </c>
      <c r="G276" s="12" t="s">
        <v>643</v>
      </c>
    </row>
    <row r="277" spans="1:7">
      <c r="A277" s="12" t="s">
        <v>2334</v>
      </c>
      <c r="B277" s="24">
        <v>11</v>
      </c>
      <c r="C277" s="12" t="s">
        <v>750</v>
      </c>
      <c r="D277" s="12" t="s">
        <v>750</v>
      </c>
      <c r="G277" s="12" t="s">
        <v>640</v>
      </c>
    </row>
    <row r="278" spans="1:7">
      <c r="A278" s="12" t="s">
        <v>1432</v>
      </c>
      <c r="B278" s="24">
        <v>1</v>
      </c>
      <c r="C278" s="12" t="s">
        <v>1417</v>
      </c>
      <c r="D278" s="12" t="s">
        <v>1417</v>
      </c>
    </row>
    <row r="279" spans="1:7">
      <c r="A279" s="12" t="s">
        <v>1432</v>
      </c>
      <c r="B279" s="24">
        <v>2</v>
      </c>
      <c r="C279" s="30" t="s">
        <v>641</v>
      </c>
      <c r="D279" s="30" t="s">
        <v>641</v>
      </c>
    </row>
    <row r="280" spans="1:7">
      <c r="A280" s="12" t="s">
        <v>1432</v>
      </c>
      <c r="B280" s="24">
        <v>3</v>
      </c>
      <c r="C280" s="30" t="s">
        <v>642</v>
      </c>
      <c r="D280" s="30" t="s">
        <v>642</v>
      </c>
    </row>
    <row r="281" spans="1:7">
      <c r="A281" s="12" t="s">
        <v>1432</v>
      </c>
      <c r="B281" s="24">
        <v>3</v>
      </c>
      <c r="C281" s="30" t="s">
        <v>871</v>
      </c>
      <c r="D281" s="30" t="s">
        <v>871</v>
      </c>
    </row>
    <row r="282" spans="1:7">
      <c r="A282" s="12" t="s">
        <v>1432</v>
      </c>
      <c r="B282" s="24">
        <v>4</v>
      </c>
      <c r="C282" s="30" t="s">
        <v>652</v>
      </c>
      <c r="D282" s="30" t="s">
        <v>652</v>
      </c>
    </row>
    <row r="283" spans="1:7">
      <c r="A283" s="12" t="s">
        <v>1432</v>
      </c>
      <c r="B283" s="24">
        <v>5</v>
      </c>
      <c r="C283" s="30" t="s">
        <v>760</v>
      </c>
      <c r="D283" s="30" t="s">
        <v>760</v>
      </c>
    </row>
    <row r="284" spans="1:7">
      <c r="A284" s="12" t="s">
        <v>1432</v>
      </c>
      <c r="B284" s="24">
        <v>6</v>
      </c>
      <c r="C284" s="30" t="s">
        <v>654</v>
      </c>
      <c r="D284" s="30" t="s">
        <v>654</v>
      </c>
    </row>
    <row r="285" spans="1:7">
      <c r="A285" s="12" t="s">
        <v>1432</v>
      </c>
      <c r="B285" s="24">
        <v>10</v>
      </c>
      <c r="C285" s="30" t="s">
        <v>655</v>
      </c>
      <c r="D285" s="30" t="s">
        <v>655</v>
      </c>
    </row>
    <row r="286" spans="1:7">
      <c r="A286" s="12" t="s">
        <v>1432</v>
      </c>
      <c r="B286" s="24">
        <v>15</v>
      </c>
      <c r="C286" s="30" t="s">
        <v>656</v>
      </c>
      <c r="D286" s="30" t="s">
        <v>656</v>
      </c>
    </row>
    <row r="287" spans="1:7">
      <c r="A287" s="12" t="s">
        <v>1432</v>
      </c>
      <c r="B287" s="24">
        <v>16</v>
      </c>
      <c r="C287" s="30" t="s">
        <v>884</v>
      </c>
      <c r="D287" s="30" t="s">
        <v>884</v>
      </c>
    </row>
    <row r="288" spans="1:7">
      <c r="A288" s="12" t="s">
        <v>1432</v>
      </c>
      <c r="B288" s="24">
        <v>30</v>
      </c>
      <c r="C288" s="12" t="s">
        <v>885</v>
      </c>
      <c r="D288" s="12" t="s">
        <v>885</v>
      </c>
    </row>
    <row r="289" spans="1:4">
      <c r="A289" s="12" t="s">
        <v>1432</v>
      </c>
      <c r="B289" s="24">
        <v>31</v>
      </c>
      <c r="C289" s="12" t="s">
        <v>447</v>
      </c>
      <c r="D289" s="12" t="s">
        <v>447</v>
      </c>
    </row>
    <row r="290" spans="1:4">
      <c r="A290" s="12" t="s">
        <v>1432</v>
      </c>
      <c r="B290" s="24">
        <v>35</v>
      </c>
      <c r="C290" s="12" t="s">
        <v>653</v>
      </c>
      <c r="D290" s="12" t="s">
        <v>653</v>
      </c>
    </row>
    <row r="291" spans="1:4">
      <c r="A291" s="12" t="s">
        <v>1432</v>
      </c>
      <c r="B291" s="24">
        <v>36</v>
      </c>
      <c r="C291" s="12" t="s">
        <v>657</v>
      </c>
      <c r="D291" s="12" t="s">
        <v>657</v>
      </c>
    </row>
    <row r="292" spans="1:4">
      <c r="A292" s="30" t="s">
        <v>433</v>
      </c>
      <c r="B292" s="24">
        <v>1</v>
      </c>
      <c r="C292" s="12"/>
      <c r="D292" s="12"/>
    </row>
    <row r="293" spans="1:4">
      <c r="A293" s="30" t="s">
        <v>433</v>
      </c>
      <c r="B293" s="24">
        <v>2</v>
      </c>
      <c r="C293" s="12" t="s">
        <v>1001</v>
      </c>
      <c r="D293" s="12" t="s">
        <v>1001</v>
      </c>
    </row>
    <row r="294" spans="1:4">
      <c r="A294" s="30" t="s">
        <v>433</v>
      </c>
      <c r="B294" s="24">
        <v>3</v>
      </c>
      <c r="C294" s="30" t="s">
        <v>1252</v>
      </c>
      <c r="D294" s="30" t="s">
        <v>1252</v>
      </c>
    </row>
    <row r="295" spans="1:4">
      <c r="A295" s="30" t="s">
        <v>433</v>
      </c>
      <c r="B295" s="24">
        <v>4</v>
      </c>
      <c r="C295" s="30" t="s">
        <v>551</v>
      </c>
      <c r="D295" s="30" t="s">
        <v>551</v>
      </c>
    </row>
    <row r="296" spans="1:4">
      <c r="A296" s="30" t="s">
        <v>433</v>
      </c>
      <c r="B296" s="24">
        <v>5</v>
      </c>
      <c r="C296" s="30" t="s">
        <v>899</v>
      </c>
      <c r="D296" s="30" t="s">
        <v>899</v>
      </c>
    </row>
    <row r="297" spans="1:4">
      <c r="A297" s="30" t="s">
        <v>433</v>
      </c>
      <c r="B297" s="24">
        <v>6</v>
      </c>
      <c r="C297" s="30" t="s">
        <v>900</v>
      </c>
      <c r="D297" s="30" t="s">
        <v>900</v>
      </c>
    </row>
    <row r="298" spans="1:4">
      <c r="A298" s="30" t="s">
        <v>433</v>
      </c>
      <c r="B298" s="24">
        <v>7</v>
      </c>
      <c r="C298" s="30" t="s">
        <v>665</v>
      </c>
      <c r="D298" s="30" t="s">
        <v>665</v>
      </c>
    </row>
    <row r="299" spans="1:4">
      <c r="A299" s="12" t="s">
        <v>1391</v>
      </c>
      <c r="B299" s="24">
        <v>1</v>
      </c>
      <c r="C299" s="30"/>
      <c r="D299" s="30"/>
    </row>
    <row r="300" spans="1:4">
      <c r="A300" s="12" t="s">
        <v>1391</v>
      </c>
      <c r="B300" s="24">
        <v>2</v>
      </c>
      <c r="C300" s="12" t="s">
        <v>2237</v>
      </c>
      <c r="D300" s="12" t="s">
        <v>2237</v>
      </c>
    </row>
    <row r="301" spans="1:4">
      <c r="A301" s="12" t="s">
        <v>1391</v>
      </c>
      <c r="B301" s="24">
        <v>3</v>
      </c>
      <c r="C301" s="30" t="s">
        <v>770</v>
      </c>
      <c r="D301" s="30" t="s">
        <v>770</v>
      </c>
    </row>
    <row r="302" spans="1:4">
      <c r="A302" s="12" t="s">
        <v>1391</v>
      </c>
      <c r="B302" s="24">
        <v>4</v>
      </c>
      <c r="C302" s="30" t="s">
        <v>771</v>
      </c>
      <c r="D302" s="30" t="s">
        <v>771</v>
      </c>
    </row>
    <row r="303" spans="1:4">
      <c r="A303" s="12" t="s">
        <v>1391</v>
      </c>
      <c r="B303" s="24">
        <v>5</v>
      </c>
      <c r="C303" s="30" t="s">
        <v>772</v>
      </c>
      <c r="D303" s="30" t="s">
        <v>772</v>
      </c>
    </row>
    <row r="304" spans="1:4">
      <c r="A304" s="12" t="s">
        <v>1391</v>
      </c>
      <c r="B304" s="24">
        <v>6</v>
      </c>
      <c r="C304" s="30" t="s">
        <v>1377</v>
      </c>
      <c r="D304" s="30" t="s">
        <v>1377</v>
      </c>
    </row>
    <row r="305" spans="1:4">
      <c r="A305" s="12" t="s">
        <v>1391</v>
      </c>
      <c r="B305" s="24">
        <v>7</v>
      </c>
      <c r="C305" s="30" t="s">
        <v>1378</v>
      </c>
      <c r="D305" s="30" t="s">
        <v>1378</v>
      </c>
    </row>
    <row r="306" spans="1:4">
      <c r="A306" s="12" t="s">
        <v>1391</v>
      </c>
      <c r="B306" s="24">
        <v>8</v>
      </c>
      <c r="C306" s="30" t="s">
        <v>1379</v>
      </c>
      <c r="D306" s="30" t="s">
        <v>1379</v>
      </c>
    </row>
    <row r="307" spans="1:4">
      <c r="A307" s="12" t="s">
        <v>1391</v>
      </c>
      <c r="B307" s="24">
        <v>9</v>
      </c>
      <c r="C307" s="30" t="s">
        <v>1382</v>
      </c>
      <c r="D307" s="30" t="s">
        <v>1382</v>
      </c>
    </row>
    <row r="308" spans="1:4">
      <c r="A308" s="12" t="s">
        <v>1391</v>
      </c>
      <c r="B308" s="24">
        <v>10</v>
      </c>
      <c r="C308" s="30" t="s">
        <v>1254</v>
      </c>
      <c r="D308" s="30" t="s">
        <v>1254</v>
      </c>
    </row>
    <row r="309" spans="1:4">
      <c r="A309" s="12" t="s">
        <v>1391</v>
      </c>
      <c r="B309" s="24">
        <v>11</v>
      </c>
      <c r="C309" s="30" t="s">
        <v>1255</v>
      </c>
      <c r="D309" s="30" t="s">
        <v>1255</v>
      </c>
    </row>
    <row r="310" spans="1:4">
      <c r="A310" s="12" t="s">
        <v>1391</v>
      </c>
      <c r="B310" s="24">
        <v>12</v>
      </c>
      <c r="C310" s="30" t="s">
        <v>1146</v>
      </c>
      <c r="D310" s="30" t="s">
        <v>1146</v>
      </c>
    </row>
    <row r="311" spans="1:4">
      <c r="A311" s="12" t="s">
        <v>1391</v>
      </c>
      <c r="B311" s="24">
        <v>13</v>
      </c>
      <c r="C311" s="30" t="s">
        <v>1147</v>
      </c>
      <c r="D311" s="30" t="s">
        <v>1147</v>
      </c>
    </row>
    <row r="312" spans="1:4">
      <c r="A312" s="12" t="s">
        <v>1391</v>
      </c>
      <c r="B312" s="24">
        <v>15</v>
      </c>
      <c r="C312" s="30" t="s">
        <v>2084</v>
      </c>
      <c r="D312" s="30" t="s">
        <v>2084</v>
      </c>
    </row>
    <row r="313" spans="1:4">
      <c r="A313" s="12" t="s">
        <v>1391</v>
      </c>
      <c r="B313" s="24">
        <v>20</v>
      </c>
      <c r="C313" s="12" t="s">
        <v>1024</v>
      </c>
      <c r="D313" s="12" t="s">
        <v>1024</v>
      </c>
    </row>
    <row r="314" spans="1:4">
      <c r="A314" s="12" t="s">
        <v>1391</v>
      </c>
      <c r="B314" s="24">
        <v>21</v>
      </c>
      <c r="C314" s="12" t="s">
        <v>1025</v>
      </c>
      <c r="D314" s="12" t="s">
        <v>1025</v>
      </c>
    </row>
    <row r="315" spans="1:4">
      <c r="A315" s="12" t="s">
        <v>1391</v>
      </c>
      <c r="B315" s="24">
        <v>22</v>
      </c>
      <c r="C315" s="12" t="s">
        <v>890</v>
      </c>
      <c r="D315" s="12" t="s">
        <v>890</v>
      </c>
    </row>
    <row r="316" spans="1:4">
      <c r="A316" s="12" t="s">
        <v>1391</v>
      </c>
      <c r="B316" s="24">
        <v>23</v>
      </c>
      <c r="C316" s="12" t="s">
        <v>891</v>
      </c>
      <c r="D316" s="12" t="s">
        <v>891</v>
      </c>
    </row>
    <row r="317" spans="1:4">
      <c r="A317" s="12" t="s">
        <v>1391</v>
      </c>
      <c r="B317" s="24">
        <v>24</v>
      </c>
      <c r="C317" s="12" t="s">
        <v>892</v>
      </c>
      <c r="D317" s="12" t="s">
        <v>892</v>
      </c>
    </row>
    <row r="318" spans="1:4">
      <c r="A318" s="12" t="s">
        <v>1391</v>
      </c>
      <c r="B318" s="24">
        <v>25</v>
      </c>
      <c r="C318" s="12" t="s">
        <v>1680</v>
      </c>
      <c r="D318" s="12" t="s">
        <v>1680</v>
      </c>
    </row>
    <row r="319" spans="1:4">
      <c r="A319" s="12" t="s">
        <v>1391</v>
      </c>
      <c r="B319" s="24">
        <v>30</v>
      </c>
      <c r="C319" s="12" t="s">
        <v>1418</v>
      </c>
      <c r="D319" s="12" t="s">
        <v>1418</v>
      </c>
    </row>
    <row r="320" spans="1:4">
      <c r="A320" s="12" t="s">
        <v>893</v>
      </c>
      <c r="B320" s="24">
        <v>1</v>
      </c>
      <c r="C320" s="12"/>
      <c r="D320" s="12"/>
    </row>
    <row r="321" spans="1:5">
      <c r="A321" s="12" t="s">
        <v>893</v>
      </c>
      <c r="B321" s="24">
        <v>2</v>
      </c>
      <c r="C321" s="30" t="s">
        <v>1001</v>
      </c>
      <c r="D321" s="30" t="s">
        <v>1001</v>
      </c>
      <c r="E321" s="12">
        <v>261665006</v>
      </c>
    </row>
    <row r="322" spans="1:5">
      <c r="A322" s="12" t="s">
        <v>893</v>
      </c>
      <c r="B322" s="24">
        <v>3</v>
      </c>
      <c r="C322" s="30" t="s">
        <v>758</v>
      </c>
      <c r="D322" s="30" t="s">
        <v>758</v>
      </c>
    </row>
    <row r="323" spans="1:5">
      <c r="A323" s="12" t="s">
        <v>893</v>
      </c>
      <c r="B323" s="24">
        <v>4</v>
      </c>
      <c r="C323" s="30" t="s">
        <v>1127</v>
      </c>
      <c r="D323" s="30" t="s">
        <v>1127</v>
      </c>
    </row>
    <row r="324" spans="1:5">
      <c r="A324" s="12" t="s">
        <v>893</v>
      </c>
      <c r="B324" s="24">
        <v>5</v>
      </c>
      <c r="C324" s="30" t="s">
        <v>1128</v>
      </c>
      <c r="D324" s="30" t="s">
        <v>1128</v>
      </c>
    </row>
    <row r="325" spans="1:5">
      <c r="A325" s="12" t="s">
        <v>893</v>
      </c>
      <c r="B325" s="24">
        <v>66</v>
      </c>
      <c r="C325" s="30" t="s">
        <v>778</v>
      </c>
      <c r="D325" s="30" t="s">
        <v>778</v>
      </c>
    </row>
    <row r="326" spans="1:5">
      <c r="A326" s="12" t="s">
        <v>1004</v>
      </c>
      <c r="B326" s="24">
        <v>1</v>
      </c>
      <c r="C326" s="30"/>
      <c r="D326" s="30"/>
    </row>
    <row r="327" spans="1:5">
      <c r="A327" s="12" t="s">
        <v>1004</v>
      </c>
      <c r="B327" s="24">
        <v>2</v>
      </c>
      <c r="C327" s="30" t="s">
        <v>1001</v>
      </c>
      <c r="D327" s="30" t="s">
        <v>1001</v>
      </c>
    </row>
    <row r="328" spans="1:5">
      <c r="A328" s="12" t="s">
        <v>1004</v>
      </c>
      <c r="B328" s="24">
        <v>3</v>
      </c>
      <c r="C328" s="30" t="s">
        <v>911</v>
      </c>
      <c r="D328" s="30" t="s">
        <v>911</v>
      </c>
    </row>
    <row r="329" spans="1:5">
      <c r="A329" s="12" t="s">
        <v>1004</v>
      </c>
      <c r="B329" s="24">
        <v>4</v>
      </c>
      <c r="C329" s="30" t="s">
        <v>912</v>
      </c>
      <c r="D329" s="30" t="s">
        <v>912</v>
      </c>
    </row>
    <row r="330" spans="1:5">
      <c r="A330" s="12" t="s">
        <v>1004</v>
      </c>
      <c r="B330" s="24">
        <v>5</v>
      </c>
      <c r="C330" s="30" t="s">
        <v>913</v>
      </c>
      <c r="D330" s="30" t="s">
        <v>913</v>
      </c>
    </row>
    <row r="331" spans="1:5">
      <c r="A331" s="12" t="s">
        <v>1052</v>
      </c>
      <c r="B331" s="24">
        <v>1</v>
      </c>
      <c r="C331" s="30"/>
      <c r="D331" s="30"/>
    </row>
    <row r="332" spans="1:5">
      <c r="A332" s="12" t="s">
        <v>1052</v>
      </c>
      <c r="B332" s="24">
        <v>2</v>
      </c>
      <c r="C332" s="30" t="s">
        <v>1001</v>
      </c>
      <c r="D332" s="30" t="s">
        <v>1001</v>
      </c>
      <c r="E332" s="12">
        <v>261665006</v>
      </c>
    </row>
    <row r="333" spans="1:5">
      <c r="A333" s="12" t="s">
        <v>1052</v>
      </c>
      <c r="B333" s="24">
        <v>3</v>
      </c>
      <c r="C333" s="30" t="s">
        <v>894</v>
      </c>
      <c r="D333" s="30" t="s">
        <v>895</v>
      </c>
    </row>
    <row r="334" spans="1:5">
      <c r="A334" s="12" t="s">
        <v>1052</v>
      </c>
      <c r="B334" s="24">
        <v>4</v>
      </c>
      <c r="C334" s="30" t="s">
        <v>490</v>
      </c>
      <c r="D334" s="30" t="s">
        <v>491</v>
      </c>
    </row>
    <row r="335" spans="1:5">
      <c r="A335" s="12" t="s">
        <v>1052</v>
      </c>
      <c r="B335" s="24">
        <v>5</v>
      </c>
      <c r="C335" s="30" t="s">
        <v>492</v>
      </c>
      <c r="D335" s="30" t="s">
        <v>492</v>
      </c>
    </row>
    <row r="336" spans="1:5">
      <c r="A336" s="12" t="s">
        <v>1052</v>
      </c>
      <c r="B336" s="24">
        <v>6</v>
      </c>
      <c r="C336" s="30" t="s">
        <v>480</v>
      </c>
      <c r="D336" s="30" t="s">
        <v>481</v>
      </c>
    </row>
    <row r="337" spans="1:4">
      <c r="A337" s="12" t="s">
        <v>1052</v>
      </c>
      <c r="B337" s="24">
        <v>7</v>
      </c>
      <c r="C337" s="30" t="s">
        <v>389</v>
      </c>
      <c r="D337" s="30" t="s">
        <v>390</v>
      </c>
    </row>
    <row r="338" spans="1:4">
      <c r="A338" s="12" t="s">
        <v>1052</v>
      </c>
      <c r="B338" s="24">
        <v>8</v>
      </c>
      <c r="C338" s="30" t="s">
        <v>391</v>
      </c>
      <c r="D338" s="30" t="s">
        <v>392</v>
      </c>
    </row>
    <row r="339" spans="1:4">
      <c r="A339" s="12" t="s">
        <v>1052</v>
      </c>
      <c r="B339" s="24">
        <v>9</v>
      </c>
      <c r="C339" s="30" t="s">
        <v>472</v>
      </c>
      <c r="D339" s="30" t="s">
        <v>473</v>
      </c>
    </row>
    <row r="340" spans="1:4">
      <c r="A340" s="12" t="s">
        <v>1052</v>
      </c>
      <c r="B340" s="24">
        <v>10</v>
      </c>
      <c r="C340" s="30" t="s">
        <v>1519</v>
      </c>
      <c r="D340" s="30" t="s">
        <v>1385</v>
      </c>
    </row>
    <row r="341" spans="1:4">
      <c r="A341" s="12" t="s">
        <v>1052</v>
      </c>
      <c r="B341" s="24">
        <v>11</v>
      </c>
      <c r="C341" s="30" t="s">
        <v>1386</v>
      </c>
      <c r="D341" s="30" t="s">
        <v>1387</v>
      </c>
    </row>
    <row r="342" spans="1:4">
      <c r="A342" s="12" t="s">
        <v>1052</v>
      </c>
      <c r="B342" s="24">
        <v>12</v>
      </c>
      <c r="C342" s="30" t="s">
        <v>1418</v>
      </c>
      <c r="D342" s="30" t="s">
        <v>1418</v>
      </c>
    </row>
    <row r="343" spans="1:4">
      <c r="A343" s="12" t="s">
        <v>931</v>
      </c>
      <c r="B343" s="24">
        <v>1</v>
      </c>
      <c r="C343" s="12"/>
      <c r="D343" s="12"/>
    </row>
    <row r="344" spans="1:4">
      <c r="A344" s="12" t="s">
        <v>931</v>
      </c>
      <c r="B344" s="24">
        <v>2</v>
      </c>
      <c r="C344" s="12" t="s">
        <v>1517</v>
      </c>
      <c r="D344" s="12" t="s">
        <v>1517</v>
      </c>
    </row>
    <row r="345" spans="1:4">
      <c r="A345" s="12" t="s">
        <v>931</v>
      </c>
      <c r="B345" s="24">
        <v>3</v>
      </c>
      <c r="C345" s="12" t="s">
        <v>1518</v>
      </c>
      <c r="D345" s="12" t="s">
        <v>1518</v>
      </c>
    </row>
    <row r="346" spans="1:4">
      <c r="A346" s="12" t="s">
        <v>931</v>
      </c>
      <c r="B346" s="24">
        <v>4</v>
      </c>
      <c r="C346" s="12" t="s">
        <v>493</v>
      </c>
      <c r="D346" s="12" t="s">
        <v>493</v>
      </c>
    </row>
    <row r="347" spans="1:4">
      <c r="A347" s="12" t="s">
        <v>920</v>
      </c>
      <c r="B347" s="24">
        <v>1</v>
      </c>
      <c r="C347" s="12"/>
      <c r="D347" s="12"/>
    </row>
    <row r="348" spans="1:4">
      <c r="A348" s="12" t="s">
        <v>920</v>
      </c>
      <c r="B348" s="24">
        <v>2</v>
      </c>
      <c r="C348" s="12" t="s">
        <v>393</v>
      </c>
      <c r="D348" s="12" t="s">
        <v>369</v>
      </c>
    </row>
    <row r="349" spans="1:4">
      <c r="A349" s="12" t="s">
        <v>920</v>
      </c>
      <c r="B349" s="24">
        <v>3</v>
      </c>
      <c r="C349" s="12" t="s">
        <v>465</v>
      </c>
      <c r="D349" s="12" t="s">
        <v>466</v>
      </c>
    </row>
    <row r="350" spans="1:4">
      <c r="A350" s="12" t="s">
        <v>920</v>
      </c>
      <c r="B350" s="24">
        <v>4</v>
      </c>
      <c r="C350" s="12" t="s">
        <v>294</v>
      </c>
      <c r="D350" s="12" t="s">
        <v>295</v>
      </c>
    </row>
    <row r="351" spans="1:4">
      <c r="A351" s="12" t="s">
        <v>588</v>
      </c>
      <c r="B351" s="24">
        <v>1</v>
      </c>
      <c r="C351" s="12"/>
      <c r="D351" s="12"/>
    </row>
    <row r="352" spans="1:4">
      <c r="A352" s="12" t="s">
        <v>588</v>
      </c>
      <c r="B352" s="24">
        <v>2</v>
      </c>
      <c r="C352" s="12" t="s">
        <v>1376</v>
      </c>
      <c r="D352" s="12" t="s">
        <v>1376</v>
      </c>
    </row>
    <row r="353" spans="1:5">
      <c r="A353" s="12" t="s">
        <v>588</v>
      </c>
      <c r="B353" s="24">
        <v>3</v>
      </c>
      <c r="C353" s="12" t="s">
        <v>1071</v>
      </c>
      <c r="D353" s="12" t="s">
        <v>1071</v>
      </c>
    </row>
    <row r="354" spans="1:5">
      <c r="A354" s="12" t="s">
        <v>588</v>
      </c>
      <c r="B354" s="24">
        <v>4</v>
      </c>
      <c r="C354" s="12" t="s">
        <v>296</v>
      </c>
      <c r="D354" s="12" t="s">
        <v>296</v>
      </c>
    </row>
    <row r="355" spans="1:5">
      <c r="A355" s="12" t="s">
        <v>816</v>
      </c>
      <c r="B355" s="24">
        <v>1</v>
      </c>
      <c r="C355" s="12"/>
      <c r="D355" s="12"/>
    </row>
    <row r="356" spans="1:5">
      <c r="A356" s="12" t="s">
        <v>816</v>
      </c>
      <c r="B356" s="24">
        <v>2</v>
      </c>
      <c r="C356" s="12" t="s">
        <v>1376</v>
      </c>
      <c r="D356" s="12" t="s">
        <v>1376</v>
      </c>
    </row>
    <row r="357" spans="1:5">
      <c r="A357" s="12" t="s">
        <v>816</v>
      </c>
      <c r="B357" s="24">
        <v>3</v>
      </c>
      <c r="C357" s="12" t="s">
        <v>1071</v>
      </c>
      <c r="D357" s="12" t="s">
        <v>1071</v>
      </c>
    </row>
    <row r="358" spans="1:5">
      <c r="A358" s="12" t="s">
        <v>816</v>
      </c>
      <c r="B358" s="24">
        <v>4</v>
      </c>
      <c r="C358" s="12" t="s">
        <v>1072</v>
      </c>
      <c r="D358" s="12" t="s">
        <v>1072</v>
      </c>
    </row>
    <row r="359" spans="1:5">
      <c r="A359" s="9" t="s">
        <v>75</v>
      </c>
      <c r="B359" s="26">
        <v>1</v>
      </c>
    </row>
    <row r="360" spans="1:5">
      <c r="A360" s="9" t="s">
        <v>75</v>
      </c>
      <c r="B360" s="26">
        <v>2</v>
      </c>
      <c r="C360" s="9" t="s">
        <v>474</v>
      </c>
      <c r="D360" s="9" t="s">
        <v>474</v>
      </c>
    </row>
    <row r="361" spans="1:5">
      <c r="A361" s="9" t="s">
        <v>75</v>
      </c>
      <c r="B361" s="26">
        <v>3</v>
      </c>
      <c r="C361" s="9" t="s">
        <v>291</v>
      </c>
      <c r="D361" s="9" t="s">
        <v>291</v>
      </c>
    </row>
    <row r="362" spans="1:5">
      <c r="A362" s="12" t="s">
        <v>1651</v>
      </c>
      <c r="B362" s="24">
        <v>1</v>
      </c>
      <c r="C362" s="12"/>
      <c r="D362" s="12"/>
    </row>
    <row r="363" spans="1:5">
      <c r="A363" s="12" t="s">
        <v>1651</v>
      </c>
      <c r="B363" s="24">
        <v>2</v>
      </c>
      <c r="C363" s="12" t="s">
        <v>1001</v>
      </c>
      <c r="D363" s="12" t="s">
        <v>1001</v>
      </c>
      <c r="E363" s="12">
        <v>261665006</v>
      </c>
    </row>
    <row r="364" spans="1:5">
      <c r="A364" s="12" t="s">
        <v>1651</v>
      </c>
      <c r="B364" s="24">
        <v>3</v>
      </c>
      <c r="C364" s="12" t="s">
        <v>703</v>
      </c>
      <c r="D364" s="12" t="s">
        <v>703</v>
      </c>
    </row>
    <row r="365" spans="1:5">
      <c r="A365" s="12" t="s">
        <v>1651</v>
      </c>
      <c r="B365" s="24">
        <v>4</v>
      </c>
      <c r="C365" s="12" t="s">
        <v>861</v>
      </c>
      <c r="D365" s="12" t="s">
        <v>861</v>
      </c>
    </row>
    <row r="366" spans="1:5">
      <c r="A366" s="12" t="s">
        <v>1508</v>
      </c>
      <c r="B366" s="24">
        <v>1</v>
      </c>
      <c r="C366" s="12"/>
      <c r="D366" s="12"/>
    </row>
    <row r="367" spans="1:5">
      <c r="A367" s="12" t="s">
        <v>1508</v>
      </c>
      <c r="B367" s="24">
        <v>2</v>
      </c>
      <c r="C367" s="12" t="s">
        <v>1070</v>
      </c>
      <c r="D367" s="12" t="s">
        <v>1001</v>
      </c>
      <c r="E367" s="12">
        <v>261665006</v>
      </c>
    </row>
    <row r="368" spans="1:5">
      <c r="A368" s="12" t="s">
        <v>1508</v>
      </c>
      <c r="B368" s="24">
        <v>3</v>
      </c>
      <c r="C368" s="12" t="s">
        <v>861</v>
      </c>
      <c r="D368" s="12" t="s">
        <v>861</v>
      </c>
    </row>
    <row r="369" spans="1:7">
      <c r="A369" s="12" t="s">
        <v>1508</v>
      </c>
      <c r="B369" s="24">
        <v>4</v>
      </c>
      <c r="C369" s="12" t="s">
        <v>703</v>
      </c>
      <c r="D369" s="12" t="s">
        <v>703</v>
      </c>
    </row>
    <row r="370" spans="1:7">
      <c r="A370" s="12" t="s">
        <v>2429</v>
      </c>
      <c r="B370" s="24">
        <v>1</v>
      </c>
      <c r="C370" s="12"/>
      <c r="D370" s="12"/>
      <c r="G370" s="12"/>
    </row>
    <row r="371" spans="1:7">
      <c r="A371" s="9" t="s">
        <v>2231</v>
      </c>
      <c r="B371" s="26">
        <v>2</v>
      </c>
      <c r="C371" s="9" t="s">
        <v>2430</v>
      </c>
      <c r="D371" s="9" t="s">
        <v>2430</v>
      </c>
    </row>
    <row r="372" spans="1:7">
      <c r="A372" s="9" t="s">
        <v>2231</v>
      </c>
      <c r="B372" s="26">
        <v>3</v>
      </c>
      <c r="C372" s="9" t="s">
        <v>2434</v>
      </c>
      <c r="D372" s="9" t="s">
        <v>2433</v>
      </c>
    </row>
    <row r="373" spans="1:7">
      <c r="A373" s="9" t="s">
        <v>2231</v>
      </c>
      <c r="B373" s="26">
        <v>4</v>
      </c>
      <c r="C373" s="9" t="s">
        <v>2431</v>
      </c>
      <c r="D373" s="9" t="s">
        <v>2432</v>
      </c>
    </row>
    <row r="374" spans="1:7">
      <c r="A374" s="9" t="s">
        <v>2071</v>
      </c>
      <c r="B374" s="26">
        <v>1</v>
      </c>
    </row>
    <row r="375" spans="1:7">
      <c r="A375" s="9" t="s">
        <v>2071</v>
      </c>
      <c r="B375" s="26">
        <v>2</v>
      </c>
      <c r="C375" s="9" t="s">
        <v>2072</v>
      </c>
      <c r="D375" s="9" t="s">
        <v>2073</v>
      </c>
    </row>
    <row r="376" spans="1:7">
      <c r="A376" s="9" t="s">
        <v>2071</v>
      </c>
      <c r="B376" s="26">
        <v>3</v>
      </c>
      <c r="C376" s="9" t="s">
        <v>129</v>
      </c>
      <c r="D376" s="9" t="s">
        <v>2074</v>
      </c>
    </row>
    <row r="377" spans="1:7">
      <c r="A377" s="9" t="s">
        <v>38</v>
      </c>
      <c r="B377" s="26">
        <v>1</v>
      </c>
    </row>
    <row r="378" spans="1:7">
      <c r="A378" s="9" t="s">
        <v>38</v>
      </c>
      <c r="B378" s="26">
        <v>2</v>
      </c>
      <c r="C378" s="9" t="s">
        <v>17</v>
      </c>
      <c r="D378" s="9" t="s">
        <v>17</v>
      </c>
    </row>
    <row r="379" spans="1:7">
      <c r="A379" s="9" t="s">
        <v>38</v>
      </c>
      <c r="B379" s="26">
        <v>3</v>
      </c>
      <c r="C379" s="9" t="s">
        <v>18</v>
      </c>
      <c r="D379" s="9" t="s">
        <v>18</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2240</v>
      </c>
      <c r="B1" s="10" t="s">
        <v>971</v>
      </c>
      <c r="C1" s="10" t="s">
        <v>854</v>
      </c>
      <c r="D1" s="10" t="s">
        <v>1814</v>
      </c>
      <c r="E1" s="10" t="s">
        <v>2360</v>
      </c>
      <c r="F1" s="10" t="s">
        <v>2289</v>
      </c>
      <c r="G1" s="10" t="s">
        <v>2271</v>
      </c>
      <c r="H1" s="10" t="s">
        <v>1747</v>
      </c>
      <c r="I1" s="10" t="s">
        <v>1749</v>
      </c>
      <c r="J1" s="10" t="s">
        <v>1909</v>
      </c>
      <c r="K1" s="10" t="s">
        <v>2415</v>
      </c>
      <c r="L1" s="10" t="s">
        <v>621</v>
      </c>
      <c r="M1" s="10" t="s">
        <v>622</v>
      </c>
      <c r="N1" s="10" t="s">
        <v>728</v>
      </c>
      <c r="O1" s="10" t="s">
        <v>1451</v>
      </c>
      <c r="P1" s="10" t="s">
        <v>974</v>
      </c>
      <c r="Q1" s="10" t="s">
        <v>1102</v>
      </c>
      <c r="R1" s="11" t="s">
        <v>986</v>
      </c>
    </row>
    <row r="2" spans="1:18" ht="12.75" customHeight="1">
      <c r="A2" s="3">
        <f>VLOOKUP(D2,'Concept heirarchy position'!A$1:I$609,3,0)</f>
        <v>2</v>
      </c>
      <c r="B2" s="3" t="str">
        <f>VLOOKUP(D2,'Concept heirarchy position'!A$1:I$609,2,0)</f>
        <v>Surname</v>
      </c>
      <c r="C2" s="3">
        <v>1</v>
      </c>
      <c r="D2" s="3" t="s">
        <v>2097</v>
      </c>
      <c r="E2" s="22" t="s">
        <v>978</v>
      </c>
      <c r="F2" s="22" t="s">
        <v>864</v>
      </c>
      <c r="G2" s="22" t="s">
        <v>988</v>
      </c>
      <c r="I2" s="3">
        <v>20</v>
      </c>
      <c r="N2" s="23" t="str">
        <f>IF((E2=""),"N","Y")</f>
        <v>Y</v>
      </c>
      <c r="O2" s="23" t="s">
        <v>989</v>
      </c>
      <c r="P2" s="23" t="s">
        <v>989</v>
      </c>
      <c r="Q2" s="23"/>
      <c r="R2" s="3" t="s">
        <v>989</v>
      </c>
    </row>
    <row r="3" spans="1:18" ht="12.75" customHeight="1">
      <c r="A3" s="3">
        <f>VLOOKUP(D3,'Concept heirarchy position'!A$1:I$609,3,0)</f>
        <v>3</v>
      </c>
      <c r="B3" s="3" t="str">
        <f>VLOOKUP(D3,'Concept heirarchy position'!A$1:I$609,2,0)</f>
        <v>Forename</v>
      </c>
      <c r="C3" s="3">
        <v>2</v>
      </c>
      <c r="D3" s="3" t="s">
        <v>2100</v>
      </c>
      <c r="E3" s="22" t="s">
        <v>990</v>
      </c>
      <c r="F3" s="22" t="s">
        <v>864</v>
      </c>
      <c r="G3" s="22" t="s">
        <v>988</v>
      </c>
      <c r="I3" s="3">
        <v>20</v>
      </c>
      <c r="N3" s="21" t="s">
        <v>989</v>
      </c>
      <c r="O3" s="23" t="s">
        <v>989</v>
      </c>
      <c r="P3" s="23" t="s">
        <v>989</v>
      </c>
      <c r="Q3" s="23"/>
      <c r="R3" s="3" t="s">
        <v>989</v>
      </c>
    </row>
    <row r="4" spans="1:18" ht="12.75" customHeight="1">
      <c r="A4" s="3">
        <f>VLOOKUP(D4,'Concept heirarchy position'!A$1:I$609,3,0)</f>
        <v>4</v>
      </c>
      <c r="B4" s="3" t="str">
        <f>VLOOKUP(D4,'Concept heirarchy position'!A$1:I$609,2,0)</f>
        <v>Middle name(s)</v>
      </c>
      <c r="C4" s="3">
        <v>3</v>
      </c>
      <c r="D4" s="3" t="s">
        <v>2102</v>
      </c>
      <c r="E4" s="22" t="s">
        <v>2103</v>
      </c>
      <c r="F4" s="22" t="s">
        <v>864</v>
      </c>
      <c r="G4" s="22" t="s">
        <v>988</v>
      </c>
      <c r="I4" s="3">
        <v>40</v>
      </c>
      <c r="N4" s="21" t="s">
        <v>989</v>
      </c>
      <c r="O4" s="23" t="s">
        <v>989</v>
      </c>
      <c r="P4" s="23" t="s">
        <v>989</v>
      </c>
      <c r="Q4" s="23"/>
      <c r="R4" s="3" t="s">
        <v>989</v>
      </c>
    </row>
    <row r="5" spans="1:18" ht="12.75" customHeight="1">
      <c r="A5" s="3">
        <f>VLOOKUP(D5,'Concept heirarchy position'!A$1:I$609,3,0)</f>
        <v>5</v>
      </c>
      <c r="B5" s="3" t="str">
        <f>VLOOKUP(D5,'Concept heirarchy position'!A$1:I$609,2,0)</f>
        <v>DOB</v>
      </c>
      <c r="C5" s="3">
        <v>4</v>
      </c>
      <c r="D5" s="3" t="s">
        <v>2104</v>
      </c>
      <c r="E5" s="22" t="s">
        <v>1231</v>
      </c>
      <c r="F5" s="22" t="s">
        <v>864</v>
      </c>
      <c r="G5" s="22" t="s">
        <v>1240</v>
      </c>
      <c r="M5" s="3" t="s">
        <v>1096</v>
      </c>
      <c r="N5" s="23" t="str">
        <f>IF((E5=""),"N","Y")</f>
        <v>Y</v>
      </c>
      <c r="O5" s="23" t="s">
        <v>989</v>
      </c>
      <c r="P5" s="23" t="s">
        <v>989</v>
      </c>
      <c r="Q5" s="23"/>
      <c r="R5" s="3" t="s">
        <v>989</v>
      </c>
    </row>
    <row r="6" spans="1:18" ht="12.75" customHeight="1">
      <c r="A6" s="3">
        <f>VLOOKUP(D6,'Concept heirarchy position'!A$1:I$609,3,0)</f>
        <v>7</v>
      </c>
      <c r="B6" s="3" t="str">
        <f>VLOOKUP(D6,'Concept heirarchy position'!A$1:I$609,2,0)</f>
        <v>Gender</v>
      </c>
      <c r="C6" s="3">
        <v>5</v>
      </c>
      <c r="D6" s="3" t="s">
        <v>1977</v>
      </c>
      <c r="E6" s="12" t="s">
        <v>2339</v>
      </c>
      <c r="F6" s="12" t="s">
        <v>864</v>
      </c>
      <c r="G6" s="12" t="s">
        <v>1097</v>
      </c>
      <c r="H6" s="12" t="s">
        <v>1098</v>
      </c>
      <c r="O6" s="24" t="s">
        <v>989</v>
      </c>
      <c r="P6" s="24" t="s">
        <v>989</v>
      </c>
      <c r="Q6" s="24"/>
    </row>
    <row r="7" spans="1:18" ht="12.75" customHeight="1">
      <c r="A7" s="3">
        <f>VLOOKUP(D7,'Concept heirarchy position'!A$1:I$609,3,0)</f>
        <v>7</v>
      </c>
      <c r="B7" s="3" t="str">
        <f>VLOOKUP(D7,'Concept heirarchy position'!A$1:I$609,2,0)</f>
        <v>Gender</v>
      </c>
      <c r="C7" s="3">
        <v>6</v>
      </c>
      <c r="D7" s="3" t="s">
        <v>1977</v>
      </c>
      <c r="E7" s="22" t="s">
        <v>2339</v>
      </c>
      <c r="F7" s="22" t="s">
        <v>864</v>
      </c>
      <c r="G7" s="22" t="s">
        <v>1097</v>
      </c>
      <c r="H7" s="22" t="s">
        <v>1236</v>
      </c>
      <c r="N7" s="23" t="str">
        <f>IF((E7=""),"N","Y")</f>
        <v>Y</v>
      </c>
      <c r="O7" s="23"/>
      <c r="P7" s="23"/>
      <c r="Q7" s="23"/>
    </row>
    <row r="8" spans="1:18" ht="12.75" customHeight="1">
      <c r="A8" s="3">
        <f>VLOOKUP(D8,'Concept heirarchy position'!A$1:I$609,3,0)</f>
        <v>12</v>
      </c>
      <c r="B8" s="3" t="str">
        <f>VLOOKUP(D8,'Concept heirarchy position'!A$1:I$609,2,0)</f>
        <v>Home Phone</v>
      </c>
      <c r="C8" s="3">
        <v>7</v>
      </c>
      <c r="D8" s="3" t="s">
        <v>1803</v>
      </c>
      <c r="E8" s="22" t="s">
        <v>1237</v>
      </c>
      <c r="F8" s="22" t="s">
        <v>864</v>
      </c>
      <c r="G8" s="22" t="s">
        <v>988</v>
      </c>
      <c r="I8" s="3">
        <v>20</v>
      </c>
      <c r="N8" s="21" t="s">
        <v>989</v>
      </c>
      <c r="O8" s="23" t="s">
        <v>989</v>
      </c>
      <c r="P8" s="23" t="s">
        <v>989</v>
      </c>
      <c r="Q8" s="23"/>
    </row>
    <row r="9" spans="1:18" ht="12.75" customHeight="1">
      <c r="A9" s="3">
        <f>VLOOKUP(D9,'Concept heirarchy position'!A$1:I$609,3,0)</f>
        <v>13</v>
      </c>
      <c r="B9" s="3" t="str">
        <f>VLOOKUP(D9,'Concept heirarchy position'!A$1:I$609,2,0)</f>
        <v>Mobile Phone</v>
      </c>
      <c r="C9" s="3">
        <v>8</v>
      </c>
      <c r="D9" s="3" t="s">
        <v>1805</v>
      </c>
      <c r="E9" s="22" t="s">
        <v>1238</v>
      </c>
      <c r="F9" s="22" t="s">
        <v>864</v>
      </c>
      <c r="G9" s="22" t="s">
        <v>988</v>
      </c>
      <c r="I9" s="3">
        <v>20</v>
      </c>
      <c r="N9" s="21" t="s">
        <v>989</v>
      </c>
      <c r="O9" s="23" t="s">
        <v>989</v>
      </c>
      <c r="P9" s="23" t="s">
        <v>989</v>
      </c>
      <c r="Q9" s="23"/>
    </row>
    <row r="10" spans="1:18" ht="12.75" customHeight="1">
      <c r="A10" s="3">
        <f>VLOOKUP(D10,'Concept heirarchy position'!A$1:I$609,3,0)</f>
        <v>14</v>
      </c>
      <c r="B10" s="3" t="str">
        <f>VLOOKUP(D10,'Concept heirarchy position'!A$1:I$609,2,0)</f>
        <v>Work Phone</v>
      </c>
      <c r="C10" s="3">
        <v>9</v>
      </c>
      <c r="D10" s="3" t="s">
        <v>2152</v>
      </c>
      <c r="E10" s="22" t="s">
        <v>1118</v>
      </c>
      <c r="F10" s="22" t="s">
        <v>864</v>
      </c>
      <c r="G10" s="22" t="s">
        <v>988</v>
      </c>
      <c r="I10" s="3">
        <v>20</v>
      </c>
      <c r="N10" s="21" t="s">
        <v>989</v>
      </c>
      <c r="O10" s="23" t="s">
        <v>989</v>
      </c>
      <c r="P10" s="23" t="s">
        <v>989</v>
      </c>
      <c r="Q10" s="23"/>
    </row>
    <row r="11" spans="1:18" ht="12.75" customHeight="1">
      <c r="A11" s="3">
        <f>VLOOKUP(D11,'Concept heirarchy position'!A$1:I$609,3,0)</f>
        <v>9</v>
      </c>
      <c r="B11" s="3" t="str">
        <f>VLOOKUP(D11,'Concept heirarchy position'!A$1:I$609,2,0)</f>
        <v>Email</v>
      </c>
      <c r="C11" s="3">
        <v>10</v>
      </c>
      <c r="D11" s="3" t="s">
        <v>2159</v>
      </c>
      <c r="E11" s="22" t="s">
        <v>857</v>
      </c>
      <c r="F11" s="22" t="s">
        <v>864</v>
      </c>
      <c r="G11" s="22" t="s">
        <v>988</v>
      </c>
      <c r="I11" s="3">
        <v>40</v>
      </c>
      <c r="N11" s="23" t="s">
        <v>989</v>
      </c>
      <c r="O11" s="23" t="s">
        <v>989</v>
      </c>
      <c r="P11" s="23" t="s">
        <v>989</v>
      </c>
      <c r="Q11" s="23"/>
    </row>
    <row r="12" spans="1:18" ht="12.75" customHeight="1">
      <c r="A12" s="3">
        <f>VLOOKUP(D12,'Concept heirarchy position'!A$1:I$609,3,0)</f>
        <v>15</v>
      </c>
      <c r="B12" s="3" t="str">
        <f>VLOOKUP(D12,'Concept heirarchy position'!A$1:I$609,2,0)</f>
        <v>Postal address</v>
      </c>
      <c r="C12" s="3">
        <v>11</v>
      </c>
      <c r="D12" s="3" t="s">
        <v>1978</v>
      </c>
      <c r="E12" s="22" t="s">
        <v>1979</v>
      </c>
      <c r="F12" s="22" t="s">
        <v>864</v>
      </c>
      <c r="G12" s="22" t="s">
        <v>981</v>
      </c>
      <c r="I12" s="22">
        <v>1000</v>
      </c>
      <c r="N12" s="23" t="s">
        <v>989</v>
      </c>
      <c r="O12" s="23" t="s">
        <v>989</v>
      </c>
      <c r="P12" s="23" t="s">
        <v>989</v>
      </c>
      <c r="Q12" s="23"/>
    </row>
    <row r="13" spans="1:18" ht="12.75" customHeight="1">
      <c r="A13" s="3">
        <f>VLOOKUP(D13,'Concept heirarchy position'!A$1:I$609,3,0)</f>
        <v>18</v>
      </c>
      <c r="B13" s="3" t="str">
        <f>VLOOKUP(D13,'Concept heirarchy position'!A$1:I$609,2,0)</f>
        <v>Preferred Contact</v>
      </c>
      <c r="C13" s="3">
        <v>12</v>
      </c>
      <c r="D13" s="3" t="s">
        <v>2167</v>
      </c>
      <c r="E13" s="12" t="s">
        <v>982</v>
      </c>
      <c r="F13" s="12" t="s">
        <v>864</v>
      </c>
      <c r="G13" s="12" t="s">
        <v>1097</v>
      </c>
      <c r="H13" s="25" t="s">
        <v>1116</v>
      </c>
      <c r="O13" s="24" t="s">
        <v>989</v>
      </c>
      <c r="P13" s="24" t="s">
        <v>989</v>
      </c>
      <c r="Q13" s="24"/>
    </row>
    <row r="14" spans="1:18" ht="12.75" customHeight="1">
      <c r="A14" s="3">
        <f>VLOOKUP(D14,'Concept heirarchy position'!A$1:I$609,3,0)</f>
        <v>18</v>
      </c>
      <c r="B14" s="3" t="str">
        <f>VLOOKUP(D14,'Concept heirarchy position'!A$1:I$609,2,0)</f>
        <v>Preferred Contact</v>
      </c>
      <c r="C14" s="3">
        <v>13</v>
      </c>
      <c r="D14" s="3" t="s">
        <v>2167</v>
      </c>
      <c r="E14" s="22" t="s">
        <v>744</v>
      </c>
      <c r="F14" s="22" t="s">
        <v>864</v>
      </c>
      <c r="G14" s="22" t="s">
        <v>1097</v>
      </c>
      <c r="H14" s="22" t="s">
        <v>1116</v>
      </c>
      <c r="N14" s="23" t="str">
        <f>IF((E14=""),"N","Y")</f>
        <v>Y</v>
      </c>
      <c r="O14" s="23"/>
      <c r="P14" s="23"/>
      <c r="Q14" s="23"/>
    </row>
    <row r="15" spans="1:18" ht="12.75" customHeight="1">
      <c r="A15" s="3">
        <f>VLOOKUP(D15,'Concept heirarchy position'!A$1:I$609,3,0)</f>
        <v>19</v>
      </c>
      <c r="B15" s="9" t="s">
        <v>2166</v>
      </c>
      <c r="C15" s="3">
        <v>14</v>
      </c>
      <c r="D15" s="9" t="s">
        <v>2285</v>
      </c>
      <c r="E15" s="18" t="s">
        <v>987</v>
      </c>
      <c r="F15" s="18" t="s">
        <v>864</v>
      </c>
      <c r="G15" s="18" t="s">
        <v>988</v>
      </c>
      <c r="H15" s="9"/>
      <c r="I15" s="9">
        <v>15</v>
      </c>
      <c r="J15" s="9"/>
      <c r="K15" s="9"/>
      <c r="L15" s="9"/>
      <c r="M15" s="9"/>
      <c r="N15" s="26" t="s">
        <v>989</v>
      </c>
      <c r="O15" s="27"/>
      <c r="P15" s="27"/>
      <c r="Q15" s="27"/>
      <c r="R15" s="3" t="s">
        <v>989</v>
      </c>
    </row>
    <row r="16" spans="1:18" ht="12.75" customHeight="1">
      <c r="A16" s="3">
        <f>VLOOKUP(D16,'Concept heirarchy position'!A$1:I$609,3,0)</f>
        <v>19</v>
      </c>
      <c r="B16" s="3" t="str">
        <f>VLOOKUP(D16,'Concept heirarchy position'!A$1:I$609,2,0)</f>
        <v>Medicare number</v>
      </c>
      <c r="C16" s="3">
        <v>15</v>
      </c>
      <c r="D16" s="3" t="s">
        <v>2285</v>
      </c>
      <c r="E16" s="12" t="s">
        <v>859</v>
      </c>
      <c r="F16" s="12" t="s">
        <v>864</v>
      </c>
      <c r="G16" s="12" t="s">
        <v>988</v>
      </c>
      <c r="I16" s="3">
        <v>15</v>
      </c>
      <c r="O16" s="24" t="s">
        <v>989</v>
      </c>
      <c r="P16" s="24" t="s">
        <v>989</v>
      </c>
      <c r="Q16" s="24"/>
      <c r="R16" s="3" t="s">
        <v>989</v>
      </c>
    </row>
    <row r="17" spans="1:18" ht="12.75" customHeight="1">
      <c r="A17" s="3">
        <f>VLOOKUP(D17,'Concept heirarchy position'!A$1:I$609,3,0)</f>
        <v>20</v>
      </c>
      <c r="B17" s="3" t="str">
        <f>VLOOKUP(D17,'Concept heirarchy position'!A$1:I$609,2,0)</f>
        <v>Medicare patient number</v>
      </c>
      <c r="C17" s="3">
        <v>333</v>
      </c>
      <c r="D17" s="3" t="s">
        <v>2163</v>
      </c>
      <c r="E17" s="12" t="s">
        <v>739</v>
      </c>
      <c r="F17" s="12" t="s">
        <v>864</v>
      </c>
      <c r="G17" s="12" t="s">
        <v>740</v>
      </c>
      <c r="O17" s="24" t="s">
        <v>989</v>
      </c>
      <c r="P17" s="24" t="s">
        <v>989</v>
      </c>
      <c r="Q17" s="24"/>
      <c r="R17" s="3" t="s">
        <v>989</v>
      </c>
    </row>
    <row r="18" spans="1:18" ht="12.75" customHeight="1">
      <c r="A18" s="3">
        <f>VLOOKUP(D18,'Concept heirarchy position'!A$1:I$609,3,0)</f>
        <v>20</v>
      </c>
      <c r="B18" s="3" t="str">
        <f>VLOOKUP(D18,'Concept heirarchy position'!A$1:I$609,2,0)</f>
        <v>Medicare patient number</v>
      </c>
      <c r="C18" s="3">
        <v>16</v>
      </c>
      <c r="D18" s="3" t="s">
        <v>2163</v>
      </c>
      <c r="E18" s="12" t="s">
        <v>993</v>
      </c>
      <c r="F18" s="12" t="s">
        <v>864</v>
      </c>
      <c r="G18" s="12" t="s">
        <v>740</v>
      </c>
      <c r="O18" s="24" t="s">
        <v>989</v>
      </c>
      <c r="P18" s="24" t="s">
        <v>989</v>
      </c>
      <c r="Q18" s="24"/>
      <c r="R18" s="3" t="s">
        <v>989</v>
      </c>
    </row>
    <row r="19" spans="1:18" ht="12.75" customHeight="1">
      <c r="A19" s="3">
        <f>VLOOKUP(D19,'Concept heirarchy position'!A$1:I$609,3,0)</f>
        <v>20</v>
      </c>
      <c r="B19" s="3" t="str">
        <f>VLOOKUP(D19,'Concept heirarchy position'!A$1:I$609,2,0)</f>
        <v>Medicare patient number</v>
      </c>
      <c r="C19" s="3">
        <v>17</v>
      </c>
      <c r="D19" s="3" t="s">
        <v>2163</v>
      </c>
      <c r="E19" s="22" t="s">
        <v>1526</v>
      </c>
      <c r="F19" s="22" t="s">
        <v>864</v>
      </c>
      <c r="G19" s="22" t="s">
        <v>740</v>
      </c>
      <c r="N19" s="23" t="str">
        <f>IF((E19=""),"N","Y")</f>
        <v>Y</v>
      </c>
      <c r="O19" s="23"/>
      <c r="P19" s="23"/>
      <c r="Q19" s="23"/>
      <c r="R19" s="3" t="s">
        <v>989</v>
      </c>
    </row>
    <row r="20" spans="1:18" ht="12.75" customHeight="1">
      <c r="A20" s="3">
        <f>VLOOKUP(D20,'Concept heirarchy position'!A$1:I$609,3,0)</f>
        <v>22</v>
      </c>
      <c r="B20" s="3" t="str">
        <f>VLOOKUP(D20,'Concept heirarchy position'!A$1:I$609,2,0)</f>
        <v>Social security number</v>
      </c>
      <c r="C20" s="3">
        <v>334</v>
      </c>
      <c r="D20" s="9" t="s">
        <v>2340</v>
      </c>
      <c r="E20" s="22" t="s">
        <v>1989</v>
      </c>
      <c r="F20" s="22" t="s">
        <v>864</v>
      </c>
      <c r="G20" s="22" t="s">
        <v>988</v>
      </c>
      <c r="I20" s="3">
        <v>50</v>
      </c>
      <c r="N20" s="23"/>
      <c r="O20" s="23"/>
      <c r="P20" s="23"/>
      <c r="Q20" s="23"/>
      <c r="R20" s="3" t="s">
        <v>989</v>
      </c>
    </row>
    <row r="21" spans="1:18" ht="12.75" customHeight="1">
      <c r="A21" s="3">
        <f>VLOOKUP(D21,'Concept heirarchy position'!A$1:I$609,3,0)</f>
        <v>21</v>
      </c>
      <c r="B21" s="3" t="str">
        <f>VLOOKUP(D21,'Concept heirarchy position'!A$1:I$609,2,0)</f>
        <v>IHI</v>
      </c>
      <c r="C21" s="3">
        <v>335</v>
      </c>
      <c r="D21" s="9" t="s">
        <v>2165</v>
      </c>
      <c r="E21" s="22" t="s">
        <v>1652</v>
      </c>
      <c r="F21" s="22" t="s">
        <v>864</v>
      </c>
      <c r="G21" s="22" t="s">
        <v>988</v>
      </c>
      <c r="I21" s="3">
        <v>20</v>
      </c>
      <c r="N21" s="23" t="s">
        <v>989</v>
      </c>
      <c r="O21" s="23"/>
      <c r="P21" s="23"/>
      <c r="Q21" s="23"/>
      <c r="R21" s="3" t="s">
        <v>989</v>
      </c>
    </row>
    <row r="22" spans="1:18" ht="12.75" customHeight="1">
      <c r="A22" s="3" t="e">
        <f>VLOOKUP(D22,'Concept heirarchy position'!A$1:I$609,3,0)</f>
        <v>#N/A</v>
      </c>
      <c r="B22" s="3" t="e">
        <f>VLOOKUP(D22,'Concept heirarchy position'!A$1:I$609,2,0)</f>
        <v>#N/A</v>
      </c>
      <c r="C22" s="3">
        <v>18</v>
      </c>
      <c r="D22" s="3" t="s">
        <v>2020</v>
      </c>
      <c r="E22" s="22" t="s">
        <v>1653</v>
      </c>
      <c r="F22" s="3" t="s">
        <v>1388</v>
      </c>
      <c r="G22" s="22" t="s">
        <v>988</v>
      </c>
      <c r="I22" s="3">
        <v>20</v>
      </c>
      <c r="N22" s="23" t="str">
        <f>IF((E22=""),"N","Y")</f>
        <v>Y</v>
      </c>
      <c r="O22" s="23" t="s">
        <v>989</v>
      </c>
      <c r="P22" s="23" t="s">
        <v>989</v>
      </c>
      <c r="Q22" s="23"/>
    </row>
    <row r="23" spans="1:18" ht="12.75" customHeight="1">
      <c r="A23" s="3">
        <f>VLOOKUP(D23,'Concept heirarchy position'!A$1:I$609,3,0)</f>
        <v>34</v>
      </c>
      <c r="B23" s="3" t="str">
        <f>VLOOKUP(D23,'Concept heirarchy position'!A$1:I$609,2,0)</f>
        <v>Parent contact same</v>
      </c>
      <c r="C23" s="3">
        <v>19</v>
      </c>
      <c r="D23" s="3" t="s">
        <v>2123</v>
      </c>
      <c r="E23" s="22" t="s">
        <v>1507</v>
      </c>
      <c r="F23" s="3" t="s">
        <v>1388</v>
      </c>
      <c r="G23" s="22" t="s">
        <v>1097</v>
      </c>
      <c r="H23" s="22" t="s">
        <v>1508</v>
      </c>
      <c r="N23" s="23" t="str">
        <f>IF((E23=""),"N","Y")</f>
        <v>Y</v>
      </c>
      <c r="O23" s="23" t="s">
        <v>989</v>
      </c>
      <c r="P23" s="23" t="s">
        <v>989</v>
      </c>
      <c r="Q23" s="23"/>
    </row>
    <row r="24" spans="1:18" ht="12.75" customHeight="1">
      <c r="A24" s="3">
        <f>VLOOKUP(D24,'Concept heirarchy position'!A$1:I$609,3,0)</f>
        <v>35</v>
      </c>
      <c r="B24" s="3" t="str">
        <f>VLOOKUP(D24,'Concept heirarchy position'!A$1:I$609,2,0)</f>
        <v>Home Phone</v>
      </c>
      <c r="C24" s="3">
        <v>20</v>
      </c>
      <c r="D24" s="3" t="s">
        <v>2125</v>
      </c>
      <c r="E24" s="22" t="s">
        <v>1631</v>
      </c>
      <c r="F24" s="3" t="s">
        <v>1512</v>
      </c>
      <c r="G24" s="22" t="s">
        <v>988</v>
      </c>
      <c r="I24" s="3">
        <v>20</v>
      </c>
      <c r="N24" s="21" t="s">
        <v>989</v>
      </c>
      <c r="O24" s="23" t="s">
        <v>989</v>
      </c>
      <c r="P24" s="23" t="s">
        <v>989</v>
      </c>
      <c r="Q24" s="23"/>
    </row>
    <row r="25" spans="1:18" ht="12.75" customHeight="1">
      <c r="A25" s="3">
        <f>VLOOKUP(D25,'Concept heirarchy position'!A$1:I$609,3,0)</f>
        <v>36</v>
      </c>
      <c r="B25" s="3" t="str">
        <f>VLOOKUP(D25,'Concept heirarchy position'!A$1:I$609,2,0)</f>
        <v>Mobile Phone</v>
      </c>
      <c r="C25" s="3">
        <v>21</v>
      </c>
      <c r="D25" s="3" t="s">
        <v>2354</v>
      </c>
      <c r="E25" s="22" t="s">
        <v>1373</v>
      </c>
      <c r="F25" s="3" t="s">
        <v>1512</v>
      </c>
      <c r="G25" s="22" t="s">
        <v>988</v>
      </c>
      <c r="I25" s="3">
        <v>20</v>
      </c>
      <c r="N25" s="21" t="s">
        <v>989</v>
      </c>
      <c r="O25" s="23" t="s">
        <v>989</v>
      </c>
      <c r="P25" s="23" t="s">
        <v>989</v>
      </c>
      <c r="Q25" s="23"/>
    </row>
    <row r="26" spans="1:18" ht="12.75" customHeight="1">
      <c r="A26" s="3">
        <f>VLOOKUP(D26,'Concept heirarchy position'!A$1:I$609,3,0)</f>
        <v>37</v>
      </c>
      <c r="B26" s="3" t="str">
        <f>VLOOKUP(D26,'Concept heirarchy position'!A$1:I$609,2,0)</f>
        <v>Work Phone</v>
      </c>
      <c r="C26" s="3">
        <v>22</v>
      </c>
      <c r="D26" s="3" t="s">
        <v>2355</v>
      </c>
      <c r="E26" s="22" t="s">
        <v>1142</v>
      </c>
      <c r="F26" s="3" t="s">
        <v>1512</v>
      </c>
      <c r="G26" s="22" t="s">
        <v>988</v>
      </c>
      <c r="I26" s="3">
        <v>20</v>
      </c>
      <c r="N26" s="21" t="s">
        <v>989</v>
      </c>
      <c r="O26" s="23" t="s">
        <v>989</v>
      </c>
      <c r="P26" s="23" t="s">
        <v>989</v>
      </c>
      <c r="Q26" s="23"/>
    </row>
    <row r="27" spans="1:18" ht="12.75" customHeight="1">
      <c r="A27" s="3">
        <f>VLOOKUP(D27,'Concept heirarchy position'!A$1:I$609,3,0)</f>
        <v>38</v>
      </c>
      <c r="B27" s="3" t="str">
        <f>VLOOKUP(D27,'Concept heirarchy position'!A$1:I$609,2,0)</f>
        <v>Email</v>
      </c>
      <c r="C27" s="3">
        <v>23</v>
      </c>
      <c r="D27" s="3" t="s">
        <v>2416</v>
      </c>
      <c r="E27" s="22" t="s">
        <v>1262</v>
      </c>
      <c r="F27" s="3" t="s">
        <v>1512</v>
      </c>
      <c r="G27" s="22" t="s">
        <v>988</v>
      </c>
      <c r="I27" s="3">
        <v>40</v>
      </c>
      <c r="N27" s="23" t="str">
        <f>IF((E27=""),"N","Y")</f>
        <v>Y</v>
      </c>
      <c r="O27" s="23" t="s">
        <v>989</v>
      </c>
      <c r="P27" s="23" t="s">
        <v>989</v>
      </c>
      <c r="Q27" s="23"/>
    </row>
    <row r="28" spans="1:18" ht="12.75" customHeight="1">
      <c r="A28" s="3">
        <f>VLOOKUP(D28,'Concept heirarchy position'!A$1:I$609,3,0)</f>
        <v>39</v>
      </c>
      <c r="B28" s="3" t="str">
        <f>VLOOKUP(D28,'Concept heirarchy position'!A$1:I$609,2,0)</f>
        <v>Parent Address</v>
      </c>
      <c r="C28" s="3">
        <v>24</v>
      </c>
      <c r="D28" s="22" t="s">
        <v>2417</v>
      </c>
      <c r="E28" s="22" t="s">
        <v>1779</v>
      </c>
      <c r="F28" s="3" t="s">
        <v>1512</v>
      </c>
      <c r="G28" s="22" t="s">
        <v>981</v>
      </c>
      <c r="I28" s="3">
        <v>1000</v>
      </c>
      <c r="N28" s="23" t="s">
        <v>989</v>
      </c>
      <c r="O28" s="23" t="s">
        <v>989</v>
      </c>
      <c r="P28" s="23" t="s">
        <v>989</v>
      </c>
      <c r="Q28" s="23"/>
    </row>
    <row r="29" spans="1:18" ht="12.75" customHeight="1">
      <c r="A29" s="3">
        <f>VLOOKUP(D29,'Concept heirarchy position'!A$1:I$609,3,0)</f>
        <v>40</v>
      </c>
      <c r="B29" s="3" t="str">
        <f>VLOOKUP(D29,'Concept heirarchy position'!A$1:I$609,2,0)</f>
        <v>Preferred Contact</v>
      </c>
      <c r="C29" s="3">
        <v>25</v>
      </c>
      <c r="D29" s="3" t="s">
        <v>2419</v>
      </c>
      <c r="E29" s="12" t="s">
        <v>1632</v>
      </c>
      <c r="F29" s="3" t="s">
        <v>1512</v>
      </c>
      <c r="G29" s="12" t="s">
        <v>1097</v>
      </c>
      <c r="H29" s="25" t="s">
        <v>1116</v>
      </c>
      <c r="N29" s="21" t="s">
        <v>989</v>
      </c>
      <c r="O29" s="24" t="s">
        <v>989</v>
      </c>
      <c r="P29" s="24" t="s">
        <v>989</v>
      </c>
      <c r="Q29" s="24"/>
    </row>
    <row r="30" spans="1:18" ht="12.75" customHeight="1">
      <c r="A30" s="3">
        <f>VLOOKUP(D30,'Concept heirarchy position'!A$1:I$609,3,0)</f>
        <v>41</v>
      </c>
      <c r="B30" s="3" t="str">
        <f>VLOOKUP(D30,'Concept heirarchy position'!A$1:I$609,2,0)</f>
        <v>Carer</v>
      </c>
      <c r="C30" s="3">
        <v>26</v>
      </c>
      <c r="D30" s="22" t="s">
        <v>2038</v>
      </c>
      <c r="E30" s="22" t="s">
        <v>1509</v>
      </c>
      <c r="F30" s="22" t="s">
        <v>864</v>
      </c>
      <c r="G30" s="22" t="s">
        <v>1097</v>
      </c>
      <c r="H30" s="28" t="s">
        <v>1508</v>
      </c>
      <c r="N30" s="23" t="str">
        <f>IF((E30=""),"N","Y")</f>
        <v>Y</v>
      </c>
      <c r="O30" s="23" t="s">
        <v>989</v>
      </c>
      <c r="P30" s="23" t="s">
        <v>989</v>
      </c>
      <c r="Q30" s="23"/>
    </row>
    <row r="31" spans="1:18" ht="12.75" customHeight="1">
      <c r="A31" s="3">
        <f>VLOOKUP(D31,'Concept heirarchy position'!A$1:I$609,3,0)</f>
        <v>42</v>
      </c>
      <c r="B31" s="3" t="str">
        <f>VLOOKUP(D31,'Concept heirarchy position'!A$1:I$609,2,0)</f>
        <v>Carer Name</v>
      </c>
      <c r="C31" s="3">
        <v>27</v>
      </c>
      <c r="D31" s="3" t="s">
        <v>2351</v>
      </c>
      <c r="E31" s="22" t="s">
        <v>1510</v>
      </c>
      <c r="F31" s="3" t="s">
        <v>1511</v>
      </c>
      <c r="G31" s="22" t="s">
        <v>988</v>
      </c>
      <c r="I31" s="3">
        <v>20</v>
      </c>
      <c r="N31" s="23" t="s">
        <v>989</v>
      </c>
      <c r="O31" s="23" t="s">
        <v>989</v>
      </c>
      <c r="P31" s="23" t="s">
        <v>989</v>
      </c>
      <c r="Q31" s="23"/>
    </row>
    <row r="32" spans="1:18" ht="12.75" customHeight="1">
      <c r="A32" s="3">
        <f>VLOOKUP(D32,'Concept heirarchy position'!A$1:I$609,3,0)</f>
        <v>43</v>
      </c>
      <c r="B32" s="3" t="str">
        <f>VLOOKUP(D32,'Concept heirarchy position'!A$1:I$609,2,0)</f>
        <v>Home Phone</v>
      </c>
      <c r="C32" s="3">
        <v>28</v>
      </c>
      <c r="D32" s="3" t="s">
        <v>2314</v>
      </c>
      <c r="E32" s="22" t="s">
        <v>1768</v>
      </c>
      <c r="F32" s="3" t="s">
        <v>1511</v>
      </c>
      <c r="G32" s="22" t="s">
        <v>988</v>
      </c>
      <c r="I32" s="3">
        <v>20</v>
      </c>
      <c r="N32" s="21" t="s">
        <v>989</v>
      </c>
      <c r="O32" s="23" t="s">
        <v>989</v>
      </c>
      <c r="P32" s="23" t="s">
        <v>989</v>
      </c>
      <c r="Q32" s="23"/>
    </row>
    <row r="33" spans="1:17">
      <c r="A33" s="3">
        <f>VLOOKUP(D33,'Concept heirarchy position'!A$1:I$609,3,0)</f>
        <v>44</v>
      </c>
      <c r="B33" s="3" t="str">
        <f>VLOOKUP(D33,'Concept heirarchy position'!A$1:I$609,2,0)</f>
        <v>Mobile Phone</v>
      </c>
      <c r="C33" s="3">
        <v>29</v>
      </c>
      <c r="D33" s="3" t="s">
        <v>2090</v>
      </c>
      <c r="E33" s="22" t="s">
        <v>1769</v>
      </c>
      <c r="F33" s="3" t="s">
        <v>1511</v>
      </c>
      <c r="G33" s="22" t="s">
        <v>988</v>
      </c>
      <c r="I33" s="3">
        <v>20</v>
      </c>
      <c r="N33" s="21" t="s">
        <v>989</v>
      </c>
      <c r="O33" s="23" t="s">
        <v>989</v>
      </c>
      <c r="P33" s="23" t="s">
        <v>989</v>
      </c>
      <c r="Q33" s="23"/>
    </row>
    <row r="34" spans="1:17">
      <c r="A34" s="3">
        <f>VLOOKUP(D34,'Concept heirarchy position'!A$1:I$609,3,0)</f>
        <v>45</v>
      </c>
      <c r="B34" s="3" t="str">
        <f>VLOOKUP(D34,'Concept heirarchy position'!A$1:I$609,2,0)</f>
        <v>Work Phone</v>
      </c>
      <c r="C34" s="3">
        <v>30</v>
      </c>
      <c r="D34" s="3" t="s">
        <v>2091</v>
      </c>
      <c r="E34" s="22" t="s">
        <v>1770</v>
      </c>
      <c r="F34" s="3" t="s">
        <v>1511</v>
      </c>
      <c r="G34" s="22" t="s">
        <v>988</v>
      </c>
      <c r="I34" s="3">
        <v>20</v>
      </c>
      <c r="N34" s="21" t="s">
        <v>989</v>
      </c>
      <c r="O34" s="23" t="s">
        <v>989</v>
      </c>
      <c r="P34" s="23" t="s">
        <v>989</v>
      </c>
      <c r="Q34" s="23"/>
    </row>
    <row r="35" spans="1:17">
      <c r="A35" s="3">
        <f>VLOOKUP(D35,'Concept heirarchy position'!A$1:I$609,3,0)</f>
        <v>46</v>
      </c>
      <c r="B35" s="3" t="str">
        <f>VLOOKUP(D35,'Concept heirarchy position'!A$1:I$609,2,0)</f>
        <v>Email</v>
      </c>
      <c r="C35" s="3">
        <v>31</v>
      </c>
      <c r="D35" s="3" t="s">
        <v>2092</v>
      </c>
      <c r="E35" s="22" t="s">
        <v>901</v>
      </c>
      <c r="F35" s="3" t="s">
        <v>1511</v>
      </c>
      <c r="G35" s="22" t="s">
        <v>988</v>
      </c>
      <c r="I35" s="3">
        <v>40</v>
      </c>
      <c r="N35" s="23" t="str">
        <f>IF((E35=""),"N","Y")</f>
        <v>Y</v>
      </c>
      <c r="O35" s="23" t="s">
        <v>989</v>
      </c>
      <c r="P35" s="23" t="s">
        <v>989</v>
      </c>
      <c r="Q35" s="23"/>
    </row>
    <row r="36" spans="1:17">
      <c r="A36" s="3">
        <f>VLOOKUP(D36,'Concept heirarchy position'!A$1:I$609,3,0)</f>
        <v>47</v>
      </c>
      <c r="B36" s="3" t="str">
        <f>VLOOKUP(D36,'Concept heirarchy position'!A$1:I$609,2,0)</f>
        <v>Carer Address</v>
      </c>
      <c r="C36" s="3">
        <v>32</v>
      </c>
      <c r="D36" s="22" t="s">
        <v>2093</v>
      </c>
      <c r="E36" s="22" t="s">
        <v>1023</v>
      </c>
      <c r="F36" s="3" t="s">
        <v>1511</v>
      </c>
      <c r="G36" s="22" t="s">
        <v>981</v>
      </c>
      <c r="I36" s="3">
        <v>1000</v>
      </c>
      <c r="N36" s="23" t="s">
        <v>989</v>
      </c>
      <c r="O36" s="23"/>
      <c r="P36" s="23" t="s">
        <v>989</v>
      </c>
      <c r="Q36" s="23"/>
    </row>
    <row r="37" spans="1:17" ht="15">
      <c r="A37" s="3">
        <f>VLOOKUP(D37,'Concept heirarchy position'!A$1:I$609,3,0)</f>
        <v>48</v>
      </c>
      <c r="B37" s="3" t="str">
        <f>VLOOKUP(D37,'Concept heirarchy position'!A$1:I$609,2,0)</f>
        <v>Preferred Contact</v>
      </c>
      <c r="C37" s="3">
        <v>33</v>
      </c>
      <c r="D37" s="3" t="s">
        <v>1908</v>
      </c>
      <c r="E37" s="12" t="s">
        <v>673</v>
      </c>
      <c r="F37" s="3" t="s">
        <v>1511</v>
      </c>
      <c r="G37" s="12" t="s">
        <v>1097</v>
      </c>
      <c r="H37" s="25" t="s">
        <v>1116</v>
      </c>
      <c r="N37" s="21" t="s">
        <v>989</v>
      </c>
      <c r="O37" s="24" t="s">
        <v>989</v>
      </c>
      <c r="P37" s="24" t="s">
        <v>989</v>
      </c>
      <c r="Q37" s="24"/>
    </row>
    <row r="38" spans="1:17">
      <c r="A38" s="3">
        <f>VLOOKUP(D38,'Concept heirarchy position'!A$1:I$609,3,0)</f>
        <v>52</v>
      </c>
      <c r="B38" s="3" t="str">
        <f>VLOOKUP(D38,'Concept heirarchy position'!A$1:I$609,2,0)</f>
        <v>Date assessment started</v>
      </c>
      <c r="C38" s="3">
        <v>34</v>
      </c>
      <c r="D38" s="3" t="s">
        <v>2235</v>
      </c>
      <c r="E38" s="12" t="s">
        <v>674</v>
      </c>
      <c r="F38" s="12" t="s">
        <v>864</v>
      </c>
      <c r="G38" s="12" t="s">
        <v>675</v>
      </c>
      <c r="N38" s="24"/>
      <c r="O38" s="24"/>
      <c r="P38" s="24"/>
      <c r="Q38" s="24" t="s">
        <v>989</v>
      </c>
    </row>
    <row r="39" spans="1:17">
      <c r="A39" s="3">
        <f>VLOOKUP(D39,'Concept heirarchy position'!A$1:I$609,3,0)</f>
        <v>53</v>
      </c>
      <c r="B39" s="3" t="str">
        <f>VLOOKUP(D39,'Concept heirarchy position'!A$1:I$609,2,0)</f>
        <v>Procedure planned</v>
      </c>
      <c r="C39" s="3">
        <v>35</v>
      </c>
      <c r="D39" s="3" t="s">
        <v>2356</v>
      </c>
      <c r="E39" s="12" t="s">
        <v>2469</v>
      </c>
      <c r="F39" s="12" t="s">
        <v>864</v>
      </c>
      <c r="G39" s="12" t="s">
        <v>988</v>
      </c>
      <c r="I39" s="3">
        <v>50</v>
      </c>
      <c r="O39" s="24"/>
      <c r="P39" s="24" t="s">
        <v>989</v>
      </c>
      <c r="Q39" s="24"/>
    </row>
    <row r="40" spans="1:17">
      <c r="A40" s="3">
        <f>VLOOKUP(D40,'Concept heirarchy position'!A$1:I$609,3,0)</f>
        <v>53</v>
      </c>
      <c r="B40" s="3" t="str">
        <f>VLOOKUP(D40,'Concept heirarchy position'!A$1:I$609,2,0)</f>
        <v>Procedure planned</v>
      </c>
      <c r="C40" s="3">
        <v>36</v>
      </c>
      <c r="D40" s="3" t="s">
        <v>2356</v>
      </c>
      <c r="E40" s="22" t="s">
        <v>1776</v>
      </c>
      <c r="F40" s="22" t="s">
        <v>864</v>
      </c>
      <c r="G40" s="22" t="s">
        <v>988</v>
      </c>
      <c r="I40" s="3">
        <v>50</v>
      </c>
      <c r="N40" s="23" t="str">
        <f>IF((E40=""),"N","Y")</f>
        <v>Y</v>
      </c>
      <c r="O40" s="23" t="s">
        <v>989</v>
      </c>
      <c r="P40" s="23"/>
      <c r="Q40" s="23"/>
    </row>
    <row r="41" spans="1:17">
      <c r="A41" s="3" t="e">
        <f>VLOOKUP(D41,'Concept heirarchy position'!A$1:I$609,3,0)</f>
        <v>#N/A</v>
      </c>
      <c r="B41" s="3" t="e">
        <f>VLOOKUP(D41,'Concept heirarchy position'!A$1:I$609,2,0)</f>
        <v>#N/A</v>
      </c>
      <c r="C41" s="3">
        <v>37</v>
      </c>
      <c r="D41" s="3" t="s">
        <v>1487</v>
      </c>
      <c r="E41" s="12" t="s">
        <v>1488</v>
      </c>
      <c r="F41" s="12" t="s">
        <v>864</v>
      </c>
      <c r="G41" s="12" t="s">
        <v>1240</v>
      </c>
      <c r="M41" s="3" t="s">
        <v>1777</v>
      </c>
      <c r="N41" s="21" t="s">
        <v>989</v>
      </c>
      <c r="O41" s="24" t="s">
        <v>989</v>
      </c>
      <c r="P41" s="24" t="s">
        <v>989</v>
      </c>
      <c r="Q41" s="24"/>
    </row>
    <row r="42" spans="1:17">
      <c r="A42" s="3">
        <f>VLOOKUP(D42,'Concept heirarchy position'!A$1:I$609,3,0)</f>
        <v>55</v>
      </c>
      <c r="B42" s="3" t="str">
        <f>VLOOKUP(D42,'Concept heirarchy position'!A$1:I$609,2,0)</f>
        <v>Surgical diagnosis</v>
      </c>
      <c r="C42" s="3">
        <v>38</v>
      </c>
      <c r="D42" s="3" t="s">
        <v>1486</v>
      </c>
      <c r="E42" s="12" t="s">
        <v>1781</v>
      </c>
      <c r="F42" s="12" t="s">
        <v>864</v>
      </c>
      <c r="G42" s="12" t="s">
        <v>988</v>
      </c>
      <c r="I42" s="3">
        <v>50</v>
      </c>
      <c r="N42" s="24"/>
      <c r="O42" s="24" t="s">
        <v>989</v>
      </c>
      <c r="P42" s="24" t="s">
        <v>989</v>
      </c>
      <c r="Q42" s="24"/>
    </row>
    <row r="43" spans="1:17">
      <c r="A43" s="3">
        <f>VLOOKUP(D43,'Concept heirarchy position'!A$1:I$609,3,0)</f>
        <v>55</v>
      </c>
      <c r="B43" s="3" t="str">
        <f>VLOOKUP(D43,'Concept heirarchy position'!A$1:I$609,2,0)</f>
        <v>Surgical diagnosis</v>
      </c>
      <c r="C43" s="3">
        <v>39</v>
      </c>
      <c r="D43" s="3" t="s">
        <v>1486</v>
      </c>
      <c r="E43" s="22" t="s">
        <v>1529</v>
      </c>
      <c r="F43" s="22" t="s">
        <v>864</v>
      </c>
      <c r="G43" s="22" t="s">
        <v>988</v>
      </c>
      <c r="I43" s="3">
        <v>50</v>
      </c>
      <c r="N43" s="23" t="str">
        <f>IF((E43=""),"N","Y")</f>
        <v>Y</v>
      </c>
      <c r="O43" s="23"/>
      <c r="P43" s="23"/>
      <c r="Q43" s="23"/>
    </row>
    <row r="44" spans="1:17">
      <c r="A44" s="3">
        <f>VLOOKUP(D44,'Concept heirarchy position'!A$1:I$609,3,0)</f>
        <v>50</v>
      </c>
      <c r="B44" s="3" t="str">
        <f>VLOOKUP(D44,'Concept heirarchy position'!A$1:I$609,2,0)</f>
        <v>Referring Surgeon</v>
      </c>
      <c r="C44" s="3">
        <v>40</v>
      </c>
      <c r="D44" s="3" t="s">
        <v>2317</v>
      </c>
      <c r="E44" s="12" t="s">
        <v>1531</v>
      </c>
      <c r="F44" s="12" t="s">
        <v>864</v>
      </c>
      <c r="G44" s="12" t="s">
        <v>988</v>
      </c>
      <c r="H44" s="12"/>
      <c r="I44" s="3">
        <v>40</v>
      </c>
      <c r="O44" s="24" t="s">
        <v>989</v>
      </c>
      <c r="P44" s="24" t="s">
        <v>989</v>
      </c>
      <c r="Q44" s="24"/>
    </row>
    <row r="45" spans="1:17">
      <c r="A45" s="3">
        <f>VLOOKUP(D45,'Concept heirarchy position'!A$1:I$609,3,0)</f>
        <v>50</v>
      </c>
      <c r="B45" s="3" t="str">
        <f>VLOOKUP(D45,'Concept heirarchy position'!A$1:I$609,2,0)</f>
        <v>Referring Surgeon</v>
      </c>
      <c r="C45" s="3">
        <v>41</v>
      </c>
      <c r="D45" s="3" t="s">
        <v>2317</v>
      </c>
      <c r="E45" s="22" t="s">
        <v>1790</v>
      </c>
      <c r="F45" s="22" t="s">
        <v>864</v>
      </c>
      <c r="G45" s="22" t="s">
        <v>988</v>
      </c>
      <c r="H45" s="22"/>
      <c r="I45" s="3">
        <v>40</v>
      </c>
      <c r="N45" s="23" t="str">
        <f>IF((E45=""),"N","Y")</f>
        <v>Y</v>
      </c>
      <c r="O45" s="23"/>
      <c r="P45" s="23"/>
      <c r="Q45" s="23"/>
    </row>
    <row r="46" spans="1:17" ht="15">
      <c r="A46" s="3">
        <f>VLOOKUP(D46,'Concept heirarchy position'!A$1:I$609,3,0)</f>
        <v>51</v>
      </c>
      <c r="B46" s="3" t="str">
        <f>VLOOKUP(D46,'Concept heirarchy position'!A$1:I$609,2,0)</f>
        <v>Referring Speciality</v>
      </c>
      <c r="C46" s="3">
        <v>42</v>
      </c>
      <c r="D46" s="3" t="s">
        <v>2009</v>
      </c>
      <c r="E46" s="12" t="s">
        <v>1266</v>
      </c>
      <c r="F46" s="12" t="s">
        <v>864</v>
      </c>
      <c r="G46" s="12" t="s">
        <v>1097</v>
      </c>
      <c r="H46" s="25" t="s">
        <v>1391</v>
      </c>
      <c r="J46" s="3" t="s">
        <v>989</v>
      </c>
      <c r="K46" s="3" t="s">
        <v>1418</v>
      </c>
      <c r="O46" s="24" t="s">
        <v>989</v>
      </c>
      <c r="P46" s="24" t="s">
        <v>989</v>
      </c>
      <c r="Q46" s="24"/>
    </row>
    <row r="47" spans="1:17">
      <c r="A47" s="3">
        <f>VLOOKUP(D47,'Concept heirarchy position'!A$1:I$609,3,0)</f>
        <v>58</v>
      </c>
      <c r="B47" s="3" t="str">
        <f>VLOOKUP(D47,'Concept heirarchy position'!A$1:I$609,2,0)</f>
        <v>Risk of excessive blood loss</v>
      </c>
      <c r="C47" s="3">
        <v>43</v>
      </c>
      <c r="D47" s="3" t="s">
        <v>1549</v>
      </c>
      <c r="E47" s="12" t="s">
        <v>1788</v>
      </c>
      <c r="F47" s="12" t="s">
        <v>864</v>
      </c>
      <c r="G47" s="12" t="s">
        <v>1097</v>
      </c>
      <c r="H47" s="12" t="s">
        <v>1651</v>
      </c>
      <c r="O47" s="24" t="s">
        <v>989</v>
      </c>
      <c r="P47" s="24" t="s">
        <v>989</v>
      </c>
      <c r="Q47" s="24"/>
    </row>
    <row r="48" spans="1:17">
      <c r="A48" s="3">
        <f>VLOOKUP(D48,'Concept heirarchy position'!A$1:I$609,3,0)</f>
        <v>88</v>
      </c>
      <c r="B48" s="3" t="str">
        <f>VLOOKUP(D48,'Concept heirarchy position'!A$1:I$609,2,0)</f>
        <v>Height(cm) patient report</v>
      </c>
      <c r="C48" s="3">
        <v>44</v>
      </c>
      <c r="D48" s="3" t="s">
        <v>1284</v>
      </c>
      <c r="E48" s="12" t="s">
        <v>1656</v>
      </c>
      <c r="F48" s="12" t="s">
        <v>864</v>
      </c>
      <c r="G48" s="12" t="s">
        <v>1657</v>
      </c>
      <c r="O48" s="24" t="s">
        <v>989</v>
      </c>
      <c r="P48" s="24" t="s">
        <v>989</v>
      </c>
      <c r="Q48" s="24"/>
    </row>
    <row r="49" spans="1:17">
      <c r="A49" s="3">
        <f>VLOOKUP(D49,'Concept heirarchy position'!A$1:I$609,3,0)</f>
        <v>88</v>
      </c>
      <c r="B49" s="3" t="str">
        <f>VLOOKUP(D49,'Concept heirarchy position'!A$1:I$609,2,0)</f>
        <v>Height(cm) patient report</v>
      </c>
      <c r="C49" s="3">
        <v>45</v>
      </c>
      <c r="D49" s="3" t="s">
        <v>1284</v>
      </c>
      <c r="E49" s="22" t="s">
        <v>934</v>
      </c>
      <c r="F49" s="22" t="s">
        <v>864</v>
      </c>
      <c r="G49" s="22" t="s">
        <v>1657</v>
      </c>
      <c r="N49" s="23" t="str">
        <f>IF((E49=""),"N","Y")</f>
        <v>Y</v>
      </c>
      <c r="O49" s="23"/>
      <c r="P49" s="23"/>
      <c r="Q49" s="23"/>
    </row>
    <row r="50" spans="1:17">
      <c r="A50" s="3">
        <f>VLOOKUP(D50,'Concept heirarchy position'!A$1:I$609,3,0)</f>
        <v>89</v>
      </c>
      <c r="B50" s="3" t="str">
        <f>VLOOKUP(D50,'Concept heirarchy position'!A$1:I$609,2,0)</f>
        <v>Weight(kg) patient report</v>
      </c>
      <c r="C50" s="3">
        <v>46</v>
      </c>
      <c r="D50" s="3" t="s">
        <v>2190</v>
      </c>
      <c r="E50" s="12" t="s">
        <v>2191</v>
      </c>
      <c r="F50" s="12" t="s">
        <v>864</v>
      </c>
      <c r="G50" s="12" t="s">
        <v>1657</v>
      </c>
      <c r="O50" s="24" t="s">
        <v>989</v>
      </c>
      <c r="P50" s="24" t="s">
        <v>989</v>
      </c>
      <c r="Q50" s="24"/>
    </row>
    <row r="51" spans="1:17">
      <c r="A51" s="3">
        <f>VLOOKUP(D51,'Concept heirarchy position'!A$1:I$609,3,0)</f>
        <v>89</v>
      </c>
      <c r="B51" s="3" t="str">
        <f>VLOOKUP(D51,'Concept heirarchy position'!A$1:I$609,2,0)</f>
        <v>Weight(kg) patient report</v>
      </c>
      <c r="C51" s="3">
        <v>47</v>
      </c>
      <c r="D51" s="3" t="s">
        <v>2190</v>
      </c>
      <c r="E51" s="22" t="s">
        <v>563</v>
      </c>
      <c r="F51" s="22" t="s">
        <v>864</v>
      </c>
      <c r="G51" s="22" t="s">
        <v>1657</v>
      </c>
      <c r="N51" s="23" t="str">
        <f>IF((E51=""),"N","Y")</f>
        <v>Y</v>
      </c>
      <c r="O51" s="23"/>
      <c r="P51" s="23"/>
      <c r="Q51" s="23"/>
    </row>
    <row r="52" spans="1:17">
      <c r="A52" s="3">
        <f>VLOOKUP(D52,'Concept heirarchy position'!A$1:I$609,3,0)</f>
        <v>90</v>
      </c>
      <c r="B52" s="3" t="str">
        <f>VLOOKUP(D52,'Concept heirarchy position'!A$1:I$609,2,0)</f>
        <v>Difficulty in communicaton</v>
      </c>
      <c r="C52" s="3">
        <v>48</v>
      </c>
      <c r="D52" s="3" t="s">
        <v>2192</v>
      </c>
      <c r="E52" s="12" t="s">
        <v>798</v>
      </c>
      <c r="F52" s="12" t="s">
        <v>864</v>
      </c>
      <c r="G52" s="12" t="s">
        <v>1097</v>
      </c>
      <c r="H52" s="12" t="s">
        <v>1651</v>
      </c>
      <c r="J52" s="12" t="s">
        <v>989</v>
      </c>
      <c r="K52" s="3" t="s">
        <v>703</v>
      </c>
      <c r="N52" s="24"/>
      <c r="O52" s="24" t="s">
        <v>989</v>
      </c>
      <c r="P52" s="24" t="s">
        <v>989</v>
      </c>
      <c r="Q52" s="24"/>
    </row>
    <row r="53" spans="1:17">
      <c r="A53" s="3">
        <f>VLOOKUP(D53,'Concept heirarchy position'!A$1:I$609,3,0)</f>
        <v>91</v>
      </c>
      <c r="B53" s="3" t="str">
        <f>VLOOKUP(D53,'Concept heirarchy position'!A$1:I$609,2,0)</f>
        <v>Alcohol current</v>
      </c>
      <c r="C53" s="3">
        <v>49</v>
      </c>
      <c r="D53" s="12" t="s">
        <v>2137</v>
      </c>
      <c r="E53" s="12" t="s">
        <v>586</v>
      </c>
      <c r="F53" s="12" t="s">
        <v>864</v>
      </c>
      <c r="G53" s="12" t="s">
        <v>1097</v>
      </c>
      <c r="H53" s="29" t="s">
        <v>1651</v>
      </c>
      <c r="K53" s="12"/>
      <c r="L53" s="12"/>
      <c r="M53" s="12"/>
      <c r="N53" s="24"/>
      <c r="O53" s="24" t="s">
        <v>989</v>
      </c>
      <c r="P53" s="24" t="s">
        <v>989</v>
      </c>
      <c r="Q53" s="24"/>
    </row>
    <row r="54" spans="1:17">
      <c r="A54" s="3">
        <f>VLOOKUP(D54,'Concept heirarchy position'!A$1:I$609,3,0)</f>
        <v>91</v>
      </c>
      <c r="B54" s="3" t="str">
        <f>VLOOKUP(D54,'Concept heirarchy position'!A$1:I$609,2,0)</f>
        <v>Alcohol current</v>
      </c>
      <c r="C54" s="3">
        <v>50</v>
      </c>
      <c r="D54" s="22" t="s">
        <v>2137</v>
      </c>
      <c r="E54" s="22" t="s">
        <v>1040</v>
      </c>
      <c r="F54" s="22" t="s">
        <v>864</v>
      </c>
      <c r="G54" s="22" t="s">
        <v>1097</v>
      </c>
      <c r="H54" s="28" t="s">
        <v>1508</v>
      </c>
      <c r="K54" s="22"/>
      <c r="L54" s="22"/>
      <c r="M54" s="22"/>
      <c r="N54" s="23" t="s">
        <v>989</v>
      </c>
      <c r="O54" s="23"/>
      <c r="P54" s="23"/>
      <c r="Q54" s="23"/>
    </row>
    <row r="55" spans="1:17">
      <c r="A55" s="3">
        <f>VLOOKUP(D55,'Concept heirarchy position'!A$1:I$609,3,0)</f>
        <v>92</v>
      </c>
      <c r="B55" s="3" t="str">
        <f>VLOOKUP(D55,'Concept heirarchy position'!A$1:I$609,2,0)</f>
        <v>Alcohol units per week</v>
      </c>
      <c r="C55" s="3">
        <v>51</v>
      </c>
      <c r="D55" s="3" t="s">
        <v>1742</v>
      </c>
      <c r="E55" s="12" t="s">
        <v>791</v>
      </c>
      <c r="F55" s="3" t="s">
        <v>1177</v>
      </c>
      <c r="G55" s="12" t="s">
        <v>1657</v>
      </c>
      <c r="P55" s="24" t="s">
        <v>989</v>
      </c>
      <c r="Q55" s="24"/>
    </row>
    <row r="56" spans="1:17">
      <c r="A56" s="3">
        <f>VLOOKUP(D56,'Concept heirarchy position'!A$1:I$609,3,0)</f>
        <v>92</v>
      </c>
      <c r="B56" s="3" t="str">
        <f>VLOOKUP(D56,'Concept heirarchy position'!A$1:I$609,2,0)</f>
        <v>Alcohol units per week</v>
      </c>
      <c r="C56" s="3">
        <v>52</v>
      </c>
      <c r="D56" s="3" t="s">
        <v>1742</v>
      </c>
      <c r="E56" s="22" t="s">
        <v>1178</v>
      </c>
      <c r="F56" s="3" t="s">
        <v>1177</v>
      </c>
      <c r="G56" s="22" t="s">
        <v>1657</v>
      </c>
      <c r="N56" s="23" t="str">
        <f>IF((E56=""),"N","Y")</f>
        <v>Y</v>
      </c>
      <c r="O56" s="23" t="s">
        <v>989</v>
      </c>
      <c r="P56" s="23"/>
      <c r="Q56" s="23"/>
    </row>
    <row r="57" spans="1:17">
      <c r="A57" s="3">
        <f>VLOOKUP(D57,'Concept heirarchy position'!A$1:I$609,3,0)</f>
        <v>93</v>
      </c>
      <c r="B57" s="3" t="str">
        <f>VLOOKUP(D57,'Concept heirarchy position'!A$1:I$609,2,0)</f>
        <v>Tobacco ever</v>
      </c>
      <c r="C57" s="3">
        <v>53</v>
      </c>
      <c r="D57" s="3" t="s">
        <v>1869</v>
      </c>
      <c r="E57" s="12" t="s">
        <v>1179</v>
      </c>
      <c r="F57" s="12" t="s">
        <v>864</v>
      </c>
      <c r="G57" s="12" t="s">
        <v>1097</v>
      </c>
      <c r="H57" s="12" t="s">
        <v>1651</v>
      </c>
      <c r="O57" s="24"/>
      <c r="P57" s="24" t="s">
        <v>989</v>
      </c>
      <c r="Q57" s="24"/>
    </row>
    <row r="58" spans="1:17">
      <c r="A58" s="3">
        <f>VLOOKUP(D58,'Concept heirarchy position'!A$1:I$609,3,0)</f>
        <v>93</v>
      </c>
      <c r="B58" s="3" t="str">
        <f>VLOOKUP(D58,'Concept heirarchy position'!A$1:I$609,2,0)</f>
        <v>Tobacco ever</v>
      </c>
      <c r="C58" s="3">
        <v>54</v>
      </c>
      <c r="D58" s="3" t="s">
        <v>1869</v>
      </c>
      <c r="E58" s="22" t="s">
        <v>1050</v>
      </c>
      <c r="F58" s="22" t="s">
        <v>864</v>
      </c>
      <c r="G58" s="22" t="s">
        <v>1097</v>
      </c>
      <c r="H58" s="28" t="s">
        <v>1508</v>
      </c>
      <c r="N58" s="23" t="str">
        <f>IF((E58=""),"N","Y")</f>
        <v>Y</v>
      </c>
      <c r="O58" s="23" t="s">
        <v>989</v>
      </c>
      <c r="P58" s="23"/>
      <c r="Q58" s="23"/>
    </row>
    <row r="59" spans="1:17">
      <c r="A59" s="3">
        <f>VLOOKUP(D59,'Concept heirarchy position'!A$1:I$609,3,0)</f>
        <v>94</v>
      </c>
      <c r="B59" s="3" t="str">
        <f>VLOOKUP(D59,'Concept heirarchy position'!A$1:I$609,2,0)</f>
        <v>Current smoker</v>
      </c>
      <c r="C59" s="3">
        <v>55</v>
      </c>
      <c r="D59" s="3" t="s">
        <v>2281</v>
      </c>
      <c r="E59" s="12" t="s">
        <v>800</v>
      </c>
      <c r="F59" s="3" t="s">
        <v>1047</v>
      </c>
      <c r="G59" s="12" t="s">
        <v>1097</v>
      </c>
      <c r="H59" s="12" t="s">
        <v>1651</v>
      </c>
      <c r="N59" s="24"/>
      <c r="O59" s="24"/>
      <c r="P59" s="24" t="s">
        <v>989</v>
      </c>
      <c r="Q59" s="24"/>
    </row>
    <row r="60" spans="1:17">
      <c r="A60" s="3">
        <f>VLOOKUP(D60,'Concept heirarchy position'!A$1:I$609,3,0)</f>
        <v>94</v>
      </c>
      <c r="B60" s="3" t="str">
        <f>VLOOKUP(D60,'Concept heirarchy position'!A$1:I$609,2,0)</f>
        <v>Current smoker</v>
      </c>
      <c r="C60" s="3">
        <v>56</v>
      </c>
      <c r="D60" s="3" t="s">
        <v>2281</v>
      </c>
      <c r="E60" s="22" t="s">
        <v>928</v>
      </c>
      <c r="F60" s="3" t="s">
        <v>1047</v>
      </c>
      <c r="G60" s="22" t="s">
        <v>1097</v>
      </c>
      <c r="H60" s="28" t="s">
        <v>1508</v>
      </c>
      <c r="N60" s="23" t="str">
        <f>IF((E60=""),"N","Y")</f>
        <v>Y</v>
      </c>
      <c r="O60" s="23" t="s">
        <v>989</v>
      </c>
      <c r="P60" s="23"/>
      <c r="Q60" s="23"/>
    </row>
    <row r="61" spans="1:17">
      <c r="A61" s="3">
        <f>VLOOKUP(D61,'Concept heirarchy position'!A$1:I$609,3,0)</f>
        <v>95</v>
      </c>
      <c r="B61" s="3" t="str">
        <f>VLOOKUP(D61,'Concept heirarchy position'!A$1:I$609,2,0)</f>
        <v>Cigarettes / day</v>
      </c>
      <c r="C61" s="3">
        <v>57</v>
      </c>
      <c r="D61" s="3" t="s">
        <v>2276</v>
      </c>
      <c r="E61" s="12" t="s">
        <v>935</v>
      </c>
      <c r="F61" s="12" t="s">
        <v>1302</v>
      </c>
      <c r="G61" s="12" t="s">
        <v>740</v>
      </c>
      <c r="N61" s="24"/>
      <c r="O61" s="24"/>
      <c r="P61" s="24" t="s">
        <v>989</v>
      </c>
      <c r="Q61" s="24"/>
    </row>
    <row r="62" spans="1:17">
      <c r="A62" s="3">
        <f>VLOOKUP(D62,'Concept heirarchy position'!A$1:I$609,3,0)</f>
        <v>95</v>
      </c>
      <c r="B62" s="3" t="str">
        <f>VLOOKUP(D62,'Concept heirarchy position'!A$1:I$609,2,0)</f>
        <v>Cigarettes / day</v>
      </c>
      <c r="C62" s="3">
        <v>58</v>
      </c>
      <c r="D62" s="3" t="s">
        <v>2276</v>
      </c>
      <c r="E62" s="22" t="s">
        <v>1303</v>
      </c>
      <c r="F62" s="22" t="s">
        <v>1302</v>
      </c>
      <c r="G62" s="22" t="s">
        <v>740</v>
      </c>
      <c r="N62" s="23" t="str">
        <f>IF((E62=""),"N","Y")</f>
        <v>Y</v>
      </c>
      <c r="O62" s="23" t="s">
        <v>989</v>
      </c>
      <c r="P62" s="23"/>
      <c r="Q62" s="23"/>
    </row>
    <row r="63" spans="1:17">
      <c r="A63" s="3">
        <f>VLOOKUP(D63,'Concept heirarchy position'!A$1:I$609,3,0)</f>
        <v>96</v>
      </c>
      <c r="B63" s="3" t="str">
        <f>VLOOKUP(D63,'Concept heirarchy position'!A$1:I$609,2,0)</f>
        <v>Tobacco Date stopped</v>
      </c>
      <c r="C63" s="3">
        <v>59</v>
      </c>
      <c r="D63" s="12" t="s">
        <v>1746</v>
      </c>
      <c r="E63" s="12" t="s">
        <v>1304</v>
      </c>
      <c r="F63" s="12" t="s">
        <v>1305</v>
      </c>
      <c r="G63" s="12" t="s">
        <v>1240</v>
      </c>
      <c r="M63" s="3" t="s">
        <v>1096</v>
      </c>
      <c r="N63" s="24"/>
      <c r="O63" s="24"/>
      <c r="P63" s="24" t="s">
        <v>989</v>
      </c>
      <c r="Q63" s="24"/>
    </row>
    <row r="64" spans="1:17">
      <c r="A64" s="3">
        <f>VLOOKUP(D64,'Concept heirarchy position'!A$1:I$609,3,0)</f>
        <v>96</v>
      </c>
      <c r="B64" s="3" t="str">
        <f>VLOOKUP(D64,'Concept heirarchy position'!A$1:I$609,2,0)</f>
        <v>Tobacco Date stopped</v>
      </c>
      <c r="C64" s="3">
        <v>60</v>
      </c>
      <c r="D64" s="22" t="s">
        <v>1746</v>
      </c>
      <c r="E64" s="22" t="s">
        <v>1306</v>
      </c>
      <c r="F64" s="22" t="s">
        <v>1305</v>
      </c>
      <c r="G64" s="22" t="s">
        <v>1240</v>
      </c>
      <c r="M64" s="3" t="s">
        <v>1096</v>
      </c>
      <c r="N64" s="23" t="str">
        <f>IF((E64=""),"N","Y")</f>
        <v>Y</v>
      </c>
      <c r="O64" s="23" t="s">
        <v>989</v>
      </c>
      <c r="P64" s="23"/>
      <c r="Q64" s="23"/>
    </row>
    <row r="65" spans="1:17">
      <c r="A65" s="3">
        <f>VLOOKUP(D65,'Concept heirarchy position'!A$1:I$609,3,0)</f>
        <v>97</v>
      </c>
      <c r="B65" s="3" t="str">
        <f>VLOOKUP(D65,'Concept heirarchy position'!A$1:I$609,2,0)</f>
        <v>Tobacco pack years</v>
      </c>
      <c r="C65" s="3">
        <v>61</v>
      </c>
      <c r="D65" s="3" t="s">
        <v>1545</v>
      </c>
      <c r="E65" s="12" t="s">
        <v>1307</v>
      </c>
      <c r="F65" s="3" t="s">
        <v>1047</v>
      </c>
      <c r="G65" s="12" t="s">
        <v>740</v>
      </c>
      <c r="O65" s="24" t="s">
        <v>989</v>
      </c>
      <c r="P65" s="24" t="s">
        <v>989</v>
      </c>
      <c r="Q65" s="24"/>
    </row>
    <row r="66" spans="1:17">
      <c r="A66" s="3">
        <f>VLOOKUP(D66,'Concept heirarchy position'!A$1:I$609,3,0)</f>
        <v>98</v>
      </c>
      <c r="B66" s="3" t="str">
        <f>VLOOKUP(D66,'Concept heirarchy position'!A$1:I$609,2,0)</f>
        <v>Illicit drugs</v>
      </c>
      <c r="C66" s="3">
        <v>62</v>
      </c>
      <c r="D66" s="3" t="s">
        <v>2294</v>
      </c>
      <c r="E66" s="12" t="s">
        <v>1308</v>
      </c>
      <c r="F66" s="12" t="s">
        <v>864</v>
      </c>
      <c r="G66" s="12" t="s">
        <v>1097</v>
      </c>
      <c r="H66" s="12" t="s">
        <v>1651</v>
      </c>
      <c r="J66" s="12" t="s">
        <v>989</v>
      </c>
      <c r="K66" s="12" t="s">
        <v>703</v>
      </c>
      <c r="L66" s="12"/>
      <c r="M66" s="12"/>
      <c r="O66" s="24"/>
      <c r="P66" s="24" t="s">
        <v>989</v>
      </c>
      <c r="Q66" s="24"/>
    </row>
    <row r="67" spans="1:17">
      <c r="A67" s="3">
        <f>VLOOKUP(D67,'Concept heirarchy position'!A$1:I$609,3,0)</f>
        <v>98</v>
      </c>
      <c r="B67" s="3" t="str">
        <f>VLOOKUP(D67,'Concept heirarchy position'!A$1:I$609,2,0)</f>
        <v>Illicit drugs</v>
      </c>
      <c r="C67" s="3">
        <v>63</v>
      </c>
      <c r="D67" s="3" t="s">
        <v>2294</v>
      </c>
      <c r="E67" s="22" t="s">
        <v>1309</v>
      </c>
      <c r="F67" s="22" t="s">
        <v>864</v>
      </c>
      <c r="G67" s="22" t="s">
        <v>1097</v>
      </c>
      <c r="H67" s="28" t="s">
        <v>1508</v>
      </c>
      <c r="J67" s="3" t="s">
        <v>989</v>
      </c>
      <c r="K67" s="3" t="s">
        <v>703</v>
      </c>
      <c r="N67" s="23" t="str">
        <f>IF((E67=""),"N","Y")</f>
        <v>Y</v>
      </c>
      <c r="O67" s="23" t="s">
        <v>989</v>
      </c>
      <c r="P67" s="23"/>
      <c r="Q67" s="23"/>
    </row>
    <row r="68" spans="1:17">
      <c r="A68" s="3">
        <f>VLOOKUP(D68,'Concept heirarchy position'!A$1:I$609,3,0)</f>
        <v>99</v>
      </c>
      <c r="B68" s="3" t="str">
        <f>VLOOKUP(D68,'Concept heirarchy position'!A$1:I$609,2,0)</f>
        <v>Malignancy (ever)</v>
      </c>
      <c r="C68" s="3">
        <v>64</v>
      </c>
      <c r="D68" s="12" t="s">
        <v>2158</v>
      </c>
      <c r="E68" s="12" t="s">
        <v>1310</v>
      </c>
      <c r="F68" s="12" t="s">
        <v>864</v>
      </c>
      <c r="G68" s="12" t="s">
        <v>1097</v>
      </c>
      <c r="H68" s="12" t="s">
        <v>1651</v>
      </c>
      <c r="J68" s="12" t="s">
        <v>989</v>
      </c>
      <c r="N68" s="24"/>
      <c r="O68" s="24" t="s">
        <v>989</v>
      </c>
      <c r="P68" s="24" t="s">
        <v>989</v>
      </c>
      <c r="Q68" s="24"/>
    </row>
    <row r="69" spans="1:17">
      <c r="A69" s="3">
        <f>VLOOKUP(D69,'Concept heirarchy position'!A$1:I$609,3,0)</f>
        <v>100</v>
      </c>
      <c r="B69" s="3" t="str">
        <f>VLOOKUP(D69,'Concept heirarchy position'!A$1:I$609,2,0)</f>
        <v>Malignancy current</v>
      </c>
      <c r="C69" s="3">
        <v>65</v>
      </c>
      <c r="D69" s="12" t="s">
        <v>1793</v>
      </c>
      <c r="E69" s="12" t="s">
        <v>1311</v>
      </c>
      <c r="F69" s="12" t="s">
        <v>864</v>
      </c>
      <c r="G69" s="12" t="s">
        <v>1097</v>
      </c>
      <c r="H69" s="12" t="s">
        <v>1651</v>
      </c>
      <c r="J69" s="12" t="s">
        <v>989</v>
      </c>
      <c r="K69" s="12" t="s">
        <v>703</v>
      </c>
      <c r="L69" s="12"/>
      <c r="M69" s="12"/>
      <c r="N69" s="24"/>
      <c r="O69" s="24" t="s">
        <v>989</v>
      </c>
      <c r="P69" s="24" t="s">
        <v>989</v>
      </c>
      <c r="Q69" s="24"/>
    </row>
    <row r="70" spans="1:17">
      <c r="A70" s="3">
        <f>VLOOKUP(D70,'Concept heirarchy position'!A$1:I$609,3,0)</f>
        <v>100</v>
      </c>
      <c r="B70" s="3" t="str">
        <f>VLOOKUP(D70,'Concept heirarchy position'!A$1:I$609,2,0)</f>
        <v>Malignancy current</v>
      </c>
      <c r="C70" s="3">
        <v>66</v>
      </c>
      <c r="D70" s="22" t="s">
        <v>1793</v>
      </c>
      <c r="E70" s="22" t="s">
        <v>1183</v>
      </c>
      <c r="F70" s="22" t="s">
        <v>864</v>
      </c>
      <c r="G70" s="22" t="s">
        <v>1097</v>
      </c>
      <c r="H70" s="22" t="s">
        <v>1508</v>
      </c>
      <c r="J70" s="22" t="s">
        <v>989</v>
      </c>
      <c r="K70" s="22" t="s">
        <v>703</v>
      </c>
      <c r="L70" s="22"/>
      <c r="M70" s="22"/>
      <c r="N70" s="23" t="str">
        <f>IF((E70=""),"N","Y")</f>
        <v>Y</v>
      </c>
      <c r="O70" s="23"/>
      <c r="P70" s="23"/>
      <c r="Q70" s="23"/>
    </row>
    <row r="71" spans="1:17">
      <c r="A71" s="3">
        <f>VLOOKUP(D71,'Concept heirarchy position'!A$1:I$609,3,0)</f>
        <v>103</v>
      </c>
      <c r="B71" s="3" t="str">
        <f>VLOOKUP(D71,'Concept heirarchy position'!A$1:I$609,2,0)</f>
        <v>Limitation to blood products</v>
      </c>
      <c r="C71" s="3">
        <v>67</v>
      </c>
      <c r="D71" s="3" t="s">
        <v>2368</v>
      </c>
      <c r="E71" s="12" t="s">
        <v>1184</v>
      </c>
      <c r="F71" s="12" t="s">
        <v>864</v>
      </c>
      <c r="G71" s="12" t="s">
        <v>1097</v>
      </c>
      <c r="H71" s="12" t="s">
        <v>1651</v>
      </c>
      <c r="J71" s="12" t="s">
        <v>989</v>
      </c>
      <c r="K71" s="12" t="s">
        <v>703</v>
      </c>
      <c r="L71" s="12"/>
      <c r="M71" s="12"/>
      <c r="O71" s="24" t="s">
        <v>989</v>
      </c>
      <c r="P71" s="24" t="s">
        <v>989</v>
      </c>
      <c r="Q71" s="24"/>
    </row>
    <row r="72" spans="1:17">
      <c r="A72" s="3">
        <f>VLOOKUP(D72,'Concept heirarchy position'!A$1:I$609,3,0)</f>
        <v>103</v>
      </c>
      <c r="B72" s="3" t="str">
        <f>VLOOKUP(D72,'Concept heirarchy position'!A$1:I$609,2,0)</f>
        <v>Limitation to blood products</v>
      </c>
      <c r="C72" s="3">
        <v>68</v>
      </c>
      <c r="D72" s="3" t="s">
        <v>2368</v>
      </c>
      <c r="E72" s="22" t="s">
        <v>1182</v>
      </c>
      <c r="F72" s="22" t="s">
        <v>864</v>
      </c>
      <c r="G72" s="22" t="s">
        <v>1097</v>
      </c>
      <c r="H72" s="28" t="s">
        <v>1508</v>
      </c>
      <c r="J72" s="22" t="s">
        <v>989</v>
      </c>
      <c r="K72" s="22" t="s">
        <v>703</v>
      </c>
      <c r="L72" s="22"/>
      <c r="M72" s="22"/>
      <c r="N72" s="23" t="str">
        <f>IF((E72=""),"N","Y")</f>
        <v>Y</v>
      </c>
      <c r="O72" s="23"/>
      <c r="P72" s="23"/>
      <c r="Q72" s="23"/>
    </row>
    <row r="73" spans="1:17">
      <c r="A73" s="3">
        <f>VLOOKUP(D73,'Concept heirarchy position'!A$1:I$609,3,0)</f>
        <v>60</v>
      </c>
      <c r="B73" s="3" t="str">
        <f>VLOOKUP(D73,'Concept heirarchy position'!A$1:I$609,2,0)</f>
        <v>Exercise tolerance</v>
      </c>
      <c r="C73" s="3">
        <v>69</v>
      </c>
      <c r="D73" s="3" t="s">
        <v>2130</v>
      </c>
      <c r="E73" s="22" t="s">
        <v>1437</v>
      </c>
      <c r="F73" s="22" t="s">
        <v>864</v>
      </c>
      <c r="G73" s="22" t="s">
        <v>1097</v>
      </c>
      <c r="H73" s="3" t="s">
        <v>1836</v>
      </c>
      <c r="N73" s="23" t="str">
        <f>IF((E73=""),"N","Y")</f>
        <v>Y</v>
      </c>
      <c r="O73" s="23" t="s">
        <v>989</v>
      </c>
      <c r="P73" s="23" t="s">
        <v>989</v>
      </c>
      <c r="Q73" s="23"/>
    </row>
    <row r="74" spans="1:17">
      <c r="A74" s="3">
        <f>VLOOKUP(D74,'Concept heirarchy position'!A$1:I$609,3,0)</f>
        <v>61</v>
      </c>
      <c r="B74" s="3" t="str">
        <f>VLOOKUP(D74,'Concept heirarchy position'!A$1:I$609,2,0)</f>
        <v>Exercise tolerance (METS)</v>
      </c>
      <c r="C74" s="3">
        <v>70</v>
      </c>
      <c r="D74" s="3" t="s">
        <v>2221</v>
      </c>
      <c r="E74" s="12" t="s">
        <v>2222</v>
      </c>
      <c r="F74" s="12" t="s">
        <v>864</v>
      </c>
      <c r="G74" s="12" t="s">
        <v>1097</v>
      </c>
      <c r="H74" s="12" t="s">
        <v>2221</v>
      </c>
      <c r="O74" s="24" t="s">
        <v>989</v>
      </c>
      <c r="P74" s="24" t="s">
        <v>989</v>
      </c>
      <c r="Q74" s="24"/>
    </row>
    <row r="75" spans="1:17">
      <c r="A75" s="3">
        <f>VLOOKUP(D75,'Concept heirarchy position'!A$1:I$609,3,0)</f>
        <v>62</v>
      </c>
      <c r="B75" s="3" t="str">
        <f>VLOOKUP(D75,'Concept heirarchy position'!A$1:I$609,2,0)</f>
        <v>Cause for ex. Tolerance &lt; 4 METS</v>
      </c>
      <c r="C75" s="3">
        <v>71</v>
      </c>
      <c r="D75" s="3" t="s">
        <v>1941</v>
      </c>
      <c r="E75" s="12" t="s">
        <v>1714</v>
      </c>
      <c r="F75" s="12" t="s">
        <v>1582</v>
      </c>
      <c r="G75" s="12" t="s">
        <v>1583</v>
      </c>
      <c r="H75" s="12" t="s">
        <v>1591</v>
      </c>
      <c r="N75" s="24"/>
      <c r="O75" s="24"/>
      <c r="P75" s="24" t="s">
        <v>989</v>
      </c>
      <c r="Q75" s="24"/>
    </row>
    <row r="76" spans="1:17">
      <c r="A76" s="3">
        <f>VLOOKUP(D76,'Concept heirarchy position'!A$1:I$609,3,0)</f>
        <v>62</v>
      </c>
      <c r="B76" s="3" t="str">
        <f>VLOOKUP(D76,'Concept heirarchy position'!A$1:I$609,2,0)</f>
        <v>Cause for ex. Tolerance &lt; 4 METS</v>
      </c>
      <c r="C76" s="3">
        <v>72</v>
      </c>
      <c r="D76" s="3" t="s">
        <v>1941</v>
      </c>
      <c r="E76" s="22" t="s">
        <v>1592</v>
      </c>
      <c r="F76" s="22" t="s">
        <v>1582</v>
      </c>
      <c r="G76" s="22" t="s">
        <v>1583</v>
      </c>
      <c r="H76" s="22" t="s">
        <v>1586</v>
      </c>
      <c r="N76" s="23" t="str">
        <f>IF((E76=""),"N","Y")</f>
        <v>Y</v>
      </c>
      <c r="O76" s="23" t="s">
        <v>989</v>
      </c>
      <c r="P76" s="23"/>
      <c r="Q76" s="23"/>
    </row>
    <row r="77" spans="1:17">
      <c r="A77" s="3">
        <f>VLOOKUP(D77,'Concept heirarchy position'!A$1:I$609,3,0)</f>
        <v>64</v>
      </c>
      <c r="B77" s="3" t="str">
        <f>VLOOKUP(D77,'Concept heirarchy position'!A$1:I$609,2,0)</f>
        <v>Previous surgery</v>
      </c>
      <c r="C77" s="3">
        <v>73</v>
      </c>
      <c r="D77" s="3" t="s">
        <v>1943</v>
      </c>
      <c r="E77" s="12" t="s">
        <v>1587</v>
      </c>
      <c r="F77" s="12" t="s">
        <v>864</v>
      </c>
      <c r="G77" s="12" t="s">
        <v>1097</v>
      </c>
      <c r="H77" s="12" t="s">
        <v>1651</v>
      </c>
      <c r="O77" s="24" t="s">
        <v>989</v>
      </c>
      <c r="P77" s="24" t="s">
        <v>989</v>
      </c>
      <c r="Q77" s="24"/>
    </row>
    <row r="78" spans="1:17">
      <c r="A78" s="3">
        <f>VLOOKUP(D78,'Concept heirarchy position'!A$1:I$609,3,0)</f>
        <v>64</v>
      </c>
      <c r="B78" s="3" t="str">
        <f>VLOOKUP(D78,'Concept heirarchy position'!A$1:I$609,2,0)</f>
        <v>Previous surgery</v>
      </c>
      <c r="C78" s="3">
        <v>74</v>
      </c>
      <c r="D78" s="3" t="s">
        <v>1943</v>
      </c>
      <c r="E78" s="22" t="s">
        <v>1855</v>
      </c>
      <c r="F78" s="22" t="s">
        <v>864</v>
      </c>
      <c r="G78" s="22" t="s">
        <v>1097</v>
      </c>
      <c r="H78" s="28" t="s">
        <v>1508</v>
      </c>
      <c r="N78" s="23" t="str">
        <f>IF((E78=""),"N","Y")</f>
        <v>Y</v>
      </c>
      <c r="O78" s="23"/>
      <c r="P78" s="23"/>
      <c r="Q78" s="23"/>
    </row>
    <row r="79" spans="1:17">
      <c r="A79" s="3">
        <f>VLOOKUP(D79,'Concept heirarchy position'!A$1:I$609,3,0)</f>
        <v>65</v>
      </c>
      <c r="B79" s="3" t="str">
        <f>VLOOKUP(D79,'Concept heirarchy position'!A$1:I$609,2,0)</f>
        <v>Previous surgery list</v>
      </c>
      <c r="C79" s="3">
        <v>75</v>
      </c>
      <c r="D79" s="3" t="s">
        <v>2274</v>
      </c>
      <c r="E79" s="12" t="s">
        <v>958</v>
      </c>
      <c r="F79" s="3" t="s">
        <v>1199</v>
      </c>
      <c r="G79" s="12" t="s">
        <v>981</v>
      </c>
      <c r="I79" s="12">
        <v>65535</v>
      </c>
      <c r="O79" s="24"/>
      <c r="P79" s="24" t="s">
        <v>989</v>
      </c>
      <c r="Q79" s="24"/>
    </row>
    <row r="80" spans="1:17">
      <c r="A80" s="3">
        <f>VLOOKUP(D80,'Concept heirarchy position'!A$1:I$609,3,0)</f>
        <v>65</v>
      </c>
      <c r="B80" s="3" t="str">
        <f>VLOOKUP(D80,'Concept heirarchy position'!A$1:I$609,2,0)</f>
        <v>Previous surgery list</v>
      </c>
      <c r="C80" s="3">
        <v>76</v>
      </c>
      <c r="D80" s="3" t="s">
        <v>2274</v>
      </c>
      <c r="E80" s="22" t="s">
        <v>1706</v>
      </c>
      <c r="F80" s="3" t="s">
        <v>1199</v>
      </c>
      <c r="G80" s="22" t="s">
        <v>981</v>
      </c>
      <c r="I80" s="28">
        <v>65535</v>
      </c>
      <c r="N80" s="23" t="str">
        <f>IF((E80=""),"N","Y")</f>
        <v>Y</v>
      </c>
      <c r="O80" s="23" t="s">
        <v>989</v>
      </c>
      <c r="P80" s="23"/>
      <c r="Q80" s="23"/>
    </row>
    <row r="81" spans="1:17">
      <c r="A81" s="3">
        <f>VLOOKUP(D81,'Concept heirarchy position'!A$1:I$609,3,0)</f>
        <v>66</v>
      </c>
      <c r="B81" s="3" t="str">
        <f>VLOOKUP(D81,'Concept heirarchy position'!A$1:I$609,2,0)</f>
        <v>Previous anesthetic complications</v>
      </c>
      <c r="C81" s="3">
        <v>77</v>
      </c>
      <c r="D81" s="3" t="s">
        <v>2396</v>
      </c>
      <c r="E81" s="12" t="s">
        <v>1449</v>
      </c>
      <c r="F81" s="3" t="s">
        <v>1199</v>
      </c>
      <c r="G81" s="12" t="s">
        <v>1097</v>
      </c>
      <c r="H81" s="12" t="s">
        <v>1651</v>
      </c>
      <c r="J81" s="12" t="s">
        <v>989</v>
      </c>
      <c r="K81" s="12" t="s">
        <v>703</v>
      </c>
      <c r="L81" s="12"/>
      <c r="M81" s="12"/>
      <c r="O81" s="24"/>
      <c r="P81" s="24" t="s">
        <v>989</v>
      </c>
      <c r="Q81" s="24"/>
    </row>
    <row r="82" spans="1:17">
      <c r="A82" s="3">
        <f>VLOOKUP(D82,'Concept heirarchy position'!A$1:I$609,3,0)</f>
        <v>66</v>
      </c>
      <c r="B82" s="3" t="str">
        <f>VLOOKUP(D82,'Concept heirarchy position'!A$1:I$609,2,0)</f>
        <v>Previous anesthetic complications</v>
      </c>
      <c r="C82" s="3">
        <v>78</v>
      </c>
      <c r="D82" s="3" t="s">
        <v>2396</v>
      </c>
      <c r="E82" s="22" t="s">
        <v>1450</v>
      </c>
      <c r="F82" s="3" t="s">
        <v>1199</v>
      </c>
      <c r="G82" s="22" t="s">
        <v>1097</v>
      </c>
      <c r="H82" s="28" t="s">
        <v>1508</v>
      </c>
      <c r="J82" s="3" t="s">
        <v>989</v>
      </c>
      <c r="K82" s="3" t="s">
        <v>703</v>
      </c>
      <c r="N82" s="23" t="str">
        <f>IF((E82=""),"N","Y")</f>
        <v>Y</v>
      </c>
      <c r="O82" s="23" t="s">
        <v>989</v>
      </c>
      <c r="P82" s="23"/>
      <c r="Q82" s="23"/>
    </row>
    <row r="83" spans="1:17">
      <c r="A83" s="3">
        <f>VLOOKUP(D83,'Concept heirarchy position'!A$1:I$609,3,0)</f>
        <v>67</v>
      </c>
      <c r="B83" s="3" t="str">
        <f>VLOOKUP(D83,'Concept heirarchy position'!A$1:I$609,2,0)</f>
        <v>Family history of anesthesia complications</v>
      </c>
      <c r="C83" s="3">
        <v>79</v>
      </c>
      <c r="D83" s="3" t="s">
        <v>1616</v>
      </c>
      <c r="E83" s="12" t="s">
        <v>2139</v>
      </c>
      <c r="F83" s="12" t="s">
        <v>864</v>
      </c>
      <c r="G83" s="12" t="s">
        <v>1097</v>
      </c>
      <c r="H83" s="12" t="s">
        <v>1651</v>
      </c>
      <c r="J83" s="12" t="s">
        <v>989</v>
      </c>
      <c r="K83" s="3" t="s">
        <v>703</v>
      </c>
      <c r="O83" s="24"/>
      <c r="P83" s="24" t="s">
        <v>989</v>
      </c>
      <c r="Q83" s="24"/>
    </row>
    <row r="84" spans="1:17">
      <c r="A84" s="3">
        <f>VLOOKUP(D84,'Concept heirarchy position'!A$1:I$609,3,0)</f>
        <v>67</v>
      </c>
      <c r="B84" s="3" t="str">
        <f>VLOOKUP(D84,'Concept heirarchy position'!A$1:I$609,2,0)</f>
        <v>Family history of anesthesia complications</v>
      </c>
      <c r="C84" s="3">
        <v>80</v>
      </c>
      <c r="D84" s="3" t="s">
        <v>1616</v>
      </c>
      <c r="E84" s="22" t="s">
        <v>1319</v>
      </c>
      <c r="F84" s="22" t="s">
        <v>864</v>
      </c>
      <c r="G84" s="22" t="s">
        <v>1097</v>
      </c>
      <c r="H84" s="28" t="s">
        <v>1508</v>
      </c>
      <c r="J84" s="22" t="s">
        <v>989</v>
      </c>
      <c r="K84" s="22" t="s">
        <v>703</v>
      </c>
      <c r="L84" s="22"/>
      <c r="M84" s="22"/>
      <c r="N84" s="23" t="str">
        <f>IF((E84=""),"N","Y")</f>
        <v>Y</v>
      </c>
      <c r="O84" s="23" t="s">
        <v>989</v>
      </c>
      <c r="P84" s="23"/>
      <c r="Q84" s="23"/>
    </row>
    <row r="85" spans="1:17">
      <c r="A85" s="3">
        <f>VLOOKUP(D85,'Concept heirarchy position'!A$1:I$609,3,0)</f>
        <v>68</v>
      </c>
      <c r="B85" s="3" t="str">
        <f>VLOOKUP(D85,'Concept heirarchy position'!A$1:I$609,2,0)</f>
        <v>Previous PONV</v>
      </c>
      <c r="C85" s="3">
        <v>81</v>
      </c>
      <c r="D85" s="3" t="s">
        <v>2162</v>
      </c>
      <c r="E85" s="12" t="s">
        <v>1849</v>
      </c>
      <c r="F85" s="12" t="s">
        <v>864</v>
      </c>
      <c r="G85" s="12" t="s">
        <v>1097</v>
      </c>
      <c r="H85" s="12" t="s">
        <v>1651</v>
      </c>
      <c r="O85" s="24"/>
      <c r="P85" s="24" t="s">
        <v>989</v>
      </c>
      <c r="Q85" s="24"/>
    </row>
    <row r="86" spans="1:17">
      <c r="A86" s="3">
        <f>VLOOKUP(D86,'Concept heirarchy position'!A$1:I$609,3,0)</f>
        <v>68</v>
      </c>
      <c r="B86" s="3" t="str">
        <f>VLOOKUP(D86,'Concept heirarchy position'!A$1:I$609,2,0)</f>
        <v>Previous PONV</v>
      </c>
      <c r="C86" s="3">
        <v>82</v>
      </c>
      <c r="D86" s="3" t="s">
        <v>2162</v>
      </c>
      <c r="E86" s="22" t="s">
        <v>1853</v>
      </c>
      <c r="F86" s="22" t="s">
        <v>864</v>
      </c>
      <c r="G86" s="22" t="s">
        <v>1097</v>
      </c>
      <c r="H86" s="28" t="s">
        <v>1508</v>
      </c>
      <c r="N86" s="23" t="str">
        <f>IF((E86=""),"N","Y")</f>
        <v>Y</v>
      </c>
      <c r="O86" s="23" t="s">
        <v>989</v>
      </c>
      <c r="P86" s="23"/>
      <c r="Q86" s="23"/>
    </row>
    <row r="87" spans="1:17">
      <c r="A87" s="3">
        <f>VLOOKUP(D87,'Concept heirarchy position'!A$1:I$609,3,0)</f>
        <v>107</v>
      </c>
      <c r="B87" s="3" t="str">
        <f>VLOOKUP(D87,'Concept heirarchy position'!A$1:I$609,2,0)</f>
        <v>Developmental delay or cognitive impairment</v>
      </c>
      <c r="C87" s="3">
        <v>83</v>
      </c>
      <c r="D87" s="3" t="s">
        <v>2157</v>
      </c>
      <c r="E87" s="12" t="s">
        <v>1718</v>
      </c>
      <c r="F87" s="12" t="s">
        <v>1719</v>
      </c>
      <c r="G87" s="12" t="s">
        <v>1097</v>
      </c>
      <c r="H87" s="12" t="s">
        <v>1651</v>
      </c>
      <c r="J87" s="12" t="s">
        <v>989</v>
      </c>
      <c r="K87" s="12" t="s">
        <v>703</v>
      </c>
      <c r="L87" s="12"/>
      <c r="M87" s="12"/>
      <c r="N87" s="24"/>
      <c r="O87" s="24"/>
      <c r="P87" s="24" t="s">
        <v>989</v>
      </c>
      <c r="Q87" s="24"/>
    </row>
    <row r="88" spans="1:17">
      <c r="A88" s="3">
        <f>VLOOKUP(D88,'Concept heirarchy position'!A$1:I$609,3,0)</f>
        <v>107</v>
      </c>
      <c r="B88" s="3" t="str">
        <f>VLOOKUP(D88,'Concept heirarchy position'!A$1:I$609,2,0)</f>
        <v>Developmental delay or cognitive impairment</v>
      </c>
      <c r="C88" s="3">
        <v>84</v>
      </c>
      <c r="D88" s="3" t="s">
        <v>2157</v>
      </c>
      <c r="E88" s="22" t="s">
        <v>529</v>
      </c>
      <c r="F88" s="18" t="s">
        <v>1719</v>
      </c>
      <c r="G88" s="22" t="s">
        <v>1097</v>
      </c>
      <c r="H88" s="28" t="s">
        <v>1508</v>
      </c>
      <c r="J88" s="3" t="s">
        <v>989</v>
      </c>
      <c r="K88" s="3" t="s">
        <v>703</v>
      </c>
      <c r="N88" s="23" t="str">
        <f>IF((E88=""),"N","Y")</f>
        <v>Y</v>
      </c>
      <c r="O88" s="23" t="s">
        <v>989</v>
      </c>
      <c r="P88" s="23"/>
      <c r="Q88" s="23"/>
    </row>
    <row r="89" spans="1:17">
      <c r="A89" s="3">
        <f>VLOOKUP(D89,'Concept heirarchy position'!A$1:I$609,3,0)</f>
        <v>108</v>
      </c>
      <c r="B89" s="3" t="str">
        <f>VLOOKUP(D89,'Concept heirarchy position'!A$1:I$609,2,0)</f>
        <v>Congenital or hereditary disease</v>
      </c>
      <c r="C89" s="3">
        <v>85</v>
      </c>
      <c r="D89" s="3" t="s">
        <v>1983</v>
      </c>
      <c r="E89" s="12" t="s">
        <v>848</v>
      </c>
      <c r="F89" s="18" t="s">
        <v>1719</v>
      </c>
      <c r="G89" s="12" t="s">
        <v>1097</v>
      </c>
      <c r="H89" s="12" t="s">
        <v>1651</v>
      </c>
      <c r="J89" s="12" t="s">
        <v>989</v>
      </c>
      <c r="K89" s="12" t="s">
        <v>703</v>
      </c>
      <c r="L89" s="12"/>
      <c r="M89" s="12"/>
      <c r="N89" s="24"/>
      <c r="O89" s="24"/>
      <c r="P89" s="24" t="s">
        <v>989</v>
      </c>
      <c r="Q89" s="24"/>
    </row>
    <row r="90" spans="1:17">
      <c r="A90" s="3">
        <f>VLOOKUP(D90,'Concept heirarchy position'!A$1:I$609,3,0)</f>
        <v>108</v>
      </c>
      <c r="B90" s="3" t="str">
        <f>VLOOKUP(D90,'Concept heirarchy position'!A$1:I$609,2,0)</f>
        <v>Congenital or hereditary disease</v>
      </c>
      <c r="C90" s="3">
        <v>86</v>
      </c>
      <c r="D90" s="3" t="s">
        <v>1983</v>
      </c>
      <c r="E90" s="22" t="s">
        <v>954</v>
      </c>
      <c r="F90" s="18" t="s">
        <v>1719</v>
      </c>
      <c r="G90" s="22" t="s">
        <v>1097</v>
      </c>
      <c r="H90" s="28" t="s">
        <v>1508</v>
      </c>
      <c r="N90" s="23" t="str">
        <f>IF((E90=""),"N","Y")</f>
        <v>Y</v>
      </c>
      <c r="O90" s="23" t="s">
        <v>989</v>
      </c>
      <c r="P90" s="23"/>
      <c r="Q90" s="23"/>
    </row>
    <row r="91" spans="1:17">
      <c r="A91" s="3">
        <f>VLOOKUP(D91,'Concept heirarchy position'!A$1:I$609,3,0)</f>
        <v>109</v>
      </c>
      <c r="B91" s="3" t="str">
        <f>VLOOKUP(D91,'Concept heirarchy position'!A$1:I$609,2,0)</f>
        <v>Bronchial hyperreactivity</v>
      </c>
      <c r="C91" s="3">
        <v>87</v>
      </c>
      <c r="D91" s="3" t="s">
        <v>1986</v>
      </c>
      <c r="E91" s="12" t="s">
        <v>829</v>
      </c>
      <c r="F91" s="18" t="s">
        <v>1719</v>
      </c>
      <c r="G91" s="12" t="s">
        <v>1097</v>
      </c>
      <c r="H91" s="29" t="s">
        <v>1651</v>
      </c>
      <c r="J91" s="12" t="s">
        <v>989</v>
      </c>
      <c r="K91" s="3" t="s">
        <v>703</v>
      </c>
      <c r="N91" s="24"/>
      <c r="O91" s="24" t="s">
        <v>989</v>
      </c>
      <c r="P91" s="24" t="s">
        <v>989</v>
      </c>
      <c r="Q91" s="24"/>
    </row>
    <row r="92" spans="1:17">
      <c r="A92" s="3">
        <f>VLOOKUP(D92,'Concept heirarchy position'!A$1:I$609,3,0)</f>
        <v>109</v>
      </c>
      <c r="B92" s="3" t="str">
        <f>VLOOKUP(D92,'Concept heirarchy position'!A$1:I$609,2,0)</f>
        <v>Bronchial hyperreactivity</v>
      </c>
      <c r="C92" s="3">
        <v>88</v>
      </c>
      <c r="D92" s="3" t="s">
        <v>1986</v>
      </c>
      <c r="E92" s="22" t="s">
        <v>965</v>
      </c>
      <c r="F92" s="18" t="s">
        <v>1719</v>
      </c>
      <c r="G92" s="22" t="s">
        <v>1097</v>
      </c>
      <c r="H92" s="28" t="s">
        <v>1508</v>
      </c>
      <c r="N92" s="23" t="str">
        <f>IF((E92=""),"N","Y")</f>
        <v>Y</v>
      </c>
      <c r="O92" s="23"/>
      <c r="P92" s="23"/>
      <c r="Q92" s="23"/>
    </row>
    <row r="93" spans="1:17">
      <c r="A93" s="3">
        <f>VLOOKUP(D93,'Concept heirarchy position'!A$1:I$609,3,0)</f>
        <v>110</v>
      </c>
      <c r="B93" s="3" t="str">
        <f>VLOOKUP(D93,'Concept heirarchy position'!A$1:I$609,2,0)</f>
        <v>Immunisations up to date</v>
      </c>
      <c r="C93" s="3">
        <v>89</v>
      </c>
      <c r="D93" s="3" t="s">
        <v>2291</v>
      </c>
      <c r="E93" s="12" t="s">
        <v>860</v>
      </c>
      <c r="F93" s="18" t="s">
        <v>1719</v>
      </c>
      <c r="G93" s="12" t="s">
        <v>1097</v>
      </c>
      <c r="H93" s="12" t="s">
        <v>1651</v>
      </c>
      <c r="J93" s="3" t="s">
        <v>989</v>
      </c>
      <c r="K93" s="3" t="s">
        <v>861</v>
      </c>
      <c r="O93" s="24" t="s">
        <v>989</v>
      </c>
      <c r="P93" s="24" t="s">
        <v>989</v>
      </c>
      <c r="Q93" s="24"/>
    </row>
    <row r="94" spans="1:17">
      <c r="A94" s="3">
        <f>VLOOKUP(D94,'Concept heirarchy position'!A$1:I$609,3,0)</f>
        <v>110</v>
      </c>
      <c r="B94" s="3" t="str">
        <f>VLOOKUP(D94,'Concept heirarchy position'!A$1:I$609,2,0)</f>
        <v>Immunisations up to date</v>
      </c>
      <c r="C94" s="3">
        <v>90</v>
      </c>
      <c r="D94" s="3" t="s">
        <v>2291</v>
      </c>
      <c r="E94" s="22" t="s">
        <v>980</v>
      </c>
      <c r="F94" s="3" t="s">
        <v>1719</v>
      </c>
      <c r="G94" s="22" t="s">
        <v>1097</v>
      </c>
      <c r="H94" s="28" t="s">
        <v>1508</v>
      </c>
      <c r="J94" s="3" t="s">
        <v>989</v>
      </c>
      <c r="K94" s="3" t="s">
        <v>861</v>
      </c>
      <c r="N94" s="23" t="str">
        <f>IF((E94=""),"N","Y")</f>
        <v>Y</v>
      </c>
      <c r="O94" s="23"/>
      <c r="P94" s="23"/>
      <c r="Q94" s="23"/>
    </row>
    <row r="95" spans="1:17">
      <c r="A95" s="3">
        <f>VLOOKUP(D95,'Concept heirarchy position'!A$1:I$609,3,0)</f>
        <v>111</v>
      </c>
      <c r="B95" s="3" t="str">
        <f>VLOOKUP(D95,'Concept heirarchy position'!A$1:I$609,2,0)</f>
        <v>Premature delivery</v>
      </c>
      <c r="C95" s="3">
        <v>91</v>
      </c>
      <c r="D95" s="3" t="s">
        <v>1490</v>
      </c>
      <c r="E95" s="12" t="s">
        <v>1865</v>
      </c>
      <c r="F95" s="3" t="s">
        <v>745</v>
      </c>
      <c r="G95" s="12" t="s">
        <v>1097</v>
      </c>
      <c r="H95" s="12" t="s">
        <v>1651</v>
      </c>
      <c r="O95" s="24"/>
      <c r="P95" s="24" t="s">
        <v>989</v>
      </c>
      <c r="Q95" s="24"/>
    </row>
    <row r="96" spans="1:17">
      <c r="A96" s="3">
        <f>VLOOKUP(D96,'Concept heirarchy position'!A$1:I$609,3,0)</f>
        <v>111</v>
      </c>
      <c r="B96" s="3" t="str">
        <f>VLOOKUP(D96,'Concept heirarchy position'!A$1:I$609,2,0)</f>
        <v>Premature delivery</v>
      </c>
      <c r="C96" s="3">
        <v>92</v>
      </c>
      <c r="D96" s="3" t="s">
        <v>1490</v>
      </c>
      <c r="E96" s="22" t="s">
        <v>863</v>
      </c>
      <c r="F96" s="3" t="s">
        <v>745</v>
      </c>
      <c r="G96" s="22" t="s">
        <v>1097</v>
      </c>
      <c r="H96" s="28" t="s">
        <v>1508</v>
      </c>
      <c r="N96" s="23" t="str">
        <f>IF((E96=""),"N","Y")</f>
        <v>Y</v>
      </c>
      <c r="O96" s="23" t="s">
        <v>989</v>
      </c>
      <c r="P96" s="23"/>
      <c r="Q96" s="23"/>
    </row>
    <row r="97" spans="1:17">
      <c r="A97" s="3">
        <f>VLOOKUP(D97,'Concept heirarchy position'!A$1:I$609,3,0)</f>
        <v>113</v>
      </c>
      <c r="B97" s="3" t="str">
        <f>VLOOKUP(D97,'Concept heirarchy position'!A$1:I$609,2,0)</f>
        <v>Gestational age at birth</v>
      </c>
      <c r="C97" s="3">
        <v>93</v>
      </c>
      <c r="D97" s="3" t="s">
        <v>1724</v>
      </c>
      <c r="E97" s="22" t="s">
        <v>855</v>
      </c>
      <c r="F97" s="22" t="s">
        <v>856</v>
      </c>
      <c r="G97" s="22" t="s">
        <v>740</v>
      </c>
      <c r="N97" s="21" t="s">
        <v>989</v>
      </c>
      <c r="O97" s="23" t="s">
        <v>989</v>
      </c>
      <c r="P97" s="23" t="s">
        <v>989</v>
      </c>
      <c r="Q97" s="23"/>
    </row>
    <row r="98" spans="1:17">
      <c r="A98" s="3">
        <f>VLOOKUP(D98,'Concept heirarchy position'!A$1:I$609,3,0)</f>
        <v>267</v>
      </c>
      <c r="B98" s="3" t="str">
        <f>VLOOKUP(D98,'Concept heirarchy position'!A$1:I$609,2,0)</f>
        <v>URTI within 6 weeks</v>
      </c>
      <c r="C98" s="3">
        <v>94</v>
      </c>
      <c r="D98" s="3" t="s">
        <v>1851</v>
      </c>
      <c r="E98" s="12" t="s">
        <v>1852</v>
      </c>
      <c r="F98" s="12" t="s">
        <v>864</v>
      </c>
      <c r="G98" s="12" t="s">
        <v>1097</v>
      </c>
      <c r="H98" s="12" t="s">
        <v>1651</v>
      </c>
      <c r="O98" s="24"/>
      <c r="P98" s="24" t="s">
        <v>989</v>
      </c>
      <c r="Q98" s="24"/>
    </row>
    <row r="99" spans="1:17">
      <c r="A99" s="3">
        <f>VLOOKUP(D99,'Concept heirarchy position'!A$1:I$609,3,0)</f>
        <v>267</v>
      </c>
      <c r="B99" s="3" t="str">
        <f>VLOOKUP(D99,'Concept heirarchy position'!A$1:I$609,2,0)</f>
        <v>URTI within 6 weeks</v>
      </c>
      <c r="C99" s="3">
        <v>95</v>
      </c>
      <c r="D99" s="3" t="s">
        <v>1851</v>
      </c>
      <c r="E99" s="22" t="s">
        <v>984</v>
      </c>
      <c r="F99" s="22" t="s">
        <v>864</v>
      </c>
      <c r="G99" s="22" t="s">
        <v>1097</v>
      </c>
      <c r="H99" s="28" t="s">
        <v>1508</v>
      </c>
      <c r="N99" s="23" t="str">
        <f>IF((E99=""),"N","Y")</f>
        <v>Y</v>
      </c>
      <c r="O99" s="23" t="s">
        <v>989</v>
      </c>
      <c r="P99" s="23"/>
      <c r="Q99" s="23"/>
    </row>
    <row r="100" spans="1:17">
      <c r="A100" s="3">
        <f>VLOOKUP(D100,'Concept heirarchy position'!A$1:I$609,3,0)</f>
        <v>268</v>
      </c>
      <c r="B100" s="3" t="str">
        <f>VLOOKUP(D100,'Concept heirarchy position'!A$1:I$609,2,0)</f>
        <v>Exposure to infectious disease in last month</v>
      </c>
      <c r="C100" s="3">
        <v>96</v>
      </c>
      <c r="D100" s="3" t="s">
        <v>1727</v>
      </c>
      <c r="E100" s="12" t="s">
        <v>1117</v>
      </c>
      <c r="F100" s="12" t="s">
        <v>864</v>
      </c>
      <c r="G100" s="12" t="s">
        <v>1583</v>
      </c>
      <c r="H100" s="12" t="s">
        <v>858</v>
      </c>
      <c r="O100" s="24"/>
      <c r="P100" s="24" t="s">
        <v>989</v>
      </c>
      <c r="Q100" s="24"/>
    </row>
    <row r="101" spans="1:17">
      <c r="A101" s="3">
        <f>VLOOKUP(D101,'Concept heirarchy position'!A$1:I$609,3,0)</f>
        <v>268</v>
      </c>
      <c r="B101" s="3" t="str">
        <f>VLOOKUP(D101,'Concept heirarchy position'!A$1:I$609,2,0)</f>
        <v>Exposure to infectious disease in last month</v>
      </c>
      <c r="C101" s="3">
        <v>97</v>
      </c>
      <c r="D101" s="3" t="s">
        <v>1727</v>
      </c>
      <c r="E101" s="22" t="s">
        <v>1136</v>
      </c>
      <c r="F101" s="22" t="s">
        <v>864</v>
      </c>
      <c r="G101" s="22" t="s">
        <v>1583</v>
      </c>
      <c r="H101" s="22" t="s">
        <v>858</v>
      </c>
      <c r="N101" s="23" t="str">
        <f>IF((E101=""),"N","Y")</f>
        <v>Y</v>
      </c>
      <c r="O101" s="23" t="s">
        <v>989</v>
      </c>
      <c r="P101" s="23"/>
      <c r="Q101" s="23"/>
    </row>
    <row r="102" spans="1:17">
      <c r="A102" s="3">
        <f>VLOOKUP(D102,'Concept heirarchy position'!A$1:I$609,3,0)</f>
        <v>269</v>
      </c>
      <c r="B102" s="3" t="str">
        <f>VLOOKUP(D102,'Concept heirarchy position'!A$1:I$609,2,0)</f>
        <v>Infectious disease in last month</v>
      </c>
      <c r="C102" s="3">
        <v>98</v>
      </c>
      <c r="D102" s="3" t="s">
        <v>2021</v>
      </c>
      <c r="E102" s="12" t="s">
        <v>1374</v>
      </c>
      <c r="F102" s="12" t="s">
        <v>864</v>
      </c>
      <c r="G102" s="12" t="s">
        <v>1583</v>
      </c>
      <c r="H102" s="12" t="s">
        <v>858</v>
      </c>
      <c r="O102" s="24" t="s">
        <v>989</v>
      </c>
      <c r="P102" s="24" t="s">
        <v>989</v>
      </c>
      <c r="Q102" s="24"/>
    </row>
    <row r="103" spans="1:17">
      <c r="A103" s="3">
        <f>VLOOKUP(D103,'Concept heirarchy position'!A$1:I$609,3,0)</f>
        <v>269</v>
      </c>
      <c r="B103" s="3" t="str">
        <f>VLOOKUP(D103,'Concept heirarchy position'!A$1:I$609,2,0)</f>
        <v>Infectious disease in last month</v>
      </c>
      <c r="C103" s="3">
        <v>99</v>
      </c>
      <c r="D103" s="3" t="s">
        <v>2021</v>
      </c>
      <c r="E103" s="22" t="s">
        <v>1633</v>
      </c>
      <c r="F103" s="22" t="s">
        <v>864</v>
      </c>
      <c r="G103" s="22" t="s">
        <v>1583</v>
      </c>
      <c r="H103" s="22" t="s">
        <v>858</v>
      </c>
      <c r="N103" s="23" t="str">
        <f>IF((E103=""),"N","Y")</f>
        <v>Y</v>
      </c>
      <c r="O103" s="23"/>
      <c r="P103" s="23"/>
      <c r="Q103" s="23"/>
    </row>
    <row r="104" spans="1:17">
      <c r="A104" s="3">
        <f>VLOOKUP(D104,'Concept heirarchy position'!A$1:I$609,3,0)</f>
        <v>114</v>
      </c>
      <c r="B104" s="3" t="str">
        <f>VLOOKUP(D104,'Concept heirarchy position'!A$1:I$609,2,0)</f>
        <v>Bronchopulmonary dysplasia</v>
      </c>
      <c r="C104" s="3">
        <v>100</v>
      </c>
      <c r="D104" s="3" t="s">
        <v>1988</v>
      </c>
      <c r="E104" s="12" t="s">
        <v>2309</v>
      </c>
      <c r="F104" s="3" t="s">
        <v>1719</v>
      </c>
      <c r="G104" s="12" t="s">
        <v>1097</v>
      </c>
      <c r="H104" s="29" t="s">
        <v>1651</v>
      </c>
      <c r="N104" s="24"/>
      <c r="O104" s="24" t="s">
        <v>989</v>
      </c>
      <c r="P104" s="24" t="s">
        <v>989</v>
      </c>
      <c r="Q104" s="24"/>
    </row>
    <row r="105" spans="1:17">
      <c r="A105" s="3">
        <f>VLOOKUP(D105,'Concept heirarchy position'!A$1:I$609,3,0)</f>
        <v>115</v>
      </c>
      <c r="B105" s="3" t="str">
        <f>VLOOKUP(D105,'Concept heirarchy position'!A$1:I$609,2,0)</f>
        <v>Possible cardiac disease</v>
      </c>
      <c r="C105" s="3">
        <v>101</v>
      </c>
      <c r="D105" s="3" t="s">
        <v>2003</v>
      </c>
      <c r="E105" s="12" t="s">
        <v>1859</v>
      </c>
      <c r="F105" s="3" t="s">
        <v>1719</v>
      </c>
      <c r="G105" s="12" t="s">
        <v>1097</v>
      </c>
      <c r="H105" s="12" t="s">
        <v>1651</v>
      </c>
      <c r="O105" s="24"/>
      <c r="P105" s="24" t="s">
        <v>989</v>
      </c>
      <c r="Q105" s="24"/>
    </row>
    <row r="106" spans="1:17">
      <c r="A106" s="3">
        <f>VLOOKUP(D106,'Concept heirarchy position'!A$1:I$609,3,0)</f>
        <v>115</v>
      </c>
      <c r="B106" s="3" t="str">
        <f>VLOOKUP(D106,'Concept heirarchy position'!A$1:I$609,2,0)</f>
        <v>Possible cardiac disease</v>
      </c>
      <c r="C106" s="3">
        <v>102</v>
      </c>
      <c r="D106" s="3" t="s">
        <v>2003</v>
      </c>
      <c r="E106" s="22" t="s">
        <v>1634</v>
      </c>
      <c r="F106" s="3" t="s">
        <v>1719</v>
      </c>
      <c r="G106" s="22" t="s">
        <v>1097</v>
      </c>
      <c r="H106" s="28" t="s">
        <v>1508</v>
      </c>
      <c r="N106" s="23" t="str">
        <f>IF((E106=""),"N","Y")</f>
        <v>Y</v>
      </c>
      <c r="O106" s="23" t="s">
        <v>989</v>
      </c>
      <c r="P106" s="23"/>
      <c r="Q106" s="23"/>
    </row>
    <row r="107" spans="1:17">
      <c r="A107" s="3">
        <f>VLOOKUP(D107,'Concept heirarchy position'!A$1:I$609,3,0)</f>
        <v>116</v>
      </c>
      <c r="B107" s="3" t="str">
        <f>VLOOKUP(D107,'Concept heirarchy position'!A$1:I$609,2,0)</f>
        <v>Cyanosis</v>
      </c>
      <c r="C107" s="3">
        <v>103</v>
      </c>
      <c r="D107" s="12" t="s">
        <v>1860</v>
      </c>
      <c r="E107" s="12" t="s">
        <v>1860</v>
      </c>
      <c r="F107" s="12" t="s">
        <v>1635</v>
      </c>
      <c r="G107" s="12" t="s">
        <v>1097</v>
      </c>
      <c r="H107" s="12" t="s">
        <v>1651</v>
      </c>
      <c r="N107" s="24"/>
      <c r="O107" s="24"/>
      <c r="P107" s="24" t="s">
        <v>989</v>
      </c>
      <c r="Q107" s="24"/>
    </row>
    <row r="108" spans="1:17">
      <c r="A108" s="3">
        <f>VLOOKUP(D108,'Concept heirarchy position'!A$1:I$609,3,0)</f>
        <v>119</v>
      </c>
      <c r="B108" s="3" t="str">
        <f>VLOOKUP(D108,'Concept heirarchy position'!A$1:I$609,2,0)</f>
        <v>Intracranial hemorrhage</v>
      </c>
      <c r="C108" s="3">
        <v>104</v>
      </c>
      <c r="D108" s="3" t="s">
        <v>2217</v>
      </c>
      <c r="E108" s="12" t="s">
        <v>1524</v>
      </c>
      <c r="F108" s="3" t="s">
        <v>1525</v>
      </c>
      <c r="G108" s="12" t="s">
        <v>1097</v>
      </c>
      <c r="H108" s="12" t="s">
        <v>1651</v>
      </c>
      <c r="J108" s="3" t="s">
        <v>989</v>
      </c>
      <c r="K108" s="3" t="s">
        <v>703</v>
      </c>
      <c r="O108" s="24"/>
      <c r="P108" s="24" t="s">
        <v>989</v>
      </c>
      <c r="Q108" s="24"/>
    </row>
    <row r="109" spans="1:17">
      <c r="A109" s="3">
        <f>VLOOKUP(D109,'Concept heirarchy position'!A$1:I$609,3,0)</f>
        <v>69</v>
      </c>
      <c r="B109" s="3" t="str">
        <f>VLOOKUP(D109,'Concept heirarchy position'!A$1:I$609,2,0)</f>
        <v>Medication</v>
      </c>
      <c r="C109" s="3">
        <v>105</v>
      </c>
      <c r="D109" s="29" t="s">
        <v>2085</v>
      </c>
      <c r="E109" s="12" t="s">
        <v>2085</v>
      </c>
      <c r="F109" s="12" t="s">
        <v>864</v>
      </c>
      <c r="G109" s="12" t="s">
        <v>1097</v>
      </c>
      <c r="H109" s="12" t="s">
        <v>1651</v>
      </c>
      <c r="N109" s="24"/>
      <c r="O109" s="24"/>
      <c r="P109" s="24" t="s">
        <v>989</v>
      </c>
      <c r="Q109" s="24"/>
    </row>
    <row r="110" spans="1:17">
      <c r="A110" s="3">
        <f>VLOOKUP(D110,'Concept heirarchy position'!A$1:I$609,3,0)</f>
        <v>69</v>
      </c>
      <c r="B110" s="3" t="str">
        <f>VLOOKUP(D110,'Concept heirarchy position'!A$1:I$609,2,0)</f>
        <v>Medication</v>
      </c>
      <c r="C110" s="3">
        <v>106</v>
      </c>
      <c r="D110" s="28" t="s">
        <v>2085</v>
      </c>
      <c r="E110" s="22" t="s">
        <v>627</v>
      </c>
      <c r="F110" s="22" t="s">
        <v>864</v>
      </c>
      <c r="G110" s="22" t="s">
        <v>1097</v>
      </c>
      <c r="H110" s="28" t="s">
        <v>1508</v>
      </c>
      <c r="N110" s="23" t="str">
        <f>IF((E110=""),"N","Y")</f>
        <v>Y</v>
      </c>
      <c r="O110" s="23" t="s">
        <v>989</v>
      </c>
      <c r="P110" s="23"/>
      <c r="Q110" s="23"/>
    </row>
    <row r="111" spans="1:17">
      <c r="A111" s="3">
        <f>VLOOKUP(D111,'Concept heirarchy position'!A$1:I$609,3,0)</f>
        <v>70</v>
      </c>
      <c r="B111" s="3" t="str">
        <f>VLOOKUP(D111,'Concept heirarchy position'!A$1:I$609,2,0)</f>
        <v>Current medication</v>
      </c>
      <c r="C111" s="3">
        <v>107</v>
      </c>
      <c r="D111" s="3" t="s">
        <v>2224</v>
      </c>
      <c r="E111" s="12" t="s">
        <v>533</v>
      </c>
      <c r="F111" s="12" t="s">
        <v>534</v>
      </c>
      <c r="G111" s="12" t="s">
        <v>981</v>
      </c>
      <c r="I111" s="12">
        <v>65535</v>
      </c>
      <c r="O111" s="24" t="s">
        <v>989</v>
      </c>
      <c r="P111" s="24" t="s">
        <v>989</v>
      </c>
      <c r="Q111" s="24"/>
    </row>
    <row r="112" spans="1:17">
      <c r="A112" s="3">
        <f>VLOOKUP(D112,'Concept heirarchy position'!A$1:I$609,3,0)</f>
        <v>70</v>
      </c>
      <c r="B112" s="3" t="str">
        <f>VLOOKUP(D112,'Concept heirarchy position'!A$1:I$609,2,0)</f>
        <v>Current medication</v>
      </c>
      <c r="C112" s="3">
        <v>108</v>
      </c>
      <c r="D112" s="3" t="s">
        <v>2224</v>
      </c>
      <c r="E112" s="22" t="s">
        <v>733</v>
      </c>
      <c r="F112" s="22" t="s">
        <v>534</v>
      </c>
      <c r="G112" s="22" t="s">
        <v>981</v>
      </c>
      <c r="I112" s="22">
        <v>65536</v>
      </c>
      <c r="N112" s="23" t="str">
        <f>IF((E112=""),"N","Y")</f>
        <v>Y</v>
      </c>
      <c r="O112" s="23"/>
      <c r="P112" s="23"/>
      <c r="Q112" s="23"/>
    </row>
    <row r="113" spans="1:17">
      <c r="A113" s="3">
        <f>VLOOKUP(D113,'Concept heirarchy position'!A$1:I$609,3,0)</f>
        <v>83</v>
      </c>
      <c r="B113" s="3" t="str">
        <f>VLOOKUP(D113,'Concept heirarchy position'!A$1:I$609,2,0)</f>
        <v>Allergies</v>
      </c>
      <c r="C113" s="3">
        <v>109</v>
      </c>
      <c r="D113" s="12" t="s">
        <v>1952</v>
      </c>
      <c r="E113" s="12" t="s">
        <v>1951</v>
      </c>
      <c r="F113" s="12" t="s">
        <v>864</v>
      </c>
      <c r="G113" s="12" t="s">
        <v>1097</v>
      </c>
      <c r="H113" s="29" t="s">
        <v>1651</v>
      </c>
      <c r="J113" s="12"/>
      <c r="K113" s="12"/>
      <c r="L113" s="12"/>
      <c r="M113" s="12"/>
      <c r="N113" s="24"/>
      <c r="O113" s="24" t="s">
        <v>989</v>
      </c>
      <c r="P113" s="24" t="s">
        <v>989</v>
      </c>
      <c r="Q113" s="24"/>
    </row>
    <row r="114" spans="1:17">
      <c r="A114" s="3">
        <f>VLOOKUP(D114,'Concept heirarchy position'!A$1:I$609,3,0)</f>
        <v>83</v>
      </c>
      <c r="B114" s="3" t="str">
        <f>VLOOKUP(D114,'Concept heirarchy position'!A$1:I$609,2,0)</f>
        <v>Allergies</v>
      </c>
      <c r="C114" s="3">
        <v>110</v>
      </c>
      <c r="D114" s="22" t="s">
        <v>1952</v>
      </c>
      <c r="E114" s="22" t="s">
        <v>1370</v>
      </c>
      <c r="F114" s="22" t="s">
        <v>864</v>
      </c>
      <c r="G114" s="22" t="s">
        <v>1097</v>
      </c>
      <c r="H114" s="28" t="s">
        <v>1508</v>
      </c>
      <c r="J114" s="22"/>
      <c r="K114" s="22"/>
      <c r="L114" s="22"/>
      <c r="M114" s="22"/>
      <c r="N114" s="23" t="str">
        <f>IF((E114=""),"N","Y")</f>
        <v>Y</v>
      </c>
      <c r="O114" s="23"/>
      <c r="P114" s="23"/>
      <c r="Q114" s="23"/>
    </row>
    <row r="115" spans="1:17">
      <c r="A115" s="3">
        <f>VLOOKUP(D115,'Concept heirarchy position'!A$1:I$609,3,0)</f>
        <v>84</v>
      </c>
      <c r="B115" s="3" t="str">
        <f>VLOOKUP(D115,'Concept heirarchy position'!A$1:I$609,2,0)</f>
        <v>Allergy to (and reaction)</v>
      </c>
      <c r="C115" s="3">
        <v>111</v>
      </c>
      <c r="D115" s="3" t="s">
        <v>1797</v>
      </c>
      <c r="E115" s="12" t="s">
        <v>1371</v>
      </c>
      <c r="F115" s="12" t="s">
        <v>1372</v>
      </c>
      <c r="G115" s="12" t="s">
        <v>981</v>
      </c>
      <c r="I115" s="29">
        <v>65535</v>
      </c>
      <c r="N115" s="24"/>
      <c r="O115" s="24" t="s">
        <v>989</v>
      </c>
      <c r="P115" s="24" t="s">
        <v>989</v>
      </c>
      <c r="Q115" s="24"/>
    </row>
    <row r="116" spans="1:17">
      <c r="A116" s="3">
        <f>VLOOKUP(D116,'Concept heirarchy position'!A$1:I$609,3,0)</f>
        <v>84</v>
      </c>
      <c r="B116" s="3" t="str">
        <f>VLOOKUP(D116,'Concept heirarchy position'!A$1:I$609,2,0)</f>
        <v>Allergy to (and reaction)</v>
      </c>
      <c r="C116" s="3">
        <v>112</v>
      </c>
      <c r="D116" s="3" t="s">
        <v>1797</v>
      </c>
      <c r="E116" s="22" t="s">
        <v>870</v>
      </c>
      <c r="F116" s="22" t="s">
        <v>1372</v>
      </c>
      <c r="G116" s="22" t="s">
        <v>981</v>
      </c>
      <c r="I116" s="28">
        <v>65535</v>
      </c>
      <c r="N116" s="23" t="str">
        <f>IF((E116=""),"N","Y")</f>
        <v>Y</v>
      </c>
      <c r="O116" s="23"/>
      <c r="P116" s="23"/>
      <c r="Q116" s="23"/>
    </row>
    <row r="117" spans="1:17">
      <c r="A117" s="3">
        <f>VLOOKUP(D117,'Concept heirarchy position'!A$1:I$609,3,0)</f>
        <v>85</v>
      </c>
      <c r="B117" s="3" t="str">
        <f>VLOOKUP(D117,'Concept heirarchy position'!A$1:I$609,2,0)</f>
        <v>Allergy reaction</v>
      </c>
      <c r="C117" s="3">
        <v>113</v>
      </c>
      <c r="D117" s="3" t="s">
        <v>1669</v>
      </c>
      <c r="E117" s="22" t="s">
        <v>1148</v>
      </c>
      <c r="F117" s="3" t="s">
        <v>1014</v>
      </c>
      <c r="G117" s="22" t="s">
        <v>1583</v>
      </c>
      <c r="H117" s="22" t="s">
        <v>787</v>
      </c>
      <c r="J117" s="22" t="s">
        <v>989</v>
      </c>
      <c r="K117" s="22" t="s">
        <v>1418</v>
      </c>
      <c r="L117" s="22"/>
      <c r="M117" s="22"/>
      <c r="N117" s="23"/>
      <c r="O117" s="23"/>
      <c r="P117" s="23"/>
      <c r="Q117" s="23"/>
    </row>
    <row r="118" spans="1:17">
      <c r="A118" s="3">
        <f>VLOOKUP(D118,'Concept heirarchy position'!A$1:I$609,3,0)</f>
        <v>87</v>
      </c>
      <c r="B118" s="3" t="str">
        <f>VLOOKUP(D118,'Concept heirarchy position'!A$1:I$609,2,0)</f>
        <v>Side effects</v>
      </c>
      <c r="C118" s="3">
        <v>114</v>
      </c>
      <c r="D118" s="3" t="s">
        <v>1800</v>
      </c>
      <c r="E118" s="12" t="s">
        <v>788</v>
      </c>
      <c r="F118" s="12" t="s">
        <v>864</v>
      </c>
      <c r="G118" s="12" t="s">
        <v>1097</v>
      </c>
      <c r="H118" s="12" t="s">
        <v>1651</v>
      </c>
      <c r="J118" s="12" t="s">
        <v>989</v>
      </c>
      <c r="K118" s="12" t="s">
        <v>703</v>
      </c>
      <c r="L118" s="12"/>
      <c r="M118" s="12"/>
      <c r="O118" s="24"/>
      <c r="P118" s="24" t="s">
        <v>989</v>
      </c>
      <c r="Q118" s="24"/>
    </row>
    <row r="119" spans="1:17">
      <c r="A119" s="3">
        <f>VLOOKUP(D119,'Concept heirarchy position'!A$1:I$609,3,0)</f>
        <v>87</v>
      </c>
      <c r="B119" s="3" t="str">
        <f>VLOOKUP(D119,'Concept heirarchy position'!A$1:I$609,2,0)</f>
        <v>Side effects</v>
      </c>
      <c r="C119" s="3">
        <v>115</v>
      </c>
      <c r="D119" s="3" t="s">
        <v>1800</v>
      </c>
      <c r="E119" s="22" t="s">
        <v>683</v>
      </c>
      <c r="F119" s="22" t="s">
        <v>864</v>
      </c>
      <c r="G119" s="22" t="s">
        <v>1097</v>
      </c>
      <c r="H119" s="28" t="s">
        <v>1508</v>
      </c>
      <c r="J119" s="3" t="s">
        <v>989</v>
      </c>
      <c r="K119" s="3" t="s">
        <v>703</v>
      </c>
      <c r="N119" s="23" t="str">
        <f>IF((E119=""),"N","Y")</f>
        <v>Y</v>
      </c>
      <c r="O119" s="23" t="s">
        <v>989</v>
      </c>
      <c r="P119" s="23"/>
      <c r="Q119" s="23"/>
    </row>
    <row r="120" spans="1:17">
      <c r="A120" s="3">
        <f>VLOOKUP(D120,'Concept heirarchy position'!A$1:I$609,3,0)</f>
        <v>121</v>
      </c>
      <c r="B120" s="3" t="str">
        <f>VLOOKUP(D120,'Concept heirarchy position'!A$1:I$609,2,0)</f>
        <v>History of cardiovascular disease</v>
      </c>
      <c r="C120" s="3">
        <v>116</v>
      </c>
      <c r="D120" s="3" t="s">
        <v>1929</v>
      </c>
      <c r="E120" s="12" t="s">
        <v>792</v>
      </c>
      <c r="F120" s="12" t="s">
        <v>864</v>
      </c>
      <c r="G120" s="12" t="s">
        <v>1097</v>
      </c>
      <c r="H120" s="12" t="s">
        <v>1651</v>
      </c>
      <c r="O120" s="24" t="s">
        <v>989</v>
      </c>
      <c r="P120" s="24" t="s">
        <v>989</v>
      </c>
      <c r="Q120" s="24"/>
    </row>
    <row r="121" spans="1:17">
      <c r="A121" s="3">
        <f>VLOOKUP(D121,'Concept heirarchy position'!A$1:I$609,3,0)</f>
        <v>122</v>
      </c>
      <c r="B121" s="3" t="str">
        <f>VLOOKUP(D121,'Concept heirarchy position'!A$1:I$609,2,0)</f>
        <v>Hypertension</v>
      </c>
      <c r="C121" s="3">
        <v>117</v>
      </c>
      <c r="D121" s="3" t="s">
        <v>1537</v>
      </c>
      <c r="E121" s="12" t="s">
        <v>793</v>
      </c>
      <c r="F121" s="12" t="s">
        <v>864</v>
      </c>
      <c r="G121" s="12" t="s">
        <v>1097</v>
      </c>
      <c r="H121" s="12" t="s">
        <v>1651</v>
      </c>
      <c r="O121" s="24" t="s">
        <v>989</v>
      </c>
      <c r="P121" s="24" t="s">
        <v>989</v>
      </c>
      <c r="Q121" s="24"/>
    </row>
    <row r="122" spans="1:17">
      <c r="A122" s="3">
        <f>VLOOKUP(D122,'Concept heirarchy position'!A$1:I$609,3,0)</f>
        <v>122</v>
      </c>
      <c r="B122" s="3" t="str">
        <f>VLOOKUP(D122,'Concept heirarchy position'!A$1:I$609,2,0)</f>
        <v>Hypertension</v>
      </c>
      <c r="C122" s="3">
        <v>118</v>
      </c>
      <c r="D122" s="3" t="s">
        <v>1537</v>
      </c>
      <c r="E122" s="22" t="s">
        <v>1375</v>
      </c>
      <c r="F122" s="22" t="s">
        <v>864</v>
      </c>
      <c r="G122" s="22" t="s">
        <v>1097</v>
      </c>
      <c r="H122" s="28" t="s">
        <v>1508</v>
      </c>
      <c r="N122" s="21" t="s">
        <v>989</v>
      </c>
      <c r="O122" s="23"/>
      <c r="P122" s="23"/>
      <c r="Q122" s="23"/>
    </row>
    <row r="123" spans="1:17">
      <c r="A123" s="3">
        <f>VLOOKUP(D123,'Concept heirarchy position'!A$1:I$609,3,0)</f>
        <v>123</v>
      </c>
      <c r="B123" s="3" t="str">
        <f>VLOOKUP(D123,'Concept heirarchy position'!A$1:I$609,2,0)</f>
        <v>IHD</v>
      </c>
      <c r="C123" s="3">
        <v>119</v>
      </c>
      <c r="D123" s="3" t="s">
        <v>1679</v>
      </c>
      <c r="E123" s="12" t="s">
        <v>1636</v>
      </c>
      <c r="F123" s="12" t="s">
        <v>864</v>
      </c>
      <c r="G123" s="12" t="s">
        <v>1097</v>
      </c>
      <c r="H123" s="12" t="s">
        <v>1651</v>
      </c>
      <c r="O123" s="24" t="s">
        <v>989</v>
      </c>
      <c r="P123" s="24" t="s">
        <v>989</v>
      </c>
      <c r="Q123" s="24"/>
    </row>
    <row r="124" spans="1:17">
      <c r="A124" s="3">
        <f>VLOOKUP(D124,'Concept heirarchy position'!A$1:I$609,3,0)</f>
        <v>124</v>
      </c>
      <c r="B124" s="3" t="str">
        <f>VLOOKUP(D124,'Concept heirarchy position'!A$1:I$609,2,0)</f>
        <v>Angina</v>
      </c>
      <c r="C124" s="3">
        <v>120</v>
      </c>
      <c r="D124" s="3" t="s">
        <v>1916</v>
      </c>
      <c r="E124" s="12" t="s">
        <v>1639</v>
      </c>
      <c r="F124" s="12" t="s">
        <v>864</v>
      </c>
      <c r="G124" s="12" t="s">
        <v>1097</v>
      </c>
      <c r="H124" s="29" t="s">
        <v>1651</v>
      </c>
      <c r="J124" s="12" t="s">
        <v>989</v>
      </c>
      <c r="K124" s="12" t="s">
        <v>703</v>
      </c>
      <c r="L124" s="12"/>
      <c r="M124" s="12"/>
      <c r="N124" s="24"/>
      <c r="O124" s="24"/>
      <c r="P124" s="24" t="s">
        <v>989</v>
      </c>
      <c r="Q124" s="24"/>
    </row>
    <row r="125" spans="1:17">
      <c r="A125" s="3">
        <f>VLOOKUP(D125,'Concept heirarchy position'!A$1:I$609,3,0)</f>
        <v>124</v>
      </c>
      <c r="B125" s="3" t="str">
        <f>VLOOKUP(D125,'Concept heirarchy position'!A$1:I$609,2,0)</f>
        <v>Angina</v>
      </c>
      <c r="C125" s="3">
        <v>121</v>
      </c>
      <c r="D125" s="3" t="s">
        <v>1916</v>
      </c>
      <c r="E125" s="22" t="s">
        <v>1647</v>
      </c>
      <c r="F125" s="22" t="s">
        <v>864</v>
      </c>
      <c r="G125" s="22" t="s">
        <v>1097</v>
      </c>
      <c r="H125" s="28" t="s">
        <v>1508</v>
      </c>
      <c r="N125" s="23" t="str">
        <f>IF((E125=""),"N","Y")</f>
        <v>Y</v>
      </c>
      <c r="O125" s="23" t="s">
        <v>989</v>
      </c>
      <c r="P125" s="23"/>
      <c r="Q125" s="23"/>
    </row>
    <row r="126" spans="1:17">
      <c r="A126" s="3">
        <f>VLOOKUP(D126,'Concept heirarchy position'!A$1:I$609,3,0)</f>
        <v>125</v>
      </c>
      <c r="B126" s="3" t="str">
        <f>VLOOKUP(D126,'Concept heirarchy position'!A$1:I$609,2,0)</f>
        <v>Angina class</v>
      </c>
      <c r="C126" s="3">
        <v>122</v>
      </c>
      <c r="D126" s="3" t="s">
        <v>1917</v>
      </c>
      <c r="E126" s="12" t="s">
        <v>2407</v>
      </c>
      <c r="F126" s="3" t="s">
        <v>1648</v>
      </c>
      <c r="G126" s="12" t="s">
        <v>1097</v>
      </c>
      <c r="H126" s="12" t="s">
        <v>1649</v>
      </c>
      <c r="N126" s="24"/>
      <c r="O126" s="24" t="s">
        <v>989</v>
      </c>
      <c r="P126" s="24" t="s">
        <v>989</v>
      </c>
      <c r="Q126" s="24"/>
    </row>
    <row r="127" spans="1:17">
      <c r="A127" s="3">
        <f>VLOOKUP(D127,'Concept heirarchy position'!A$1:I$609,3,0)</f>
        <v>126</v>
      </c>
      <c r="B127" s="3" t="str">
        <f>VLOOKUP(D127,'Concept heirarchy position'!A$1:I$609,2,0)</f>
        <v>MI</v>
      </c>
      <c r="C127" s="3">
        <v>123</v>
      </c>
      <c r="D127" s="3" t="s">
        <v>2357</v>
      </c>
      <c r="E127" s="22" t="s">
        <v>796</v>
      </c>
      <c r="F127" s="22" t="s">
        <v>864</v>
      </c>
      <c r="G127" s="22" t="s">
        <v>1097</v>
      </c>
      <c r="H127" s="28" t="s">
        <v>1508</v>
      </c>
      <c r="J127" s="22" t="s">
        <v>989</v>
      </c>
      <c r="K127" s="22" t="s">
        <v>703</v>
      </c>
      <c r="L127" s="22"/>
      <c r="M127" s="22"/>
      <c r="N127" s="23" t="str">
        <f>IF((E127=""),"N","Y")</f>
        <v>Y</v>
      </c>
      <c r="O127" s="23"/>
      <c r="P127" s="23"/>
      <c r="Q127" s="23"/>
    </row>
    <row r="128" spans="1:17">
      <c r="A128" s="3">
        <f>VLOOKUP(D128,'Concept heirarchy position'!A$1:I$609,3,0)</f>
        <v>127</v>
      </c>
      <c r="B128" s="3" t="str">
        <f>VLOOKUP(D128,'Concept heirarchy position'!A$1:I$609,2,0)</f>
        <v>ACS</v>
      </c>
      <c r="C128" s="3">
        <v>124</v>
      </c>
      <c r="D128" s="12" t="s">
        <v>2132</v>
      </c>
      <c r="E128" s="12" t="s">
        <v>1778</v>
      </c>
      <c r="F128" s="12" t="s">
        <v>864</v>
      </c>
      <c r="G128" s="12" t="s">
        <v>1097</v>
      </c>
      <c r="H128" s="12" t="s">
        <v>1651</v>
      </c>
      <c r="J128" s="12" t="s">
        <v>989</v>
      </c>
      <c r="K128" s="12" t="s">
        <v>703</v>
      </c>
      <c r="L128" s="12"/>
      <c r="M128" s="12"/>
      <c r="N128" s="24"/>
      <c r="O128" s="24" t="s">
        <v>989</v>
      </c>
      <c r="P128" s="24" t="s">
        <v>989</v>
      </c>
      <c r="Q128" s="24"/>
    </row>
    <row r="129" spans="1:17">
      <c r="A129" s="3">
        <f>VLOOKUP(D129,'Concept heirarchy position'!A$1:I$609,3,0)</f>
        <v>128</v>
      </c>
      <c r="B129" s="3" t="str">
        <f>VLOOKUP(D129,'Concept heirarchy position'!A$1:I$609,2,0)</f>
        <v>Number of previous MI</v>
      </c>
      <c r="C129" s="3">
        <v>125</v>
      </c>
      <c r="D129" s="3" t="s">
        <v>2127</v>
      </c>
      <c r="E129" s="12" t="s">
        <v>1654</v>
      </c>
      <c r="F129" s="12" t="s">
        <v>1655</v>
      </c>
      <c r="G129" s="12" t="s">
        <v>740</v>
      </c>
      <c r="O129" s="24"/>
      <c r="P129" s="24" t="s">
        <v>989</v>
      </c>
      <c r="Q129" s="24"/>
    </row>
    <row r="130" spans="1:17">
      <c r="A130" s="3">
        <f>VLOOKUP(D130,'Concept heirarchy position'!A$1:I$609,3,0)</f>
        <v>128</v>
      </c>
      <c r="B130" s="3" t="str">
        <f>VLOOKUP(D130,'Concept heirarchy position'!A$1:I$609,2,0)</f>
        <v>Number of previous MI</v>
      </c>
      <c r="C130" s="3">
        <v>126</v>
      </c>
      <c r="D130" s="3" t="s">
        <v>2127</v>
      </c>
      <c r="E130" s="22" t="s">
        <v>701</v>
      </c>
      <c r="F130" s="22" t="s">
        <v>1655</v>
      </c>
      <c r="G130" s="22" t="s">
        <v>740</v>
      </c>
      <c r="N130" s="23" t="str">
        <f>IF((E130=""),"N","Y")</f>
        <v>Y</v>
      </c>
      <c r="O130" s="23" t="s">
        <v>989</v>
      </c>
      <c r="P130" s="23"/>
      <c r="Q130" s="23"/>
    </row>
    <row r="131" spans="1:17">
      <c r="A131" s="3">
        <f>VLOOKUP(D131,'Concept heirarchy position'!A$1:I$609,3,0)</f>
        <v>129</v>
      </c>
      <c r="B131" s="3" t="str">
        <f>VLOOKUP(D131,'Concept heirarchy position'!A$1:I$609,2,0)</f>
        <v>Acute coronary syndome (date)</v>
      </c>
      <c r="C131" s="3">
        <v>127</v>
      </c>
      <c r="D131" s="12" t="s">
        <v>2297</v>
      </c>
      <c r="E131" s="12" t="s">
        <v>932</v>
      </c>
      <c r="F131" s="12" t="s">
        <v>933</v>
      </c>
      <c r="G131" s="12" t="s">
        <v>1240</v>
      </c>
      <c r="M131" s="3" t="s">
        <v>1096</v>
      </c>
      <c r="N131" s="24"/>
      <c r="O131" s="24" t="s">
        <v>989</v>
      </c>
      <c r="P131" s="24" t="s">
        <v>989</v>
      </c>
      <c r="Q131" s="24"/>
    </row>
    <row r="132" spans="1:17">
      <c r="A132" s="3">
        <f>VLOOKUP(D132,'Concept heirarchy position'!A$1:I$609,3,0)</f>
        <v>130</v>
      </c>
      <c r="B132" s="3" t="str">
        <f>VLOOKUP(D132,'Concept heirarchy position'!A$1:I$609,2,0)</f>
        <v>Date of most recent ACS/MI</v>
      </c>
      <c r="C132" s="3">
        <v>128</v>
      </c>
      <c r="D132" s="3" t="s">
        <v>1939</v>
      </c>
      <c r="E132" s="12" t="s">
        <v>1257</v>
      </c>
      <c r="F132" s="12" t="s">
        <v>1655</v>
      </c>
      <c r="G132" s="12" t="s">
        <v>1240</v>
      </c>
      <c r="M132" s="3" t="s">
        <v>1096</v>
      </c>
      <c r="N132" s="24"/>
      <c r="O132" s="24" t="s">
        <v>989</v>
      </c>
      <c r="P132" s="24" t="s">
        <v>989</v>
      </c>
      <c r="Q132" s="24"/>
    </row>
    <row r="133" spans="1:17">
      <c r="A133" s="3">
        <f>VLOOKUP(D133,'Concept heirarchy position'!A$1:I$609,3,0)</f>
        <v>130</v>
      </c>
      <c r="B133" s="3" t="str">
        <f>VLOOKUP(D133,'Concept heirarchy position'!A$1:I$609,2,0)</f>
        <v>Date of most recent ACS/MI</v>
      </c>
      <c r="C133" s="3">
        <v>129</v>
      </c>
      <c r="D133" s="3" t="s">
        <v>1939</v>
      </c>
      <c r="E133" s="22" t="s">
        <v>1141</v>
      </c>
      <c r="F133" s="22" t="s">
        <v>1655</v>
      </c>
      <c r="G133" s="22" t="s">
        <v>1240</v>
      </c>
      <c r="M133" s="3" t="s">
        <v>1096</v>
      </c>
      <c r="N133" s="23" t="str">
        <f>IF((E133=""),"N","Y")</f>
        <v>Y</v>
      </c>
      <c r="O133" s="23" t="s">
        <v>989</v>
      </c>
      <c r="P133" s="23"/>
      <c r="Q133" s="23"/>
    </row>
    <row r="134" spans="1:17" ht="15">
      <c r="A134" s="3">
        <f>VLOOKUP(D134,'Concept heirarchy position'!A$1:I$609,3,0)</f>
        <v>131</v>
      </c>
      <c r="B134" s="3" t="str">
        <f>VLOOKUP(D134,'Concept heirarchy position'!A$1:I$609,2,0)</f>
        <v>ACS details</v>
      </c>
      <c r="C134" s="3">
        <v>130</v>
      </c>
      <c r="D134" s="12" t="s">
        <v>2079</v>
      </c>
      <c r="E134" s="12" t="s">
        <v>782</v>
      </c>
      <c r="F134" s="12" t="s">
        <v>933</v>
      </c>
      <c r="G134" s="12" t="s">
        <v>1097</v>
      </c>
      <c r="H134" s="25" t="s">
        <v>783</v>
      </c>
      <c r="J134" s="12"/>
      <c r="K134" s="12"/>
      <c r="L134" s="12"/>
      <c r="M134" s="12"/>
      <c r="N134" s="24"/>
      <c r="O134" s="24" t="s">
        <v>989</v>
      </c>
      <c r="P134" s="24" t="s">
        <v>989</v>
      </c>
      <c r="Q134" s="24"/>
    </row>
    <row r="135" spans="1:17">
      <c r="A135" s="3">
        <f>VLOOKUP(D135,'Concept heirarchy position'!A$1:I$609,3,0)</f>
        <v>132</v>
      </c>
      <c r="B135" s="3" t="str">
        <f>VLOOKUP(D135,'Concept heirarchy position'!A$1:I$609,2,0)</f>
        <v>Heart failure</v>
      </c>
      <c r="C135" s="3">
        <v>131</v>
      </c>
      <c r="D135" s="3" t="s">
        <v>2081</v>
      </c>
      <c r="E135" s="12" t="s">
        <v>2082</v>
      </c>
      <c r="F135" s="12" t="s">
        <v>864</v>
      </c>
      <c r="G135" s="12" t="s">
        <v>1097</v>
      </c>
      <c r="H135" s="12" t="s">
        <v>1651</v>
      </c>
      <c r="J135" s="12" t="s">
        <v>989</v>
      </c>
      <c r="K135" s="12" t="s">
        <v>703</v>
      </c>
      <c r="L135" s="12"/>
      <c r="M135" s="12"/>
      <c r="N135" s="24"/>
      <c r="O135" s="24"/>
      <c r="P135" s="24" t="s">
        <v>989</v>
      </c>
      <c r="Q135" s="24"/>
    </row>
    <row r="136" spans="1:17">
      <c r="A136" s="3">
        <f>VLOOKUP(D136,'Concept heirarchy position'!A$1:I$609,3,0)</f>
        <v>132</v>
      </c>
      <c r="B136" s="3" t="str">
        <f>VLOOKUP(D136,'Concept heirarchy position'!A$1:I$609,2,0)</f>
        <v>Heart failure</v>
      </c>
      <c r="C136" s="3">
        <v>132</v>
      </c>
      <c r="D136" s="3" t="s">
        <v>2081</v>
      </c>
      <c r="E136" s="22" t="s">
        <v>693</v>
      </c>
      <c r="F136" s="22" t="s">
        <v>864</v>
      </c>
      <c r="G136" s="22" t="s">
        <v>1097</v>
      </c>
      <c r="H136" s="28" t="s">
        <v>1508</v>
      </c>
      <c r="N136" s="23" t="str">
        <f>IF((E136=""),"N","Y")</f>
        <v>Y</v>
      </c>
      <c r="O136" s="23" t="s">
        <v>989</v>
      </c>
      <c r="P136" s="23"/>
      <c r="Q136" s="23"/>
    </row>
    <row r="137" spans="1:17" ht="15">
      <c r="A137" s="3">
        <f>VLOOKUP(D137,'Concept heirarchy position'!A$1:I$609,3,0)</f>
        <v>133</v>
      </c>
      <c r="B137" s="3" t="str">
        <f>VLOOKUP(D137,'Concept heirarchy position'!A$1:I$609,2,0)</f>
        <v>NHYA grade</v>
      </c>
      <c r="C137" s="3">
        <v>133</v>
      </c>
      <c r="D137" s="3" t="s">
        <v>1817</v>
      </c>
      <c r="E137" s="12" t="s">
        <v>694</v>
      </c>
      <c r="F137" s="12" t="s">
        <v>560</v>
      </c>
      <c r="G137" s="12" t="s">
        <v>1097</v>
      </c>
      <c r="H137" s="25" t="s">
        <v>561</v>
      </c>
      <c r="O137" s="24" t="s">
        <v>989</v>
      </c>
      <c r="P137" s="24" t="s">
        <v>989</v>
      </c>
      <c r="Q137" s="24"/>
    </row>
    <row r="138" spans="1:17">
      <c r="A138" s="3">
        <f>VLOOKUP(D138,'Concept heirarchy position'!A$1:I$609,3,0)</f>
        <v>134</v>
      </c>
      <c r="B138" s="3" t="str">
        <f>VLOOKUP(D138,'Concept heirarchy position'!A$1:I$609,2,0)</f>
        <v>Cardiomyopathy</v>
      </c>
      <c r="C138" s="3">
        <v>134</v>
      </c>
      <c r="D138" s="12" t="s">
        <v>1555</v>
      </c>
      <c r="E138" s="12" t="s">
        <v>1555</v>
      </c>
      <c r="F138" s="12" t="s">
        <v>864</v>
      </c>
      <c r="G138" s="12" t="s">
        <v>1097</v>
      </c>
      <c r="H138" s="12" t="s">
        <v>1651</v>
      </c>
      <c r="J138" s="3" t="s">
        <v>989</v>
      </c>
      <c r="K138" s="3" t="s">
        <v>703</v>
      </c>
      <c r="N138" s="24"/>
      <c r="O138" s="24" t="s">
        <v>989</v>
      </c>
      <c r="P138" s="24" t="s">
        <v>989</v>
      </c>
      <c r="Q138" s="24"/>
    </row>
    <row r="139" spans="1:17">
      <c r="A139" s="3">
        <f>VLOOKUP(D139,'Concept heirarchy position'!A$1:I$609,3,0)</f>
        <v>136</v>
      </c>
      <c r="B139" s="3" t="str">
        <f>VLOOKUP(D139,'Concept heirarchy position'!A$1:I$609,2,0)</f>
        <v>Acute heart failure</v>
      </c>
      <c r="C139" s="3">
        <v>135</v>
      </c>
      <c r="D139" s="12" t="s">
        <v>1282</v>
      </c>
      <c r="E139" s="12" t="s">
        <v>1163</v>
      </c>
      <c r="F139" s="12" t="s">
        <v>864</v>
      </c>
      <c r="G139" s="12" t="s">
        <v>1097</v>
      </c>
      <c r="H139" s="29" t="s">
        <v>1651</v>
      </c>
      <c r="J139" s="3" t="s">
        <v>989</v>
      </c>
      <c r="K139" s="12" t="s">
        <v>703</v>
      </c>
      <c r="L139" s="12"/>
      <c r="M139" s="12"/>
      <c r="N139" s="24"/>
      <c r="O139" s="24"/>
      <c r="P139" s="24" t="s">
        <v>989</v>
      </c>
      <c r="Q139" s="24"/>
    </row>
    <row r="140" spans="1:17">
      <c r="A140" s="3">
        <f>VLOOKUP(D140,'Concept heirarchy position'!A$1:I$609,3,0)</f>
        <v>138</v>
      </c>
      <c r="B140" s="3" t="str">
        <f>VLOOKUP(D140,'Concept heirarchy position'!A$1:I$609,2,0)</f>
        <v>Right heart failure</v>
      </c>
      <c r="C140" s="3">
        <v>136</v>
      </c>
      <c r="D140" s="3" t="s">
        <v>1168</v>
      </c>
      <c r="E140" s="12" t="s">
        <v>564</v>
      </c>
      <c r="F140" s="12" t="s">
        <v>864</v>
      </c>
      <c r="G140" s="12" t="s">
        <v>1097</v>
      </c>
      <c r="H140" s="12" t="s">
        <v>1651</v>
      </c>
      <c r="J140" s="12" t="s">
        <v>989</v>
      </c>
      <c r="K140" s="12" t="s">
        <v>703</v>
      </c>
      <c r="L140" s="12"/>
      <c r="M140" s="12"/>
      <c r="O140" s="24" t="s">
        <v>989</v>
      </c>
      <c r="P140" s="24" t="s">
        <v>989</v>
      </c>
      <c r="Q140" s="24"/>
    </row>
    <row r="141" spans="1:17">
      <c r="A141" s="3">
        <f>VLOOKUP(D141,'Concept heirarchy position'!A$1:I$609,3,0)</f>
        <v>139</v>
      </c>
      <c r="B141" s="3" t="str">
        <f>VLOOKUP(D141,'Concept heirarchy position'!A$1:I$609,2,0)</f>
        <v>Arrhythmia</v>
      </c>
      <c r="C141" s="3">
        <v>137</v>
      </c>
      <c r="D141" s="3" t="s">
        <v>1412</v>
      </c>
      <c r="E141" s="12" t="s">
        <v>1413</v>
      </c>
      <c r="F141" s="12" t="s">
        <v>864</v>
      </c>
      <c r="G141" s="12" t="s">
        <v>1097</v>
      </c>
      <c r="H141" s="29" t="s">
        <v>1651</v>
      </c>
      <c r="J141" s="12" t="s">
        <v>989</v>
      </c>
      <c r="K141" s="12" t="s">
        <v>703</v>
      </c>
      <c r="L141" s="12"/>
      <c r="M141" s="12"/>
      <c r="N141" s="24"/>
      <c r="O141" s="24" t="s">
        <v>989</v>
      </c>
      <c r="P141" s="24" t="s">
        <v>989</v>
      </c>
      <c r="Q141" s="24"/>
    </row>
    <row r="142" spans="1:17">
      <c r="A142" s="3">
        <f>VLOOKUP(D142,'Concept heirarchy position'!A$1:I$609,3,0)</f>
        <v>139</v>
      </c>
      <c r="B142" s="3" t="str">
        <f>VLOOKUP(D142,'Concept heirarchy position'!A$1:I$609,2,0)</f>
        <v>Arrhythmia</v>
      </c>
      <c r="C142" s="3">
        <v>138</v>
      </c>
      <c r="D142" s="3" t="s">
        <v>1412</v>
      </c>
      <c r="E142" s="22" t="s">
        <v>559</v>
      </c>
      <c r="F142" s="22" t="s">
        <v>864</v>
      </c>
      <c r="G142" s="22" t="s">
        <v>1097</v>
      </c>
      <c r="H142" s="28" t="s">
        <v>1508</v>
      </c>
      <c r="J142" s="22" t="s">
        <v>989</v>
      </c>
      <c r="K142" s="22" t="s">
        <v>703</v>
      </c>
      <c r="L142" s="22"/>
      <c r="M142" s="22"/>
      <c r="N142" s="23" t="str">
        <f>IF((E142=""),"N","Y")</f>
        <v>Y</v>
      </c>
      <c r="O142" s="23" t="s">
        <v>989</v>
      </c>
      <c r="P142" s="23" t="s">
        <v>989</v>
      </c>
      <c r="Q142" s="23"/>
    </row>
    <row r="143" spans="1:17">
      <c r="A143" s="3">
        <f>VLOOKUP(D143,'Concept heirarchy position'!A$1:I$609,3,0)</f>
        <v>140</v>
      </c>
      <c r="B143" s="3" t="str">
        <f>VLOOKUP(D143,'Concept heirarchy position'!A$1:I$609,2,0)</f>
        <v>Atrial fibrillation</v>
      </c>
      <c r="C143" s="3">
        <v>139</v>
      </c>
      <c r="D143" s="3" t="s">
        <v>1423</v>
      </c>
      <c r="E143" s="12" t="s">
        <v>1424</v>
      </c>
      <c r="F143" s="12" t="s">
        <v>1658</v>
      </c>
      <c r="G143" s="12" t="s">
        <v>1097</v>
      </c>
      <c r="H143" s="29" t="s">
        <v>1651</v>
      </c>
      <c r="K143" s="12" t="s">
        <v>703</v>
      </c>
      <c r="L143" s="12"/>
      <c r="M143" s="12"/>
      <c r="N143" s="24"/>
      <c r="O143" s="24" t="s">
        <v>989</v>
      </c>
      <c r="P143" s="24" t="s">
        <v>989</v>
      </c>
      <c r="Q143" s="24"/>
    </row>
    <row r="144" spans="1:17">
      <c r="A144" s="3">
        <f>VLOOKUP(D144,'Concept heirarchy position'!A$1:I$609,3,0)</f>
        <v>140</v>
      </c>
      <c r="B144" s="3" t="str">
        <f>VLOOKUP(D144,'Concept heirarchy position'!A$1:I$609,2,0)</f>
        <v>Atrial fibrillation</v>
      </c>
      <c r="C144" s="3">
        <v>140</v>
      </c>
      <c r="D144" s="3" t="s">
        <v>1423</v>
      </c>
      <c r="E144" s="22" t="s">
        <v>1659</v>
      </c>
      <c r="F144" s="22" t="s">
        <v>864</v>
      </c>
      <c r="G144" s="22" t="s">
        <v>1097</v>
      </c>
      <c r="H144" s="28" t="s">
        <v>1508</v>
      </c>
      <c r="K144" s="22" t="s">
        <v>703</v>
      </c>
      <c r="L144" s="22"/>
      <c r="M144" s="22"/>
      <c r="N144" s="23" t="str">
        <f>IF((E144=""),"N","Y")</f>
        <v>Y</v>
      </c>
      <c r="O144" s="23"/>
      <c r="P144" s="23"/>
      <c r="Q144" s="23"/>
    </row>
    <row r="145" spans="1:17">
      <c r="A145" s="3">
        <f>VLOOKUP(D145,'Concept heirarchy position'!A$1:I$609,3,0)</f>
        <v>141</v>
      </c>
      <c r="B145" s="3" t="str">
        <f>VLOOKUP(D145,'Concept heirarchy position'!A$1:I$609,2,0)</f>
        <v>AF pattern</v>
      </c>
      <c r="C145" s="3">
        <v>141</v>
      </c>
      <c r="D145" s="3" t="s">
        <v>1820</v>
      </c>
      <c r="E145" s="12" t="s">
        <v>1660</v>
      </c>
      <c r="F145" s="12" t="s">
        <v>918</v>
      </c>
      <c r="G145" s="12" t="s">
        <v>1097</v>
      </c>
      <c r="H145" s="12" t="s">
        <v>684</v>
      </c>
      <c r="J145" s="12" t="s">
        <v>989</v>
      </c>
      <c r="K145" s="12"/>
      <c r="L145" s="12"/>
      <c r="M145" s="12"/>
      <c r="N145" s="24"/>
      <c r="O145" s="24" t="s">
        <v>989</v>
      </c>
      <c r="P145" s="24" t="s">
        <v>989</v>
      </c>
      <c r="Q145" s="24"/>
    </row>
    <row r="146" spans="1:17">
      <c r="A146" s="3">
        <f>VLOOKUP(D146,'Concept heirarchy position'!A$1:I$609,3,0)</f>
        <v>142</v>
      </c>
      <c r="B146" s="3" t="str">
        <f>VLOOKUP(D146,'Concept heirarchy position'!A$1:I$609,2,0)</f>
        <v>Previous PCI</v>
      </c>
      <c r="C146" s="3">
        <v>142</v>
      </c>
      <c r="D146" s="12" t="s">
        <v>1955</v>
      </c>
      <c r="E146" s="12" t="s">
        <v>1044</v>
      </c>
      <c r="F146" s="12" t="s">
        <v>864</v>
      </c>
      <c r="G146" s="12" t="s">
        <v>1097</v>
      </c>
      <c r="H146" s="12" t="s">
        <v>1651</v>
      </c>
      <c r="O146" s="24" t="s">
        <v>989</v>
      </c>
      <c r="P146" s="24" t="s">
        <v>989</v>
      </c>
      <c r="Q146" s="24"/>
    </row>
    <row r="147" spans="1:17">
      <c r="A147" s="3">
        <f>VLOOKUP(D147,'Concept heirarchy position'!A$1:I$609,3,0)</f>
        <v>143</v>
      </c>
      <c r="B147" s="3" t="str">
        <f>VLOOKUP(D147,'Concept heirarchy position'!A$1:I$609,2,0)</f>
        <v>PCI stent</v>
      </c>
      <c r="C147" s="3">
        <v>143</v>
      </c>
      <c r="D147" s="3" t="s">
        <v>1957</v>
      </c>
      <c r="E147" s="12" t="s">
        <v>1958</v>
      </c>
      <c r="F147" s="3" t="s">
        <v>799</v>
      </c>
      <c r="G147" s="12" t="s">
        <v>1097</v>
      </c>
      <c r="H147" s="12" t="s">
        <v>1651</v>
      </c>
      <c r="O147" s="24" t="s">
        <v>989</v>
      </c>
      <c r="P147" s="24" t="s">
        <v>989</v>
      </c>
      <c r="Q147" s="24"/>
    </row>
    <row r="148" spans="1:17">
      <c r="A148" s="3">
        <f>VLOOKUP(D148,'Concept heirarchy position'!A$1:I$609,3,0)</f>
        <v>144</v>
      </c>
      <c r="B148" s="3" t="str">
        <f>VLOOKUP(D148,'Concept heirarchy position'!A$1:I$609,2,0)</f>
        <v>PCI date</v>
      </c>
      <c r="C148" s="3">
        <v>144</v>
      </c>
      <c r="D148" s="3" t="s">
        <v>1959</v>
      </c>
      <c r="E148" s="12" t="s">
        <v>1960</v>
      </c>
      <c r="F148" s="3" t="s">
        <v>799</v>
      </c>
      <c r="G148" s="12" t="s">
        <v>1240</v>
      </c>
      <c r="M148" s="3" t="s">
        <v>1096</v>
      </c>
      <c r="O148" s="24" t="s">
        <v>989</v>
      </c>
      <c r="P148" s="24" t="s">
        <v>989</v>
      </c>
      <c r="Q148" s="24"/>
    </row>
    <row r="149" spans="1:17">
      <c r="A149" s="3">
        <f>VLOOKUP(D149,'Concept heirarchy position'!A$1:I$609,3,0)</f>
        <v>145</v>
      </c>
      <c r="B149" s="3" t="str">
        <f>VLOOKUP(D149,'Concept heirarchy position'!A$1:I$609,2,0)</f>
        <v>Drug eluting stent</v>
      </c>
      <c r="C149" s="3">
        <v>145</v>
      </c>
      <c r="D149" s="3" t="s">
        <v>1961</v>
      </c>
      <c r="E149" s="12" t="s">
        <v>1846</v>
      </c>
      <c r="F149" s="12" t="s">
        <v>926</v>
      </c>
      <c r="G149" s="12" t="s">
        <v>1097</v>
      </c>
      <c r="H149" s="12" t="s">
        <v>1651</v>
      </c>
      <c r="J149" s="12" t="s">
        <v>989</v>
      </c>
      <c r="K149" s="12" t="s">
        <v>703</v>
      </c>
      <c r="L149" s="12"/>
      <c r="M149" s="12"/>
      <c r="N149" s="24"/>
      <c r="O149" s="24" t="s">
        <v>989</v>
      </c>
      <c r="P149" s="24" t="s">
        <v>989</v>
      </c>
      <c r="Q149" s="24"/>
    </row>
    <row r="150" spans="1:17">
      <c r="A150" s="3">
        <f>VLOOKUP(D150,'Concept heirarchy position'!A$1:I$609,3,0)</f>
        <v>146</v>
      </c>
      <c r="B150" s="3" t="str">
        <f>VLOOKUP(D150,'Concept heirarchy position'!A$1:I$609,2,0)</f>
        <v>Valvular heart disease</v>
      </c>
      <c r="C150" s="3">
        <v>146</v>
      </c>
      <c r="D150" s="3" t="s">
        <v>1993</v>
      </c>
      <c r="E150" s="12" t="s">
        <v>1994</v>
      </c>
      <c r="F150" s="12" t="s">
        <v>864</v>
      </c>
      <c r="G150" s="12" t="s">
        <v>1097</v>
      </c>
      <c r="H150" s="12" t="s">
        <v>1651</v>
      </c>
      <c r="O150" s="24"/>
      <c r="P150" s="24" t="s">
        <v>989</v>
      </c>
      <c r="Q150" s="24"/>
    </row>
    <row r="151" spans="1:17">
      <c r="A151" s="3">
        <f>VLOOKUP(D151,'Concept heirarchy position'!A$1:I$609,3,0)</f>
        <v>146</v>
      </c>
      <c r="B151" s="3" t="str">
        <f>VLOOKUP(D151,'Concept heirarchy position'!A$1:I$609,2,0)</f>
        <v>Valvular heart disease</v>
      </c>
      <c r="C151" s="3">
        <v>147</v>
      </c>
      <c r="D151" s="3" t="s">
        <v>1993</v>
      </c>
      <c r="E151" s="22" t="s">
        <v>927</v>
      </c>
      <c r="F151" s="22" t="s">
        <v>864</v>
      </c>
      <c r="G151" s="22" t="s">
        <v>1097</v>
      </c>
      <c r="H151" s="28" t="s">
        <v>1508</v>
      </c>
      <c r="N151" s="23" t="str">
        <f>IF((E151=""),"N","Y")</f>
        <v>Y</v>
      </c>
      <c r="O151" s="23" t="s">
        <v>989</v>
      </c>
      <c r="P151" s="23"/>
      <c r="Q151" s="23"/>
    </row>
    <row r="152" spans="1:17">
      <c r="A152" s="3">
        <f>VLOOKUP(D152,'Concept heirarchy position'!A$1:I$609,3,0)</f>
        <v>147</v>
      </c>
      <c r="B152" s="3" t="str">
        <f>VLOOKUP(D152,'Concept heirarchy position'!A$1:I$609,2,0)</f>
        <v>Valve disease</v>
      </c>
      <c r="C152" s="3">
        <v>148</v>
      </c>
      <c r="D152" s="3" t="s">
        <v>1881</v>
      </c>
      <c r="E152" s="12" t="s">
        <v>565</v>
      </c>
      <c r="F152" s="12" t="s">
        <v>864</v>
      </c>
      <c r="G152" s="12" t="s">
        <v>1583</v>
      </c>
      <c r="H152" s="12" t="s">
        <v>1052</v>
      </c>
      <c r="J152" s="3" t="s">
        <v>989</v>
      </c>
      <c r="K152" s="3" t="s">
        <v>1053</v>
      </c>
      <c r="O152" s="24" t="s">
        <v>989</v>
      </c>
      <c r="P152" s="24" t="s">
        <v>989</v>
      </c>
      <c r="Q152" s="24"/>
    </row>
    <row r="153" spans="1:17">
      <c r="A153" s="3">
        <f>VLOOKUP(D153,'Concept heirarchy position'!A$1:I$609,3,0)</f>
        <v>149</v>
      </c>
      <c r="B153" s="3" t="str">
        <f>VLOOKUP(D153,'Concept heirarchy position'!A$1:I$609,2,0)</f>
        <v>Endocarditis previous</v>
      </c>
      <c r="C153" s="3">
        <v>149</v>
      </c>
      <c r="D153" s="3" t="s">
        <v>1736</v>
      </c>
      <c r="E153" s="12" t="s">
        <v>1054</v>
      </c>
      <c r="F153" s="12" t="s">
        <v>864</v>
      </c>
      <c r="G153" s="12" t="s">
        <v>1097</v>
      </c>
      <c r="H153" s="12" t="s">
        <v>1651</v>
      </c>
      <c r="O153" s="24"/>
      <c r="P153" s="24" t="s">
        <v>989</v>
      </c>
      <c r="Q153" s="24"/>
    </row>
    <row r="154" spans="1:17">
      <c r="A154" s="3">
        <f>VLOOKUP(D154,'Concept heirarchy position'!A$1:I$609,3,0)</f>
        <v>149</v>
      </c>
      <c r="B154" s="3" t="str">
        <f>VLOOKUP(D154,'Concept heirarchy position'!A$1:I$609,2,0)</f>
        <v>Endocarditis previous</v>
      </c>
      <c r="C154" s="3">
        <v>150</v>
      </c>
      <c r="D154" s="3" t="s">
        <v>1736</v>
      </c>
      <c r="E154" s="22" t="s">
        <v>789</v>
      </c>
      <c r="F154" s="22" t="s">
        <v>864</v>
      </c>
      <c r="G154" s="22" t="s">
        <v>1097</v>
      </c>
      <c r="H154" s="28" t="s">
        <v>1508</v>
      </c>
      <c r="N154" s="23" t="str">
        <f>IF((E154=""),"N","Y")</f>
        <v>Y</v>
      </c>
      <c r="O154" s="23" t="s">
        <v>989</v>
      </c>
      <c r="P154" s="23"/>
      <c r="Q154" s="23"/>
    </row>
    <row r="155" spans="1:17">
      <c r="A155" s="3">
        <f>VLOOKUP(D155,'Concept heirarchy position'!A$1:I$609,3,0)</f>
        <v>150</v>
      </c>
      <c r="B155" s="3" t="str">
        <f>VLOOKUP(D155,'Concept heirarchy position'!A$1:I$609,2,0)</f>
        <v>Endocarditis current</v>
      </c>
      <c r="C155" s="3">
        <v>151</v>
      </c>
      <c r="D155" s="3" t="s">
        <v>1738</v>
      </c>
      <c r="E155" s="12" t="s">
        <v>790</v>
      </c>
      <c r="F155" s="12" t="s">
        <v>864</v>
      </c>
      <c r="G155" s="12" t="s">
        <v>1097</v>
      </c>
      <c r="H155" s="12" t="s">
        <v>1651</v>
      </c>
      <c r="O155" s="24"/>
      <c r="P155" s="24" t="s">
        <v>989</v>
      </c>
      <c r="Q155" s="24"/>
    </row>
    <row r="156" spans="1:17">
      <c r="A156" s="3">
        <f>VLOOKUP(D156,'Concept heirarchy position'!A$1:I$609,3,0)</f>
        <v>151</v>
      </c>
      <c r="B156" s="3" t="str">
        <f>VLOOKUP(D156,'Concept heirarchy position'!A$1:I$609,2,0)</f>
        <v>Pacemaker / ICD</v>
      </c>
      <c r="C156" s="3">
        <v>152</v>
      </c>
      <c r="D156" s="3" t="s">
        <v>1347</v>
      </c>
      <c r="E156" s="12" t="s">
        <v>1348</v>
      </c>
      <c r="F156" s="12" t="s">
        <v>864</v>
      </c>
      <c r="G156" s="12" t="s">
        <v>1097</v>
      </c>
      <c r="H156" s="12" t="s">
        <v>1651</v>
      </c>
      <c r="J156" s="12" t="s">
        <v>989</v>
      </c>
      <c r="K156" s="12" t="s">
        <v>703</v>
      </c>
      <c r="L156" s="12"/>
      <c r="M156" s="12"/>
      <c r="O156" s="24" t="s">
        <v>989</v>
      </c>
      <c r="P156" s="24" t="s">
        <v>989</v>
      </c>
      <c r="Q156" s="24"/>
    </row>
    <row r="157" spans="1:17">
      <c r="A157" s="3">
        <f>VLOOKUP(D157,'Concept heirarchy position'!A$1:I$609,3,0)</f>
        <v>151</v>
      </c>
      <c r="B157" s="3" t="str">
        <f>VLOOKUP(D157,'Concept heirarchy position'!A$1:I$609,2,0)</f>
        <v>Pacemaker / ICD</v>
      </c>
      <c r="C157" s="3">
        <v>153</v>
      </c>
      <c r="D157" s="3" t="s">
        <v>1347</v>
      </c>
      <c r="E157" s="22" t="s">
        <v>689</v>
      </c>
      <c r="F157" s="22" t="s">
        <v>864</v>
      </c>
      <c r="G157" s="22" t="s">
        <v>1097</v>
      </c>
      <c r="H157" s="28" t="s">
        <v>1508</v>
      </c>
      <c r="J157" s="22" t="s">
        <v>989</v>
      </c>
      <c r="K157" s="22" t="s">
        <v>703</v>
      </c>
      <c r="L157" s="22"/>
      <c r="M157" s="22"/>
      <c r="N157" s="23" t="str">
        <f>IF((E157=""),"N","Y")</f>
        <v>Y</v>
      </c>
      <c r="O157" s="23" t="s">
        <v>989</v>
      </c>
      <c r="P157" s="23" t="s">
        <v>989</v>
      </c>
      <c r="Q157" s="23"/>
    </row>
    <row r="158" spans="1:17" ht="15">
      <c r="A158" s="3">
        <f>VLOOKUP(D158,'Concept heirarchy position'!A$1:I$609,3,0)</f>
        <v>153</v>
      </c>
      <c r="B158" s="3" t="str">
        <f>VLOOKUP(D158,'Concept heirarchy position'!A$1:I$609,2,0)</f>
        <v>Pacemaker / ICD type</v>
      </c>
      <c r="C158" s="3">
        <v>154</v>
      </c>
      <c r="D158" s="3" t="s">
        <v>1615</v>
      </c>
      <c r="E158" s="12" t="s">
        <v>690</v>
      </c>
      <c r="F158" s="12" t="s">
        <v>691</v>
      </c>
      <c r="G158" s="12" t="s">
        <v>1583</v>
      </c>
      <c r="H158" s="25" t="s">
        <v>794</v>
      </c>
      <c r="J158" s="12"/>
      <c r="O158" s="24" t="s">
        <v>989</v>
      </c>
      <c r="P158" s="24" t="s">
        <v>989</v>
      </c>
      <c r="Q158" s="24"/>
    </row>
    <row r="159" spans="1:17" ht="15">
      <c r="A159" s="3">
        <f>VLOOKUP(D159,'Concept heirarchy position'!A$1:I$609,3,0)</f>
        <v>154</v>
      </c>
      <c r="B159" s="3" t="str">
        <f>VLOOKUP(D159,'Concept heirarchy position'!A$1:I$609,2,0)</f>
        <v>Pacemaker / ICD details</v>
      </c>
      <c r="C159" s="3">
        <v>155</v>
      </c>
      <c r="D159" s="3" t="s">
        <v>1867</v>
      </c>
      <c r="E159" s="12" t="s">
        <v>699</v>
      </c>
      <c r="F159" s="12" t="s">
        <v>691</v>
      </c>
      <c r="G159" s="12" t="s">
        <v>981</v>
      </c>
      <c r="H159" s="25"/>
      <c r="I159" s="29">
        <v>65535</v>
      </c>
      <c r="J159" s="12"/>
      <c r="O159" s="24" t="s">
        <v>989</v>
      </c>
      <c r="P159" s="24" t="s">
        <v>989</v>
      </c>
      <c r="Q159" s="24"/>
    </row>
    <row r="160" spans="1:17">
      <c r="A160" s="3">
        <f>VLOOKUP(D160,'Concept heirarchy position'!A$1:I$609,3,0)</f>
        <v>155</v>
      </c>
      <c r="B160" s="3" t="str">
        <f>VLOOKUP(D160,'Concept heirarchy position'!A$1:I$609,2,0)</f>
        <v>Peripheral vascular disease</v>
      </c>
      <c r="C160" s="3">
        <v>156</v>
      </c>
      <c r="D160" s="3" t="s">
        <v>1864</v>
      </c>
      <c r="E160" s="12" t="s">
        <v>700</v>
      </c>
      <c r="F160" s="12" t="s">
        <v>864</v>
      </c>
      <c r="G160" s="12" t="s">
        <v>1097</v>
      </c>
      <c r="H160" s="12" t="s">
        <v>1651</v>
      </c>
      <c r="O160" s="24" t="s">
        <v>989</v>
      </c>
      <c r="P160" s="24" t="s">
        <v>989</v>
      </c>
      <c r="Q160" s="24"/>
    </row>
    <row r="161" spans="1:17">
      <c r="A161" s="3">
        <f>VLOOKUP(D161,'Concept heirarchy position'!A$1:I$609,3,0)</f>
        <v>155</v>
      </c>
      <c r="B161" s="3" t="str">
        <f>VLOOKUP(D161,'Concept heirarchy position'!A$1:I$609,2,0)</f>
        <v>Peripheral vascular disease</v>
      </c>
      <c r="C161" s="3">
        <v>157</v>
      </c>
      <c r="D161" s="3" t="s">
        <v>1864</v>
      </c>
      <c r="E161" s="22" t="s">
        <v>489</v>
      </c>
      <c r="F161" s="22" t="s">
        <v>864</v>
      </c>
      <c r="G161" s="22" t="s">
        <v>1097</v>
      </c>
      <c r="H161" s="28" t="s">
        <v>1508</v>
      </c>
      <c r="N161" s="23" t="str">
        <f>IF((E161=""),"N","Y")</f>
        <v>Y</v>
      </c>
      <c r="O161" s="23"/>
      <c r="P161" s="23"/>
      <c r="Q161" s="23"/>
    </row>
    <row r="162" spans="1:17">
      <c r="A162" s="3">
        <f>VLOOKUP(D162,'Concept heirarchy position'!A$1:I$609,3,0)</f>
        <v>156</v>
      </c>
      <c r="B162" s="3" t="str">
        <f>VLOOKUP(D162,'Concept heirarchy position'!A$1:I$609,2,0)</f>
        <v>DVT</v>
      </c>
      <c r="C162" s="3">
        <v>158</v>
      </c>
      <c r="D162" s="3" t="s">
        <v>1861</v>
      </c>
      <c r="E162" s="12" t="s">
        <v>1862</v>
      </c>
      <c r="G162" s="12" t="s">
        <v>1097</v>
      </c>
      <c r="H162" s="12" t="s">
        <v>1651</v>
      </c>
      <c r="J162" s="3" t="s">
        <v>989</v>
      </c>
      <c r="K162" s="3" t="s">
        <v>703</v>
      </c>
      <c r="N162" s="24"/>
      <c r="O162" s="24"/>
      <c r="P162" s="24" t="s">
        <v>989</v>
      </c>
      <c r="Q162" s="24"/>
    </row>
    <row r="163" spans="1:17">
      <c r="A163" s="3">
        <f>VLOOKUP(D163,'Concept heirarchy position'!A$1:I$609,3,0)</f>
        <v>156</v>
      </c>
      <c r="B163" s="3" t="str">
        <f>VLOOKUP(D163,'Concept heirarchy position'!A$1:I$609,2,0)</f>
        <v>DVT</v>
      </c>
      <c r="C163" s="3">
        <v>159</v>
      </c>
      <c r="D163" s="3" t="s">
        <v>1861</v>
      </c>
      <c r="E163" s="22" t="s">
        <v>1575</v>
      </c>
      <c r="G163" s="22" t="s">
        <v>1097</v>
      </c>
      <c r="H163" s="28" t="s">
        <v>1508</v>
      </c>
      <c r="J163" s="3" t="s">
        <v>989</v>
      </c>
      <c r="K163" s="3" t="s">
        <v>703</v>
      </c>
      <c r="N163" s="23" t="str">
        <f>IF((E163=""),"N","Y")</f>
        <v>Y</v>
      </c>
      <c r="O163" s="23" t="s">
        <v>989</v>
      </c>
      <c r="P163" s="23"/>
      <c r="Q163" s="23"/>
    </row>
    <row r="164" spans="1:17">
      <c r="A164" s="3">
        <f>VLOOKUP(D164,'Concept heirarchy position'!A$1:I$609,3,0)</f>
        <v>157</v>
      </c>
      <c r="B164" s="3" t="str">
        <f>VLOOKUP(D164,'Concept heirarchy position'!A$1:I$609,2,0)</f>
        <v>Congenital heart disease</v>
      </c>
      <c r="C164" s="3">
        <v>160</v>
      </c>
      <c r="D164" s="3" t="s">
        <v>1601</v>
      </c>
      <c r="E164" s="12" t="s">
        <v>1698</v>
      </c>
      <c r="F164" s="12" t="s">
        <v>864</v>
      </c>
      <c r="G164" s="12" t="s">
        <v>1097</v>
      </c>
      <c r="H164" s="12" t="s">
        <v>1651</v>
      </c>
      <c r="N164" s="24"/>
      <c r="O164" s="24"/>
      <c r="P164" s="24" t="s">
        <v>989</v>
      </c>
      <c r="Q164" s="24"/>
    </row>
    <row r="165" spans="1:17">
      <c r="A165" s="3">
        <f>VLOOKUP(D165,'Concept heirarchy position'!A$1:I$609,3,0)</f>
        <v>157</v>
      </c>
      <c r="B165" s="3" t="str">
        <f>VLOOKUP(D165,'Concept heirarchy position'!A$1:I$609,2,0)</f>
        <v>Congenital heart disease</v>
      </c>
      <c r="C165" s="3">
        <v>161</v>
      </c>
      <c r="D165" s="3" t="s">
        <v>1601</v>
      </c>
      <c r="E165" s="22" t="s">
        <v>1699</v>
      </c>
      <c r="F165" s="22" t="s">
        <v>864</v>
      </c>
      <c r="G165" s="22" t="s">
        <v>1097</v>
      </c>
      <c r="H165" s="28" t="s">
        <v>1508</v>
      </c>
      <c r="J165" s="22" t="s">
        <v>989</v>
      </c>
      <c r="K165" s="22" t="s">
        <v>703</v>
      </c>
      <c r="L165" s="22"/>
      <c r="M165" s="22"/>
      <c r="N165" s="23" t="str">
        <f>IF((E165=""),"N","Y")</f>
        <v>Y</v>
      </c>
      <c r="O165" s="23" t="s">
        <v>989</v>
      </c>
      <c r="P165" s="23"/>
      <c r="Q165" s="23"/>
    </row>
    <row r="166" spans="1:17">
      <c r="A166" s="3">
        <f>VLOOKUP(D166,'Concept heirarchy position'!A$1:I$609,3,0)</f>
        <v>158</v>
      </c>
      <c r="B166" s="3" t="str">
        <f>VLOOKUP(D166,'Concept heirarchy position'!A$1:I$609,2,0)</f>
        <v>Congenital heart disease type</v>
      </c>
      <c r="C166" s="3">
        <v>162</v>
      </c>
      <c r="D166" s="3" t="s">
        <v>2398</v>
      </c>
      <c r="E166" s="12" t="s">
        <v>1842</v>
      </c>
      <c r="F166" s="12" t="s">
        <v>1700</v>
      </c>
      <c r="G166" s="12" t="s">
        <v>1583</v>
      </c>
      <c r="H166" s="12" t="s">
        <v>2398</v>
      </c>
      <c r="N166" s="24"/>
      <c r="O166" s="24" t="s">
        <v>989</v>
      </c>
      <c r="P166" s="24" t="s">
        <v>989</v>
      </c>
      <c r="Q166" s="24"/>
    </row>
    <row r="167" spans="1:17">
      <c r="A167" s="3">
        <f>VLOOKUP(D167,'Concept heirarchy position'!A$1:I$609,3,0)</f>
        <v>162</v>
      </c>
      <c r="B167" s="3" t="str">
        <f>VLOOKUP(D167,'Concept heirarchy position'!A$1:I$609,2,0)</f>
        <v>Aortic disease</v>
      </c>
      <c r="C167" s="3">
        <v>163</v>
      </c>
      <c r="D167" s="12" t="s">
        <v>1618</v>
      </c>
      <c r="E167" s="12" t="s">
        <v>1878</v>
      </c>
      <c r="F167" s="12" t="s">
        <v>864</v>
      </c>
      <c r="G167" s="12" t="s">
        <v>1097</v>
      </c>
      <c r="H167" s="29" t="s">
        <v>1651</v>
      </c>
      <c r="J167" s="12" t="s">
        <v>989</v>
      </c>
      <c r="K167" s="12" t="s">
        <v>703</v>
      </c>
      <c r="L167" s="12"/>
      <c r="M167" s="12"/>
      <c r="N167" s="24"/>
      <c r="O167" s="24" t="s">
        <v>989</v>
      </c>
      <c r="P167" s="24" t="s">
        <v>989</v>
      </c>
      <c r="Q167" s="24"/>
    </row>
    <row r="168" spans="1:17">
      <c r="A168" s="3">
        <f>VLOOKUP(D168,'Concept heirarchy position'!A$1:I$609,3,0)</f>
        <v>163</v>
      </c>
      <c r="B168" s="3" t="str">
        <f>VLOOKUP(D168,'Concept heirarchy position'!A$1:I$609,2,0)</f>
        <v>Current inotropes</v>
      </c>
      <c r="C168" s="3">
        <v>164</v>
      </c>
      <c r="D168" s="3" t="s">
        <v>1879</v>
      </c>
      <c r="E168" s="12" t="s">
        <v>1589</v>
      </c>
      <c r="F168" s="12" t="s">
        <v>864</v>
      </c>
      <c r="G168" s="12" t="s">
        <v>1097</v>
      </c>
      <c r="H168" s="12" t="s">
        <v>1651</v>
      </c>
      <c r="J168" s="12" t="s">
        <v>989</v>
      </c>
      <c r="K168" s="12" t="s">
        <v>703</v>
      </c>
      <c r="L168" s="12"/>
      <c r="M168" s="12"/>
      <c r="N168" s="24"/>
      <c r="O168" s="24"/>
      <c r="P168" s="24" t="s">
        <v>989</v>
      </c>
      <c r="Q168" s="24"/>
    </row>
    <row r="169" spans="1:17">
      <c r="A169" s="3">
        <f>VLOOKUP(D169,'Concept heirarchy position'!A$1:I$609,3,0)</f>
        <v>164</v>
      </c>
      <c r="B169" s="3" t="str">
        <f>VLOOKUP(D169,'Concept heirarchy position'!A$1:I$609,2,0)</f>
        <v>Cardiac surgery</v>
      </c>
      <c r="C169" s="3">
        <v>165</v>
      </c>
      <c r="D169" s="3" t="s">
        <v>1620</v>
      </c>
      <c r="E169" s="12" t="s">
        <v>1590</v>
      </c>
      <c r="F169" s="12" t="s">
        <v>864</v>
      </c>
      <c r="G169" s="12" t="s">
        <v>1097</v>
      </c>
      <c r="H169" s="12" t="s">
        <v>1651</v>
      </c>
      <c r="N169" s="24"/>
      <c r="O169" s="24" t="s">
        <v>989</v>
      </c>
      <c r="P169" s="24" t="s">
        <v>989</v>
      </c>
      <c r="Q169" s="24"/>
    </row>
    <row r="170" spans="1:17">
      <c r="A170" s="3">
        <f>VLOOKUP(D170,'Concept heirarchy position'!A$1:I$609,3,0)</f>
        <v>164</v>
      </c>
      <c r="B170" s="3" t="str">
        <f>VLOOKUP(D170,'Concept heirarchy position'!A$1:I$609,2,0)</f>
        <v>Cardiac surgery</v>
      </c>
      <c r="C170" s="3">
        <v>166</v>
      </c>
      <c r="D170" s="3" t="s">
        <v>1620</v>
      </c>
      <c r="E170" s="22" t="s">
        <v>1441</v>
      </c>
      <c r="F170" s="22" t="s">
        <v>864</v>
      </c>
      <c r="G170" s="22" t="s">
        <v>1097</v>
      </c>
      <c r="H170" s="28" t="s">
        <v>1508</v>
      </c>
      <c r="J170" s="22" t="s">
        <v>989</v>
      </c>
      <c r="K170" s="22" t="s">
        <v>703</v>
      </c>
      <c r="L170" s="22"/>
      <c r="M170" s="22"/>
      <c r="N170" s="23" t="str">
        <f>IF((E170=""),"N","Y")</f>
        <v>Y</v>
      </c>
      <c r="O170" s="23"/>
      <c r="P170" s="23"/>
      <c r="Q170" s="23"/>
    </row>
    <row r="171" spans="1:17">
      <c r="A171" s="3">
        <f>VLOOKUP(D171,'Concept heirarchy position'!A$1:I$609,3,0)</f>
        <v>165</v>
      </c>
      <c r="B171" s="3" t="str">
        <f>VLOOKUP(D171,'Concept heirarchy position'!A$1:I$609,2,0)</f>
        <v>Cardiac surgery type</v>
      </c>
      <c r="C171" s="3">
        <v>167</v>
      </c>
      <c r="D171" s="3" t="s">
        <v>1485</v>
      </c>
      <c r="E171" s="12" t="s">
        <v>1343</v>
      </c>
      <c r="F171" s="3" t="s">
        <v>1715</v>
      </c>
      <c r="G171" s="12" t="s">
        <v>1583</v>
      </c>
      <c r="H171" s="12" t="s">
        <v>1455</v>
      </c>
      <c r="J171" s="3" t="s">
        <v>989</v>
      </c>
      <c r="K171" s="3" t="s">
        <v>1053</v>
      </c>
      <c r="N171" s="24"/>
      <c r="O171" s="24" t="s">
        <v>989</v>
      </c>
      <c r="P171" s="24" t="s">
        <v>989</v>
      </c>
      <c r="Q171" s="24"/>
    </row>
    <row r="172" spans="1:17">
      <c r="A172" s="3">
        <f>VLOOKUP(D172,'Concept heirarchy position'!A$1:I$609,3,0)</f>
        <v>166</v>
      </c>
      <c r="B172" s="3" t="str">
        <f>VLOOKUP(D172,'Concept heirarchy position'!A$1:I$609,2,0)</f>
        <v>Other cardiovascular disease</v>
      </c>
      <c r="C172" s="3">
        <v>168</v>
      </c>
      <c r="D172" s="3" t="s">
        <v>1225</v>
      </c>
      <c r="E172" s="12" t="s">
        <v>1226</v>
      </c>
      <c r="F172" s="12" t="s">
        <v>864</v>
      </c>
      <c r="G172" s="12" t="s">
        <v>1097</v>
      </c>
      <c r="H172" s="12" t="s">
        <v>1651</v>
      </c>
      <c r="J172" s="12" t="s">
        <v>989</v>
      </c>
      <c r="K172" s="12" t="s">
        <v>703</v>
      </c>
      <c r="L172" s="12"/>
      <c r="M172" s="12"/>
      <c r="O172" s="24" t="s">
        <v>989</v>
      </c>
      <c r="P172" s="24" t="s">
        <v>989</v>
      </c>
      <c r="Q172" s="24"/>
    </row>
    <row r="173" spans="1:17">
      <c r="A173" s="3">
        <f>VLOOKUP(D173,'Concept heirarchy position'!A$1:I$609,3,0)</f>
        <v>168</v>
      </c>
      <c r="B173" s="3" t="str">
        <f>VLOOKUP(D173,'Concept heirarchy position'!A$1:I$609,2,0)</f>
        <v>Pulmonary disease</v>
      </c>
      <c r="C173" s="3">
        <v>169</v>
      </c>
      <c r="D173" s="3" t="s">
        <v>1229</v>
      </c>
      <c r="E173" s="12" t="s">
        <v>1230</v>
      </c>
      <c r="F173" s="12" t="s">
        <v>864</v>
      </c>
      <c r="G173" s="12" t="s">
        <v>1097</v>
      </c>
      <c r="H173" s="12" t="s">
        <v>1651</v>
      </c>
      <c r="O173" s="24" t="s">
        <v>989</v>
      </c>
      <c r="P173" s="24" t="s">
        <v>989</v>
      </c>
      <c r="Q173" s="24"/>
    </row>
    <row r="174" spans="1:17">
      <c r="A174" s="3">
        <f>VLOOKUP(D174,'Concept heirarchy position'!A$1:I$609,3,0)</f>
        <v>169</v>
      </c>
      <c r="B174" s="3" t="str">
        <f>VLOOKUP(D174,'Concept heirarchy position'!A$1:I$609,2,0)</f>
        <v>COPD</v>
      </c>
      <c r="C174" s="3">
        <v>170</v>
      </c>
      <c r="D174" s="12" t="s">
        <v>1354</v>
      </c>
      <c r="E174" s="12" t="s">
        <v>1354</v>
      </c>
      <c r="F174" s="12" t="s">
        <v>864</v>
      </c>
      <c r="G174" s="12" t="s">
        <v>1097</v>
      </c>
      <c r="H174" s="12" t="s">
        <v>1651</v>
      </c>
      <c r="N174" s="24"/>
      <c r="O174" s="24"/>
      <c r="P174" s="24" t="s">
        <v>989</v>
      </c>
      <c r="Q174" s="24"/>
    </row>
    <row r="175" spans="1:17">
      <c r="A175" s="3">
        <f>VLOOKUP(D175,'Concept heirarchy position'!A$1:I$609,3,0)</f>
        <v>169</v>
      </c>
      <c r="B175" s="3" t="str">
        <f>VLOOKUP(D175,'Concept heirarchy position'!A$1:I$609,2,0)</f>
        <v>COPD</v>
      </c>
      <c r="C175" s="3">
        <v>171</v>
      </c>
      <c r="D175" s="22" t="s">
        <v>1354</v>
      </c>
      <c r="E175" s="22" t="s">
        <v>1456</v>
      </c>
      <c r="F175" s="22" t="s">
        <v>864</v>
      </c>
      <c r="G175" s="22" t="s">
        <v>1097</v>
      </c>
      <c r="H175" s="28" t="s">
        <v>1508</v>
      </c>
      <c r="N175" s="23" t="str">
        <f>IF((E175=""),"N","Y")</f>
        <v>Y</v>
      </c>
      <c r="O175" s="23" t="s">
        <v>989</v>
      </c>
      <c r="P175" s="23"/>
      <c r="Q175" s="23"/>
    </row>
    <row r="176" spans="1:17">
      <c r="A176" s="3">
        <f>VLOOKUP(D176,'Concept heirarchy position'!A$1:I$609,3,0)</f>
        <v>170</v>
      </c>
      <c r="B176" s="3" t="str">
        <f>VLOOKUP(D176,'Concept heirarchy position'!A$1:I$609,2,0)</f>
        <v>COPD (severity)</v>
      </c>
      <c r="C176" s="3">
        <v>172</v>
      </c>
      <c r="D176" s="3" t="s">
        <v>1356</v>
      </c>
      <c r="E176" s="12" t="s">
        <v>1357</v>
      </c>
      <c r="F176" s="12" t="s">
        <v>1457</v>
      </c>
      <c r="G176" s="12" t="s">
        <v>1097</v>
      </c>
      <c r="H176" s="30" t="s">
        <v>1458</v>
      </c>
      <c r="N176" s="24"/>
      <c r="O176" s="24"/>
      <c r="P176" s="24" t="s">
        <v>989</v>
      </c>
      <c r="Q176" s="24"/>
    </row>
    <row r="177" spans="1:17">
      <c r="A177" s="3">
        <f>VLOOKUP(D177,'Concept heirarchy position'!A$1:I$609,3,0)</f>
        <v>171</v>
      </c>
      <c r="B177" s="3" t="str">
        <f>VLOOKUP(D177,'Concept heirarchy position'!A$1:I$609,2,0)</f>
        <v>Asthma</v>
      </c>
      <c r="C177" s="3">
        <v>173</v>
      </c>
      <c r="D177" s="12" t="s">
        <v>1358</v>
      </c>
      <c r="E177" s="12" t="s">
        <v>1358</v>
      </c>
      <c r="F177" s="12" t="s">
        <v>864</v>
      </c>
      <c r="G177" s="12" t="s">
        <v>1097</v>
      </c>
      <c r="H177" s="29" t="s">
        <v>1651</v>
      </c>
      <c r="J177" s="12" t="s">
        <v>989</v>
      </c>
      <c r="K177" s="12" t="s">
        <v>703</v>
      </c>
      <c r="L177" s="12"/>
      <c r="M177" s="12"/>
      <c r="N177" s="24"/>
      <c r="O177" s="24" t="s">
        <v>989</v>
      </c>
      <c r="P177" s="24" t="s">
        <v>989</v>
      </c>
      <c r="Q177" s="24"/>
    </row>
    <row r="178" spans="1:17">
      <c r="A178" s="3">
        <f>VLOOKUP(D178,'Concept heirarchy position'!A$1:I$609,3,0)</f>
        <v>171</v>
      </c>
      <c r="B178" s="3" t="str">
        <f>VLOOKUP(D178,'Concept heirarchy position'!A$1:I$609,2,0)</f>
        <v>Asthma</v>
      </c>
      <c r="C178" s="3">
        <v>174</v>
      </c>
      <c r="D178" s="22" t="s">
        <v>1358</v>
      </c>
      <c r="E178" s="22" t="s">
        <v>1584</v>
      </c>
      <c r="F178" s="22" t="s">
        <v>864</v>
      </c>
      <c r="G178" s="22" t="s">
        <v>1097</v>
      </c>
      <c r="H178" s="28" t="s">
        <v>1508</v>
      </c>
      <c r="J178" s="22" t="s">
        <v>989</v>
      </c>
      <c r="K178" s="22" t="s">
        <v>703</v>
      </c>
      <c r="L178" s="22"/>
      <c r="M178" s="22"/>
      <c r="N178" s="23" t="str">
        <f>IF((E178=""),"N","Y")</f>
        <v>Y</v>
      </c>
      <c r="O178" s="23"/>
      <c r="P178" s="23"/>
      <c r="Q178" s="23"/>
    </row>
    <row r="179" spans="1:17">
      <c r="A179" s="3">
        <f>VLOOKUP(D179,'Concept heirarchy position'!A$1:I$609,3,0)</f>
        <v>172</v>
      </c>
      <c r="B179" s="3" t="str">
        <f>VLOOKUP(D179,'Concept heirarchy position'!A$1:I$609,2,0)</f>
        <v>Asthma (severity)</v>
      </c>
      <c r="C179" s="3">
        <v>175</v>
      </c>
      <c r="D179" s="3" t="s">
        <v>2155</v>
      </c>
      <c r="E179" s="12" t="s">
        <v>1892</v>
      </c>
      <c r="F179" s="12" t="s">
        <v>1585</v>
      </c>
      <c r="G179" s="12" t="s">
        <v>1097</v>
      </c>
      <c r="H179" s="12" t="s">
        <v>2155</v>
      </c>
      <c r="N179" s="24"/>
      <c r="O179" s="24" t="s">
        <v>989</v>
      </c>
      <c r="P179" s="24" t="s">
        <v>989</v>
      </c>
      <c r="Q179" s="24"/>
    </row>
    <row r="180" spans="1:17">
      <c r="A180" s="3">
        <f>VLOOKUP(D180,'Concept heirarchy position'!A$1:I$609,3,0)</f>
        <v>179</v>
      </c>
      <c r="B180" s="3" t="str">
        <f>VLOOKUP(D180,'Concept heirarchy position'!A$1:I$609,2,0)</f>
        <v>Obstructive sleep apnoea</v>
      </c>
      <c r="C180" s="3">
        <v>176</v>
      </c>
      <c r="D180" s="3" t="s">
        <v>2346</v>
      </c>
      <c r="E180" s="12" t="s">
        <v>1320</v>
      </c>
      <c r="F180" s="12" t="s">
        <v>864</v>
      </c>
      <c r="G180" s="12" t="s">
        <v>1097</v>
      </c>
      <c r="H180" s="12" t="s">
        <v>1651</v>
      </c>
      <c r="O180" s="24" t="s">
        <v>989</v>
      </c>
      <c r="P180" s="24" t="s">
        <v>989</v>
      </c>
      <c r="Q180" s="24"/>
    </row>
    <row r="181" spans="1:17">
      <c r="A181" s="3">
        <f>VLOOKUP(D181,'Concept heirarchy position'!A$1:I$609,3,0)</f>
        <v>179</v>
      </c>
      <c r="B181" s="3" t="str">
        <f>VLOOKUP(D181,'Concept heirarchy position'!A$1:I$609,2,0)</f>
        <v>Obstructive sleep apnoea</v>
      </c>
      <c r="C181" s="3">
        <v>177</v>
      </c>
      <c r="D181" s="3" t="s">
        <v>2346</v>
      </c>
      <c r="E181" s="22" t="s">
        <v>1321</v>
      </c>
      <c r="F181" s="22" t="s">
        <v>864</v>
      </c>
      <c r="G181" s="22" t="s">
        <v>1097</v>
      </c>
      <c r="H181" s="28" t="s">
        <v>1508</v>
      </c>
      <c r="N181" s="23" t="str">
        <f>IF((E181=""),"N","Y")</f>
        <v>Y</v>
      </c>
      <c r="O181" s="23"/>
      <c r="P181" s="23"/>
      <c r="Q181" s="23"/>
    </row>
    <row r="182" spans="1:17">
      <c r="A182" s="3">
        <f>VLOOKUP(D182,'Concept heirarchy position'!A$1:I$609,3,0)</f>
        <v>180</v>
      </c>
      <c r="B182" s="3" t="str">
        <f>VLOOKUP(D182,'Concept heirarchy position'!A$1:I$609,2,0)</f>
        <v>CPAP</v>
      </c>
      <c r="C182" s="3">
        <v>178</v>
      </c>
      <c r="D182" s="12" t="s">
        <v>1795</v>
      </c>
      <c r="E182" s="12" t="s">
        <v>1322</v>
      </c>
      <c r="F182" s="12" t="s">
        <v>864</v>
      </c>
      <c r="G182" s="12" t="s">
        <v>1097</v>
      </c>
      <c r="H182" s="12" t="s">
        <v>1651</v>
      </c>
      <c r="N182" s="24"/>
      <c r="O182" s="24"/>
      <c r="P182" s="24" t="s">
        <v>989</v>
      </c>
      <c r="Q182" s="24"/>
    </row>
    <row r="183" spans="1:17">
      <c r="A183" s="3">
        <f>VLOOKUP(D183,'Concept heirarchy position'!A$1:I$609,3,0)</f>
        <v>180</v>
      </c>
      <c r="B183" s="3" t="str">
        <f>VLOOKUP(D183,'Concept heirarchy position'!A$1:I$609,2,0)</f>
        <v>CPAP</v>
      </c>
      <c r="C183" s="3">
        <v>179</v>
      </c>
      <c r="D183" s="22" t="s">
        <v>1795</v>
      </c>
      <c r="E183" s="22" t="s">
        <v>938</v>
      </c>
      <c r="F183" s="22" t="s">
        <v>864</v>
      </c>
      <c r="G183" s="22" t="s">
        <v>1097</v>
      </c>
      <c r="H183" s="28" t="s">
        <v>1508</v>
      </c>
      <c r="N183" s="23" t="str">
        <f>IF((E183=""),"N","Y")</f>
        <v>Y</v>
      </c>
      <c r="O183" s="23" t="s">
        <v>989</v>
      </c>
      <c r="P183" s="23"/>
      <c r="Q183" s="23"/>
    </row>
    <row r="184" spans="1:17">
      <c r="A184" s="3">
        <f>VLOOKUP(D184,'Concept heirarchy position'!A$1:I$609,3,0)</f>
        <v>193</v>
      </c>
      <c r="B184" s="3" t="str">
        <f>VLOOKUP(D184,'Concept heirarchy position'!A$1:I$609,2,0)</f>
        <v>Oxygen at present</v>
      </c>
      <c r="C184" s="3">
        <v>180</v>
      </c>
      <c r="D184" s="3" t="s">
        <v>1542</v>
      </c>
      <c r="E184" s="12" t="s">
        <v>1703</v>
      </c>
      <c r="F184" s="12" t="s">
        <v>864</v>
      </c>
      <c r="G184" s="12" t="s">
        <v>1097</v>
      </c>
      <c r="H184" s="12" t="s">
        <v>1651</v>
      </c>
      <c r="J184" s="12"/>
      <c r="O184" s="24" t="s">
        <v>989</v>
      </c>
      <c r="P184" s="24" t="s">
        <v>989</v>
      </c>
      <c r="Q184" s="24"/>
    </row>
    <row r="185" spans="1:17">
      <c r="A185" s="3">
        <f>VLOOKUP(D185,'Concept heirarchy position'!A$1:I$609,3,0)</f>
        <v>194</v>
      </c>
      <c r="B185" s="3" t="str">
        <f>VLOOKUP(D185,'Concept heirarchy position'!A$1:I$609,2,0)</f>
        <v>Home oxygen</v>
      </c>
      <c r="C185" s="3">
        <v>181</v>
      </c>
      <c r="D185" s="3" t="s">
        <v>1398</v>
      </c>
      <c r="E185" s="12" t="s">
        <v>1713</v>
      </c>
      <c r="F185" s="12" t="s">
        <v>864</v>
      </c>
      <c r="G185" s="12" t="s">
        <v>1097</v>
      </c>
      <c r="H185" s="12" t="s">
        <v>1651</v>
      </c>
      <c r="O185" s="24"/>
      <c r="P185" s="24" t="s">
        <v>989</v>
      </c>
      <c r="Q185" s="24"/>
    </row>
    <row r="186" spans="1:17">
      <c r="A186" s="3">
        <f>VLOOKUP(D186,'Concept heirarchy position'!A$1:I$609,3,0)</f>
        <v>194</v>
      </c>
      <c r="B186" s="3" t="str">
        <f>VLOOKUP(D186,'Concept heirarchy position'!A$1:I$609,2,0)</f>
        <v>Home oxygen</v>
      </c>
      <c r="C186" s="3">
        <v>182</v>
      </c>
      <c r="D186" s="3" t="s">
        <v>1398</v>
      </c>
      <c r="E186" s="22" t="s">
        <v>1579</v>
      </c>
      <c r="F186" s="22" t="s">
        <v>864</v>
      </c>
      <c r="G186" s="22" t="s">
        <v>1097</v>
      </c>
      <c r="H186" s="28" t="s">
        <v>1508</v>
      </c>
      <c r="N186" s="23" t="str">
        <f>IF((E186=""),"N","Y")</f>
        <v>Y</v>
      </c>
      <c r="O186" s="23" t="s">
        <v>989</v>
      </c>
      <c r="P186" s="23"/>
      <c r="Q186" s="23"/>
    </row>
    <row r="187" spans="1:17">
      <c r="A187" s="3">
        <f>VLOOKUP(D187,'Concept heirarchy position'!A$1:I$609,3,0)</f>
        <v>196</v>
      </c>
      <c r="B187" s="3" t="str">
        <f>VLOOKUP(D187,'Concept heirarchy position'!A$1:I$609,2,0)</f>
        <v>Other pulmonary disease</v>
      </c>
      <c r="C187" s="3">
        <v>183</v>
      </c>
      <c r="D187" s="3" t="s">
        <v>1937</v>
      </c>
      <c r="E187" s="12" t="s">
        <v>1407</v>
      </c>
      <c r="F187" s="12" t="s">
        <v>864</v>
      </c>
      <c r="G187" s="12" t="s">
        <v>1097</v>
      </c>
      <c r="H187" s="12" t="s">
        <v>1651</v>
      </c>
      <c r="J187" s="12" t="s">
        <v>989</v>
      </c>
      <c r="K187" s="12" t="s">
        <v>703</v>
      </c>
      <c r="L187" s="12"/>
      <c r="M187" s="12"/>
      <c r="O187" s="24" t="s">
        <v>989</v>
      </c>
      <c r="P187" s="24" t="s">
        <v>989</v>
      </c>
      <c r="Q187" s="24"/>
    </row>
    <row r="188" spans="1:17">
      <c r="A188" s="3">
        <f>VLOOKUP(D188,'Concept heirarchy position'!A$1:I$609,3,0)</f>
        <v>197</v>
      </c>
      <c r="B188" s="3" t="str">
        <f>VLOOKUP(D188,'Concept heirarchy position'!A$1:I$609,2,0)</f>
        <v>Cerebrovascular disease</v>
      </c>
      <c r="C188" s="3">
        <v>184</v>
      </c>
      <c r="D188" s="3" t="s">
        <v>1162</v>
      </c>
      <c r="E188" s="12" t="s">
        <v>1031</v>
      </c>
      <c r="F188" s="12" t="s">
        <v>864</v>
      </c>
      <c r="G188" s="12" t="s">
        <v>1097</v>
      </c>
      <c r="H188" s="12" t="s">
        <v>1651</v>
      </c>
      <c r="N188" s="24"/>
      <c r="O188" s="24"/>
      <c r="P188" s="24" t="s">
        <v>989</v>
      </c>
      <c r="Q188" s="24"/>
    </row>
    <row r="189" spans="1:17">
      <c r="A189" s="3">
        <f>VLOOKUP(D189,'Concept heirarchy position'!A$1:I$609,3,0)</f>
        <v>197</v>
      </c>
      <c r="B189" s="3" t="str">
        <f>VLOOKUP(D189,'Concept heirarchy position'!A$1:I$609,2,0)</f>
        <v>Cerebrovascular disease</v>
      </c>
      <c r="C189" s="3">
        <v>185</v>
      </c>
      <c r="D189" s="3" t="s">
        <v>1162</v>
      </c>
      <c r="E189" s="22" t="s">
        <v>1580</v>
      </c>
      <c r="F189" s="22" t="s">
        <v>864</v>
      </c>
      <c r="G189" s="22" t="s">
        <v>1097</v>
      </c>
      <c r="H189" s="28" t="s">
        <v>1508</v>
      </c>
      <c r="N189" s="23" t="str">
        <f>IF((E189=""),"N","Y")</f>
        <v>Y</v>
      </c>
      <c r="O189" s="23" t="s">
        <v>989</v>
      </c>
      <c r="P189" s="23"/>
      <c r="Q189" s="23"/>
    </row>
    <row r="190" spans="1:17">
      <c r="A190" s="3">
        <f>VLOOKUP(D190,'Concept heirarchy position'!A$1:I$609,3,0)</f>
        <v>199</v>
      </c>
      <c r="B190" s="3" t="str">
        <f>VLOOKUP(D190,'Concept heirarchy position'!A$1:I$609,2,0)</f>
        <v>Seizure disorder</v>
      </c>
      <c r="C190" s="3">
        <v>186</v>
      </c>
      <c r="D190" s="3" t="s">
        <v>1167</v>
      </c>
      <c r="E190" s="12" t="s">
        <v>1576</v>
      </c>
      <c r="F190" s="12" t="s">
        <v>864</v>
      </c>
      <c r="G190" s="12" t="s">
        <v>1097</v>
      </c>
      <c r="H190" s="12" t="s">
        <v>1651</v>
      </c>
      <c r="J190" s="3" t="s">
        <v>989</v>
      </c>
      <c r="K190" s="3" t="s">
        <v>703</v>
      </c>
      <c r="O190" s="24" t="s">
        <v>989</v>
      </c>
      <c r="P190" s="24" t="s">
        <v>989</v>
      </c>
      <c r="Q190" s="24"/>
    </row>
    <row r="191" spans="1:17">
      <c r="A191" s="3">
        <f>VLOOKUP(D191,'Concept heirarchy position'!A$1:I$609,3,0)</f>
        <v>199</v>
      </c>
      <c r="B191" s="3" t="str">
        <f>VLOOKUP(D191,'Concept heirarchy position'!A$1:I$609,2,0)</f>
        <v>Seizure disorder</v>
      </c>
      <c r="C191" s="3">
        <v>187</v>
      </c>
      <c r="D191" s="3" t="s">
        <v>1167</v>
      </c>
      <c r="E191" s="22" t="s">
        <v>955</v>
      </c>
      <c r="F191" s="22" t="s">
        <v>864</v>
      </c>
      <c r="G191" s="22" t="s">
        <v>1097</v>
      </c>
      <c r="H191" s="28" t="s">
        <v>1508</v>
      </c>
      <c r="N191" s="23" t="str">
        <f>IF((E191=""),"N","Y")</f>
        <v>Y</v>
      </c>
      <c r="O191" s="23"/>
      <c r="P191" s="23"/>
      <c r="Q191" s="23"/>
    </row>
    <row r="192" spans="1:17">
      <c r="A192" s="3">
        <f>VLOOKUP(D192,'Concept heirarchy position'!A$1:I$609,3,0)</f>
        <v>200</v>
      </c>
      <c r="B192" s="3" t="str">
        <f>VLOOKUP(D192,'Concept heirarchy position'!A$1:I$609,2,0)</f>
        <v>Parkinson's Disease</v>
      </c>
      <c r="C192" s="3">
        <v>188</v>
      </c>
      <c r="D192" s="3" t="s">
        <v>1290</v>
      </c>
      <c r="E192" s="12" t="s">
        <v>1203</v>
      </c>
      <c r="F192" s="12" t="s">
        <v>864</v>
      </c>
      <c r="G192" s="12" t="s">
        <v>1097</v>
      </c>
      <c r="H192" s="12" t="s">
        <v>1651</v>
      </c>
      <c r="O192" s="24"/>
      <c r="P192" s="24" t="s">
        <v>989</v>
      </c>
      <c r="Q192" s="24"/>
    </row>
    <row r="193" spans="1:17">
      <c r="A193" s="3">
        <f>VLOOKUP(D193,'Concept heirarchy position'!A$1:I$609,3,0)</f>
        <v>200</v>
      </c>
      <c r="B193" s="3" t="str">
        <f>VLOOKUP(D193,'Concept heirarchy position'!A$1:I$609,2,0)</f>
        <v>Parkinson's Disease</v>
      </c>
      <c r="C193" s="3">
        <v>189</v>
      </c>
      <c r="D193" s="3" t="s">
        <v>1290</v>
      </c>
      <c r="E193" s="22" t="s">
        <v>843</v>
      </c>
      <c r="F193" s="22" t="s">
        <v>864</v>
      </c>
      <c r="G193" s="22" t="s">
        <v>1097</v>
      </c>
      <c r="H193" s="28" t="s">
        <v>1508</v>
      </c>
      <c r="N193" s="23" t="str">
        <f>IF((E193=""),"N","Y")</f>
        <v>Y</v>
      </c>
      <c r="O193" s="23" t="s">
        <v>989</v>
      </c>
      <c r="P193" s="23"/>
      <c r="Q193" s="23"/>
    </row>
    <row r="194" spans="1:17">
      <c r="A194" s="3">
        <f>VLOOKUP(D194,'Concept heirarchy position'!A$1:I$609,3,0)</f>
        <v>202</v>
      </c>
      <c r="B194" s="3" t="str">
        <f>VLOOKUP(D194,'Concept heirarchy position'!A$1:I$609,2,0)</f>
        <v>Psychiatric disorders</v>
      </c>
      <c r="C194" s="3">
        <v>190</v>
      </c>
      <c r="D194" s="3" t="s">
        <v>1945</v>
      </c>
      <c r="E194" s="12" t="s">
        <v>1946</v>
      </c>
      <c r="F194" s="12" t="s">
        <v>864</v>
      </c>
      <c r="G194" s="12" t="s">
        <v>1097</v>
      </c>
      <c r="H194" s="12" t="s">
        <v>1651</v>
      </c>
      <c r="O194" s="24"/>
      <c r="P194" s="24" t="s">
        <v>989</v>
      </c>
      <c r="Q194" s="24"/>
    </row>
    <row r="195" spans="1:17">
      <c r="A195" s="3">
        <f>VLOOKUP(D195,'Concept heirarchy position'!A$1:I$609,3,0)</f>
        <v>202</v>
      </c>
      <c r="B195" s="3" t="str">
        <f>VLOOKUP(D195,'Concept heirarchy position'!A$1:I$609,2,0)</f>
        <v>Psychiatric disorders</v>
      </c>
      <c r="C195" s="3">
        <v>191</v>
      </c>
      <c r="D195" s="3" t="s">
        <v>1945</v>
      </c>
      <c r="E195" s="22" t="s">
        <v>438</v>
      </c>
      <c r="F195" s="22" t="s">
        <v>864</v>
      </c>
      <c r="G195" s="22" t="s">
        <v>1097</v>
      </c>
      <c r="H195" s="28" t="s">
        <v>1508</v>
      </c>
      <c r="J195" s="3" t="s">
        <v>989</v>
      </c>
      <c r="K195" s="3" t="s">
        <v>703</v>
      </c>
      <c r="N195" s="23" t="str">
        <f>IF((E195=""),"N","Y")</f>
        <v>Y</v>
      </c>
      <c r="O195" s="23" t="s">
        <v>989</v>
      </c>
      <c r="P195" s="23"/>
      <c r="Q195" s="23"/>
    </row>
    <row r="196" spans="1:17">
      <c r="A196" s="3">
        <f>VLOOKUP(D196,'Concept heirarchy position'!A$1:I$609,3,0)</f>
        <v>203</v>
      </c>
      <c r="B196" s="3" t="str">
        <f>VLOOKUP(D196,'Concept heirarchy position'!A$1:I$609,2,0)</f>
        <v>Spinal cord injury</v>
      </c>
      <c r="C196" s="3">
        <v>192</v>
      </c>
      <c r="D196" s="3" t="s">
        <v>1948</v>
      </c>
      <c r="E196" s="12" t="s">
        <v>1991</v>
      </c>
      <c r="F196" s="12" t="s">
        <v>864</v>
      </c>
      <c r="G196" s="12" t="s">
        <v>1097</v>
      </c>
      <c r="H196" s="12" t="s">
        <v>1651</v>
      </c>
      <c r="O196" s="24" t="s">
        <v>989</v>
      </c>
      <c r="P196" s="24" t="s">
        <v>989</v>
      </c>
      <c r="Q196" s="24"/>
    </row>
    <row r="197" spans="1:17">
      <c r="A197" s="3">
        <f>VLOOKUP(D197,'Concept heirarchy position'!A$1:I$609,3,0)</f>
        <v>203</v>
      </c>
      <c r="B197" s="3" t="str">
        <f>VLOOKUP(D197,'Concept heirarchy position'!A$1:I$609,2,0)</f>
        <v>Spinal cord injury</v>
      </c>
      <c r="C197" s="3">
        <v>193</v>
      </c>
      <c r="D197" s="3" t="s">
        <v>1948</v>
      </c>
      <c r="E197" s="22" t="s">
        <v>340</v>
      </c>
      <c r="F197" s="22" t="s">
        <v>864</v>
      </c>
      <c r="G197" s="22" t="s">
        <v>1097</v>
      </c>
      <c r="H197" s="28" t="s">
        <v>1508</v>
      </c>
      <c r="N197" s="23" t="str">
        <f>IF((E197=""),"N","Y")</f>
        <v>Y</v>
      </c>
      <c r="O197" s="23" t="s">
        <v>989</v>
      </c>
      <c r="P197" s="23"/>
      <c r="Q197" s="23"/>
    </row>
    <row r="198" spans="1:17">
      <c r="A198" s="3">
        <f>VLOOKUP(D198,'Concept heirarchy position'!A$1:I$609,3,0)</f>
        <v>204</v>
      </c>
      <c r="B198" s="3" t="str">
        <f>VLOOKUP(D198,'Concept heirarchy position'!A$1:I$609,2,0)</f>
        <v>Spinal cord injury level</v>
      </c>
      <c r="C198" s="3">
        <v>194</v>
      </c>
      <c r="D198" s="3" t="s">
        <v>1827</v>
      </c>
      <c r="E198" s="12" t="s">
        <v>1828</v>
      </c>
      <c r="F198" s="12" t="s">
        <v>432</v>
      </c>
      <c r="G198" s="12" t="s">
        <v>1097</v>
      </c>
      <c r="H198" s="30" t="s">
        <v>433</v>
      </c>
      <c r="O198" s="24" t="s">
        <v>989</v>
      </c>
      <c r="P198" s="24" t="s">
        <v>989</v>
      </c>
      <c r="Q198" s="24"/>
    </row>
    <row r="199" spans="1:17">
      <c r="A199" s="3">
        <f>VLOOKUP(D199,'Concept heirarchy position'!A$1:I$609,3,0)</f>
        <v>205</v>
      </c>
      <c r="B199" s="3" t="str">
        <f>VLOOKUP(D199,'Concept heirarchy position'!A$1:I$609,2,0)</f>
        <v>Autonomic dysreflexia</v>
      </c>
      <c r="C199" s="3">
        <v>195</v>
      </c>
      <c r="D199" s="3" t="s">
        <v>1995</v>
      </c>
      <c r="E199" s="12" t="s">
        <v>2174</v>
      </c>
      <c r="F199" s="12" t="s">
        <v>432</v>
      </c>
      <c r="G199" s="12" t="s">
        <v>1097</v>
      </c>
      <c r="H199" s="29" t="s">
        <v>1651</v>
      </c>
      <c r="J199" s="12" t="s">
        <v>989</v>
      </c>
      <c r="K199" s="12" t="s">
        <v>703</v>
      </c>
      <c r="L199" s="12"/>
      <c r="M199" s="12"/>
      <c r="N199" s="24"/>
      <c r="O199" s="24" t="s">
        <v>989</v>
      </c>
      <c r="P199" s="24" t="s">
        <v>989</v>
      </c>
      <c r="Q199" s="24"/>
    </row>
    <row r="200" spans="1:17">
      <c r="A200" s="3">
        <f>VLOOKUP(D200,'Concept heirarchy position'!A$1:I$609,3,0)</f>
        <v>207</v>
      </c>
      <c r="B200" s="3" t="str">
        <f>VLOOKUP(D200,'Concept heirarchy position'!A$1:I$609,2,0)</f>
        <v>Neuromuscular disease</v>
      </c>
      <c r="C200" s="3">
        <v>196</v>
      </c>
      <c r="D200" s="3" t="s">
        <v>2048</v>
      </c>
      <c r="E200" s="12" t="s">
        <v>738</v>
      </c>
      <c r="F200" s="12"/>
      <c r="G200" s="12" t="s">
        <v>1097</v>
      </c>
      <c r="H200" s="12" t="s">
        <v>1651</v>
      </c>
      <c r="O200" s="24" t="s">
        <v>989</v>
      </c>
      <c r="P200" s="24" t="s">
        <v>989</v>
      </c>
      <c r="Q200" s="24"/>
    </row>
    <row r="201" spans="1:17">
      <c r="A201" s="3">
        <f>VLOOKUP(D201,'Concept heirarchy position'!A$1:I$609,3,0)</f>
        <v>207</v>
      </c>
      <c r="B201" s="3" t="str">
        <f>VLOOKUP(D201,'Concept heirarchy position'!A$1:I$609,2,0)</f>
        <v>Neuromuscular disease</v>
      </c>
      <c r="C201" s="3">
        <v>197</v>
      </c>
      <c r="D201" s="3" t="s">
        <v>2048</v>
      </c>
      <c r="E201" s="12" t="s">
        <v>610</v>
      </c>
      <c r="F201" s="3" t="s">
        <v>864</v>
      </c>
      <c r="G201" s="12" t="s">
        <v>1097</v>
      </c>
      <c r="H201" s="12" t="s">
        <v>1651</v>
      </c>
      <c r="J201" s="12" t="s">
        <v>989</v>
      </c>
      <c r="K201" s="12" t="s">
        <v>703</v>
      </c>
      <c r="L201" s="12"/>
      <c r="M201" s="12"/>
      <c r="O201" s="24"/>
      <c r="P201" s="24" t="s">
        <v>989</v>
      </c>
      <c r="Q201" s="24"/>
    </row>
    <row r="202" spans="1:17">
      <c r="A202" s="3">
        <f>VLOOKUP(D202,'Concept heirarchy position'!A$1:I$609,3,0)</f>
        <v>207</v>
      </c>
      <c r="B202" s="3" t="str">
        <f>VLOOKUP(D202,'Concept heirarchy position'!A$1:I$609,2,0)</f>
        <v>Neuromuscular disease</v>
      </c>
      <c r="C202" s="3">
        <v>198</v>
      </c>
      <c r="D202" s="3" t="s">
        <v>2048</v>
      </c>
      <c r="E202" s="22" t="s">
        <v>841</v>
      </c>
      <c r="F202" s="3" t="s">
        <v>1719</v>
      </c>
      <c r="G202" s="22" t="s">
        <v>1097</v>
      </c>
      <c r="H202" s="28" t="s">
        <v>1508</v>
      </c>
      <c r="J202" s="3" t="s">
        <v>989</v>
      </c>
      <c r="K202" s="3" t="s">
        <v>703</v>
      </c>
      <c r="N202" s="23" t="str">
        <f>IF((E202=""),"N","Y")</f>
        <v>Y</v>
      </c>
      <c r="O202" s="23" t="s">
        <v>989</v>
      </c>
      <c r="P202" s="23"/>
      <c r="Q202" s="23"/>
    </row>
    <row r="203" spans="1:17">
      <c r="A203" s="3">
        <f>VLOOKUP(D203,'Concept heirarchy position'!A$1:I$609,3,0)</f>
        <v>211</v>
      </c>
      <c r="B203" s="3" t="str">
        <f>VLOOKUP(D203,'Concept heirarchy position'!A$1:I$609,2,0)</f>
        <v>GCS E</v>
      </c>
      <c r="C203" s="3">
        <v>199</v>
      </c>
      <c r="D203" s="3" t="s">
        <v>1731</v>
      </c>
      <c r="E203" s="12" t="s">
        <v>966</v>
      </c>
      <c r="F203" s="3" t="s">
        <v>838</v>
      </c>
      <c r="G203" s="12" t="s">
        <v>1097</v>
      </c>
      <c r="H203" s="12" t="s">
        <v>1731</v>
      </c>
      <c r="N203" s="24"/>
      <c r="O203" s="24"/>
      <c r="P203" s="24" t="s">
        <v>989</v>
      </c>
      <c r="Q203" s="24"/>
    </row>
    <row r="204" spans="1:17">
      <c r="A204" s="3">
        <f>VLOOKUP(D204,'Concept heirarchy position'!A$1:I$609,3,0)</f>
        <v>212</v>
      </c>
      <c r="B204" s="3" t="str">
        <f>VLOOKUP(D204,'Concept heirarchy position'!A$1:I$609,2,0)</f>
        <v>GCS V</v>
      </c>
      <c r="C204" s="3">
        <v>200</v>
      </c>
      <c r="D204" s="3" t="s">
        <v>1606</v>
      </c>
      <c r="E204" s="12" t="s">
        <v>1870</v>
      </c>
      <c r="F204" s="3" t="s">
        <v>839</v>
      </c>
      <c r="G204" s="12" t="s">
        <v>1097</v>
      </c>
      <c r="O204" s="24" t="s">
        <v>989</v>
      </c>
      <c r="P204" s="24" t="s">
        <v>989</v>
      </c>
      <c r="Q204" s="24"/>
    </row>
    <row r="205" spans="1:17">
      <c r="A205" s="3">
        <f>VLOOKUP(D205,'Concept heirarchy position'!A$1:I$609,3,0)</f>
        <v>213</v>
      </c>
      <c r="B205" s="3" t="str">
        <f>VLOOKUP(D205,'Concept heirarchy position'!A$1:I$609,2,0)</f>
        <v>GCS M</v>
      </c>
      <c r="C205" s="3">
        <v>201</v>
      </c>
      <c r="D205" s="3" t="s">
        <v>2135</v>
      </c>
      <c r="E205" s="12" t="s">
        <v>2260</v>
      </c>
      <c r="F205" s="3" t="s">
        <v>838</v>
      </c>
      <c r="G205" s="12" t="s">
        <v>1097</v>
      </c>
      <c r="H205" s="12" t="s">
        <v>2135</v>
      </c>
      <c r="N205" s="24"/>
      <c r="O205" s="24"/>
      <c r="P205" s="24" t="s">
        <v>989</v>
      </c>
      <c r="Q205" s="24"/>
    </row>
    <row r="206" spans="1:17">
      <c r="A206" s="3">
        <f>VLOOKUP(D206,'Concept heirarchy position'!A$1:I$609,3,0)</f>
        <v>215</v>
      </c>
      <c r="B206" s="3" t="str">
        <f>VLOOKUP(D206,'Concept heirarchy position'!A$1:I$609,2,0)</f>
        <v>Other neurological</v>
      </c>
      <c r="C206" s="3">
        <v>202</v>
      </c>
      <c r="D206" s="3" t="s">
        <v>2392</v>
      </c>
      <c r="E206" s="12" t="s">
        <v>742</v>
      </c>
      <c r="F206" s="12" t="s">
        <v>864</v>
      </c>
      <c r="G206" s="12" t="s">
        <v>1097</v>
      </c>
      <c r="H206" s="12" t="s">
        <v>1651</v>
      </c>
      <c r="J206" s="12" t="s">
        <v>989</v>
      </c>
      <c r="K206" s="12" t="s">
        <v>703</v>
      </c>
      <c r="L206" s="12"/>
      <c r="M206" s="12"/>
      <c r="O206" s="24" t="s">
        <v>989</v>
      </c>
      <c r="P206" s="24" t="s">
        <v>989</v>
      </c>
      <c r="Q206" s="24"/>
    </row>
    <row r="207" spans="1:17">
      <c r="A207" s="3">
        <f>VLOOKUP(D207,'Concept heirarchy position'!A$1:I$609,3,0)</f>
        <v>216</v>
      </c>
      <c r="B207" s="3" t="str">
        <f>VLOOKUP(D207,'Concept heirarchy position'!A$1:I$609,2,0)</f>
        <v>Gastroesophageal reflux</v>
      </c>
      <c r="C207" s="3">
        <v>203</v>
      </c>
      <c r="D207" s="3" t="s">
        <v>1595</v>
      </c>
      <c r="E207" s="12" t="s">
        <v>1725</v>
      </c>
      <c r="F207" s="12" t="s">
        <v>864</v>
      </c>
      <c r="G207" s="12" t="s">
        <v>1097</v>
      </c>
      <c r="H207" s="12" t="s">
        <v>1651</v>
      </c>
      <c r="J207" s="12" t="s">
        <v>989</v>
      </c>
      <c r="K207" s="12" t="s">
        <v>703</v>
      </c>
      <c r="L207" s="12"/>
      <c r="M207" s="12"/>
      <c r="O207" s="24"/>
      <c r="P207" s="24" t="s">
        <v>989</v>
      </c>
      <c r="Q207" s="24"/>
    </row>
    <row r="208" spans="1:17">
      <c r="A208" s="3">
        <f>VLOOKUP(D208,'Concept heirarchy position'!A$1:I$609,3,0)</f>
        <v>216</v>
      </c>
      <c r="B208" s="3" t="str">
        <f>VLOOKUP(D208,'Concept heirarchy position'!A$1:I$609,2,0)</f>
        <v>Gastroesophageal reflux</v>
      </c>
      <c r="C208" s="3">
        <v>204</v>
      </c>
      <c r="D208" s="3" t="s">
        <v>1595</v>
      </c>
      <c r="E208" s="22" t="s">
        <v>617</v>
      </c>
      <c r="F208" s="22" t="s">
        <v>864</v>
      </c>
      <c r="G208" s="22" t="s">
        <v>1097</v>
      </c>
      <c r="H208" s="28" t="s">
        <v>1508</v>
      </c>
      <c r="N208" s="23" t="str">
        <f>IF((E208=""),"N","Y")</f>
        <v>Y</v>
      </c>
      <c r="O208" s="23" t="s">
        <v>989</v>
      </c>
      <c r="P208" s="23"/>
      <c r="Q208" s="23"/>
    </row>
    <row r="209" spans="1:17">
      <c r="A209" s="3">
        <f>VLOOKUP(D209,'Concept heirarchy position'!A$1:I$609,3,0)</f>
        <v>219</v>
      </c>
      <c r="B209" s="3" t="str">
        <f>VLOOKUP(D209,'Concept heirarchy position'!A$1:I$609,2,0)</f>
        <v>Liver disease</v>
      </c>
      <c r="C209" s="3">
        <v>205</v>
      </c>
      <c r="D209" s="3" t="s">
        <v>2001</v>
      </c>
      <c r="E209" s="12" t="s">
        <v>2002</v>
      </c>
      <c r="F209" s="12" t="s">
        <v>864</v>
      </c>
      <c r="G209" s="12" t="s">
        <v>1097</v>
      </c>
      <c r="H209" s="12" t="s">
        <v>1651</v>
      </c>
      <c r="O209" s="24"/>
      <c r="P209" s="24" t="s">
        <v>989</v>
      </c>
      <c r="Q209" s="24"/>
    </row>
    <row r="210" spans="1:17">
      <c r="A210" s="3">
        <f>VLOOKUP(D210,'Concept heirarchy position'!A$1:I$609,3,0)</f>
        <v>219</v>
      </c>
      <c r="B210" s="3" t="str">
        <f>VLOOKUP(D210,'Concept heirarchy position'!A$1:I$609,2,0)</f>
        <v>Liver disease</v>
      </c>
      <c r="C210" s="3">
        <v>206</v>
      </c>
      <c r="D210" s="3" t="s">
        <v>2001</v>
      </c>
      <c r="E210" s="22" t="s">
        <v>862</v>
      </c>
      <c r="F210" s="22" t="s">
        <v>864</v>
      </c>
      <c r="G210" s="22" t="s">
        <v>1097</v>
      </c>
      <c r="H210" s="28" t="s">
        <v>1508</v>
      </c>
      <c r="N210" s="23" t="str">
        <f>IF((E210=""),"N","Y")</f>
        <v>Y</v>
      </c>
      <c r="O210" s="23" t="s">
        <v>989</v>
      </c>
      <c r="P210" s="23"/>
      <c r="Q210" s="23"/>
    </row>
    <row r="211" spans="1:17">
      <c r="A211" s="3">
        <f>VLOOKUP(D211,'Concept heirarchy position'!A$1:I$609,3,0)</f>
        <v>220</v>
      </c>
      <c r="B211" s="3" t="str">
        <f>VLOOKUP(D211,'Concept heirarchy position'!A$1:I$609,2,0)</f>
        <v>Hepatitis</v>
      </c>
      <c r="C211" s="3">
        <v>207</v>
      </c>
      <c r="D211" s="3" t="s">
        <v>1604</v>
      </c>
      <c r="E211" s="12" t="s">
        <v>983</v>
      </c>
      <c r="F211" s="12" t="s">
        <v>864</v>
      </c>
      <c r="G211" s="12" t="s">
        <v>1097</v>
      </c>
      <c r="H211" s="12" t="s">
        <v>1651</v>
      </c>
      <c r="J211" s="12" t="s">
        <v>989</v>
      </c>
      <c r="K211" s="12" t="s">
        <v>703</v>
      </c>
      <c r="L211" s="12"/>
      <c r="M211" s="12"/>
      <c r="O211" s="24"/>
      <c r="P211" s="24" t="s">
        <v>989</v>
      </c>
      <c r="Q211" s="24"/>
    </row>
    <row r="212" spans="1:17">
      <c r="A212" s="3">
        <f>VLOOKUP(D212,'Concept heirarchy position'!A$1:I$609,3,0)</f>
        <v>220</v>
      </c>
      <c r="B212" s="3" t="str">
        <f>VLOOKUP(D212,'Concept heirarchy position'!A$1:I$609,2,0)</f>
        <v>Hepatitis</v>
      </c>
      <c r="C212" s="3">
        <v>208</v>
      </c>
      <c r="D212" s="3" t="s">
        <v>1604</v>
      </c>
      <c r="E212" s="22" t="s">
        <v>1325</v>
      </c>
      <c r="F212" s="22" t="s">
        <v>864</v>
      </c>
      <c r="G212" s="22" t="s">
        <v>1097</v>
      </c>
      <c r="H212" s="28" t="s">
        <v>1508</v>
      </c>
      <c r="J212" s="22" t="s">
        <v>989</v>
      </c>
      <c r="K212" s="22" t="s">
        <v>703</v>
      </c>
      <c r="L212" s="22"/>
      <c r="M212" s="22"/>
      <c r="N212" s="23" t="str">
        <f>IF((E212=""),"N","Y")</f>
        <v>Y</v>
      </c>
      <c r="O212" s="23" t="s">
        <v>989</v>
      </c>
      <c r="P212" s="23"/>
      <c r="Q212" s="23"/>
    </row>
    <row r="213" spans="1:17">
      <c r="A213" s="3">
        <f>VLOOKUP(D213,'Concept heirarchy position'!A$1:I$609,3,0)</f>
        <v>222</v>
      </c>
      <c r="B213" s="3" t="str">
        <f>VLOOKUP(D213,'Concept heirarchy position'!A$1:I$609,2,0)</f>
        <v>Cirrhosis</v>
      </c>
      <c r="C213" s="3">
        <v>209</v>
      </c>
      <c r="D213" s="12" t="s">
        <v>1611</v>
      </c>
      <c r="E213" s="12" t="s">
        <v>1611</v>
      </c>
      <c r="F213" s="12" t="s">
        <v>864</v>
      </c>
      <c r="G213" s="12" t="s">
        <v>1097</v>
      </c>
      <c r="H213" s="12" t="s">
        <v>1651</v>
      </c>
      <c r="J213" s="12" t="s">
        <v>989</v>
      </c>
      <c r="K213" s="12" t="s">
        <v>703</v>
      </c>
      <c r="L213" s="12"/>
      <c r="M213" s="12"/>
      <c r="N213" s="24"/>
      <c r="O213" s="24"/>
      <c r="P213" s="24" t="s">
        <v>989</v>
      </c>
      <c r="Q213" s="24"/>
    </row>
    <row r="214" spans="1:17">
      <c r="A214" s="3">
        <f>VLOOKUP(D214,'Concept heirarchy position'!A$1:I$609,3,0)</f>
        <v>222</v>
      </c>
      <c r="B214" s="3" t="str">
        <f>VLOOKUP(D214,'Concept heirarchy position'!A$1:I$609,2,0)</f>
        <v>Cirrhosis</v>
      </c>
      <c r="C214" s="3">
        <v>210</v>
      </c>
      <c r="D214" s="22" t="s">
        <v>1611</v>
      </c>
      <c r="E214" s="22" t="s">
        <v>1326</v>
      </c>
      <c r="F214" s="22" t="s">
        <v>864</v>
      </c>
      <c r="G214" s="22" t="s">
        <v>1097</v>
      </c>
      <c r="H214" s="28" t="s">
        <v>1508</v>
      </c>
      <c r="N214" s="23" t="s">
        <v>989</v>
      </c>
      <c r="O214" s="23" t="s">
        <v>989</v>
      </c>
      <c r="P214" s="23"/>
      <c r="Q214" s="23"/>
    </row>
    <row r="215" spans="1:17">
      <c r="A215" s="3">
        <f>VLOOKUP(D215,'Concept heirarchy position'!A$1:I$609,3,0)</f>
        <v>223</v>
      </c>
      <c r="B215" s="3" t="str">
        <f>VLOOKUP(D215,'Concept heirarchy position'!A$1:I$609,2,0)</f>
        <v>Child Pugh grade</v>
      </c>
      <c r="C215" s="3">
        <v>211</v>
      </c>
      <c r="D215" s="3" t="s">
        <v>1612</v>
      </c>
      <c r="E215" s="12" t="s">
        <v>1472</v>
      </c>
      <c r="F215" s="12" t="s">
        <v>844</v>
      </c>
      <c r="G215" s="12" t="s">
        <v>1097</v>
      </c>
      <c r="H215" s="12" t="s">
        <v>845</v>
      </c>
      <c r="J215" s="12" t="s">
        <v>623</v>
      </c>
      <c r="K215" s="12" t="s">
        <v>703</v>
      </c>
      <c r="L215" s="12"/>
      <c r="M215" s="12"/>
      <c r="N215" s="24"/>
      <c r="O215" s="24"/>
      <c r="P215" s="24" t="s">
        <v>989</v>
      </c>
      <c r="Q215" s="24"/>
    </row>
    <row r="216" spans="1:17">
      <c r="A216" s="3">
        <f>VLOOKUP(D216,'Concept heirarchy position'!A$1:I$609,3,0)</f>
        <v>225</v>
      </c>
      <c r="B216" s="3" t="str">
        <f>VLOOKUP(D216,'Concept heirarchy position'!A$1:I$609,2,0)</f>
        <v>Other liver</v>
      </c>
      <c r="C216" s="3">
        <v>212</v>
      </c>
      <c r="D216" s="3" t="s">
        <v>1607</v>
      </c>
      <c r="E216" s="12" t="s">
        <v>732</v>
      </c>
      <c r="F216" s="12" t="s">
        <v>864</v>
      </c>
      <c r="G216" s="12" t="s">
        <v>1097</v>
      </c>
      <c r="H216" s="12" t="s">
        <v>1651</v>
      </c>
      <c r="J216" s="12" t="s">
        <v>989</v>
      </c>
      <c r="K216" s="12" t="s">
        <v>703</v>
      </c>
      <c r="L216" s="12"/>
      <c r="M216" s="12"/>
      <c r="O216" s="24" t="s">
        <v>989</v>
      </c>
      <c r="P216" s="24" t="s">
        <v>989</v>
      </c>
      <c r="Q216" s="24"/>
    </row>
    <row r="217" spans="1:17">
      <c r="A217" s="3">
        <f>VLOOKUP(D217,'Concept heirarchy position'!A$1:I$609,3,0)</f>
        <v>226</v>
      </c>
      <c r="B217" s="3" t="str">
        <f>VLOOKUP(D217,'Concept heirarchy position'!A$1:I$609,2,0)</f>
        <v>Diabetes</v>
      </c>
      <c r="C217" s="3">
        <v>213</v>
      </c>
      <c r="D217" s="12" t="s">
        <v>1609</v>
      </c>
      <c r="E217" s="12" t="s">
        <v>1609</v>
      </c>
      <c r="F217" s="12" t="s">
        <v>864</v>
      </c>
      <c r="G217" s="12" t="s">
        <v>1097</v>
      </c>
      <c r="H217" s="12" t="s">
        <v>1651</v>
      </c>
      <c r="N217" s="24"/>
      <c r="O217" s="24"/>
      <c r="P217" s="24" t="s">
        <v>989</v>
      </c>
      <c r="Q217" s="24"/>
    </row>
    <row r="218" spans="1:17">
      <c r="A218" s="3">
        <f>VLOOKUP(D218,'Concept heirarchy position'!A$1:I$609,3,0)</f>
        <v>226</v>
      </c>
      <c r="B218" s="3" t="str">
        <f>VLOOKUP(D218,'Concept heirarchy position'!A$1:I$609,2,0)</f>
        <v>Diabetes</v>
      </c>
      <c r="C218" s="3">
        <v>214</v>
      </c>
      <c r="D218" s="22" t="s">
        <v>1609</v>
      </c>
      <c r="E218" s="22" t="s">
        <v>852</v>
      </c>
      <c r="F218" s="22" t="s">
        <v>864</v>
      </c>
      <c r="G218" s="22" t="s">
        <v>1097</v>
      </c>
      <c r="H218" s="28" t="s">
        <v>1508</v>
      </c>
      <c r="N218" s="23" t="str">
        <f>IF((E218=""),"N","Y")</f>
        <v>Y</v>
      </c>
      <c r="O218" s="23" t="s">
        <v>989</v>
      </c>
      <c r="P218" s="23"/>
      <c r="Q218" s="23"/>
    </row>
    <row r="219" spans="1:17">
      <c r="A219" s="3">
        <f>VLOOKUP(D219,'Concept heirarchy position'!A$1:I$609,3,0)</f>
        <v>227</v>
      </c>
      <c r="B219" s="3" t="str">
        <f>VLOOKUP(D219,'Concept heirarchy position'!A$1:I$609,2,0)</f>
        <v>Diabetes type</v>
      </c>
      <c r="C219" s="3">
        <v>215</v>
      </c>
      <c r="D219" s="3" t="s">
        <v>1469</v>
      </c>
      <c r="E219" s="12" t="s">
        <v>1461</v>
      </c>
      <c r="F219" s="12" t="s">
        <v>853</v>
      </c>
      <c r="G219" s="12" t="s">
        <v>1097</v>
      </c>
      <c r="H219" s="12" t="s">
        <v>1461</v>
      </c>
      <c r="N219" s="24"/>
      <c r="O219" s="24" t="s">
        <v>989</v>
      </c>
      <c r="P219" s="24" t="s">
        <v>989</v>
      </c>
      <c r="Q219" s="24"/>
    </row>
    <row r="220" spans="1:17">
      <c r="A220" s="3">
        <f>VLOOKUP(D220,'Concept heirarchy position'!A$1:I$609,3,0)</f>
        <v>228</v>
      </c>
      <c r="B220" s="3" t="str">
        <f>VLOOKUP(D220,'Concept heirarchy position'!A$1:I$609,2,0)</f>
        <v>Diabetes treatment</v>
      </c>
      <c r="C220" s="3">
        <v>216</v>
      </c>
      <c r="D220" s="3" t="s">
        <v>1462</v>
      </c>
      <c r="E220" s="12" t="s">
        <v>1220</v>
      </c>
      <c r="F220" s="12" t="s">
        <v>853</v>
      </c>
      <c r="G220" s="12" t="s">
        <v>1097</v>
      </c>
      <c r="H220" s="12" t="s">
        <v>1220</v>
      </c>
      <c r="N220" s="24"/>
      <c r="O220" s="24" t="s">
        <v>989</v>
      </c>
      <c r="P220" s="24" t="s">
        <v>989</v>
      </c>
      <c r="Q220" s="24"/>
    </row>
    <row r="221" spans="1:17">
      <c r="A221" s="3">
        <f>VLOOKUP(D221,'Concept heirarchy position'!A$1:I$609,3,0)</f>
        <v>229</v>
      </c>
      <c r="B221" s="3" t="str">
        <f>VLOOKUP(D221,'Concept heirarchy position'!A$1:I$609,2,0)</f>
        <v>Diabetic nephropathy</v>
      </c>
      <c r="C221" s="3">
        <v>217</v>
      </c>
      <c r="D221" s="3" t="s">
        <v>1221</v>
      </c>
      <c r="E221" s="12" t="s">
        <v>1334</v>
      </c>
      <c r="F221" s="12" t="s">
        <v>853</v>
      </c>
      <c r="G221" s="12" t="s">
        <v>1097</v>
      </c>
      <c r="H221" s="12" t="s">
        <v>1651</v>
      </c>
      <c r="N221" s="24"/>
      <c r="O221" s="24" t="s">
        <v>989</v>
      </c>
      <c r="P221" s="24" t="s">
        <v>989</v>
      </c>
      <c r="Q221" s="24"/>
    </row>
    <row r="222" spans="1:17">
      <c r="A222" s="3">
        <f>VLOOKUP(D222,'Concept heirarchy position'!A$1:I$609,3,0)</f>
        <v>230</v>
      </c>
      <c r="B222" s="3" t="str">
        <f>VLOOKUP(D222,'Concept heirarchy position'!A$1:I$609,2,0)</f>
        <v>Diabetic neuropathy</v>
      </c>
      <c r="C222" s="3">
        <v>218</v>
      </c>
      <c r="D222" s="3" t="s">
        <v>1491</v>
      </c>
      <c r="E222" s="12" t="s">
        <v>1106</v>
      </c>
      <c r="F222" s="12" t="s">
        <v>853</v>
      </c>
      <c r="G222" s="12" t="s">
        <v>1097</v>
      </c>
      <c r="H222" s="12" t="s">
        <v>1651</v>
      </c>
      <c r="N222" s="24"/>
      <c r="O222" s="24" t="s">
        <v>989</v>
      </c>
      <c r="P222" s="24" t="s">
        <v>989</v>
      </c>
      <c r="Q222" s="24"/>
    </row>
    <row r="223" spans="1:17">
      <c r="A223" s="3">
        <f>VLOOKUP(D223,'Concept heirarchy position'!A$1:I$609,3,0)</f>
        <v>231</v>
      </c>
      <c r="B223" s="3" t="str">
        <f>VLOOKUP(D223,'Concept heirarchy position'!A$1:I$609,2,0)</f>
        <v>Thyroid disease</v>
      </c>
      <c r="C223" s="3">
        <v>219</v>
      </c>
      <c r="D223" s="3" t="s">
        <v>1107</v>
      </c>
      <c r="E223" s="22" t="s">
        <v>743</v>
      </c>
      <c r="F223" s="22" t="s">
        <v>864</v>
      </c>
      <c r="G223" s="22" t="s">
        <v>1097</v>
      </c>
      <c r="H223" s="28" t="s">
        <v>1508</v>
      </c>
      <c r="J223" s="22" t="s">
        <v>989</v>
      </c>
      <c r="K223" s="22" t="s">
        <v>703</v>
      </c>
      <c r="L223" s="22"/>
      <c r="M223" s="22"/>
      <c r="N223" s="21" t="s">
        <v>989</v>
      </c>
      <c r="O223" s="23"/>
      <c r="P223" s="23"/>
      <c r="Q223" s="23"/>
    </row>
    <row r="224" spans="1:17">
      <c r="A224" s="3">
        <f>VLOOKUP(D224,'Concept heirarchy position'!A$1:I$609,3,0)</f>
        <v>232</v>
      </c>
      <c r="B224" s="3" t="str">
        <f>VLOOKUP(D224,'Concept heirarchy position'!A$1:I$609,2,0)</f>
        <v>Hyperthyroidism</v>
      </c>
      <c r="C224" s="3">
        <v>220</v>
      </c>
      <c r="D224" s="12" t="s">
        <v>1108</v>
      </c>
      <c r="E224" s="12" t="s">
        <v>1108</v>
      </c>
      <c r="F224" s="12" t="s">
        <v>864</v>
      </c>
      <c r="G224" s="12" t="s">
        <v>1097</v>
      </c>
      <c r="H224" s="12" t="s">
        <v>1651</v>
      </c>
      <c r="O224" s="24" t="s">
        <v>989</v>
      </c>
      <c r="P224" s="24" t="s">
        <v>989</v>
      </c>
      <c r="Q224" s="24"/>
    </row>
    <row r="225" spans="1:17">
      <c r="A225" s="3">
        <f>VLOOKUP(D225,'Concept heirarchy position'!A$1:I$609,3,0)</f>
        <v>233</v>
      </c>
      <c r="B225" s="3" t="str">
        <f>VLOOKUP(D225,'Concept heirarchy position'!A$1:I$609,2,0)</f>
        <v>Hypothyroidism</v>
      </c>
      <c r="C225" s="3">
        <v>221</v>
      </c>
      <c r="D225" s="12" t="s">
        <v>1109</v>
      </c>
      <c r="E225" s="12" t="s">
        <v>1109</v>
      </c>
      <c r="F225" s="12" t="s">
        <v>864</v>
      </c>
      <c r="G225" s="12" t="s">
        <v>1097</v>
      </c>
      <c r="H225" s="12" t="s">
        <v>1651</v>
      </c>
      <c r="O225" s="24" t="s">
        <v>989</v>
      </c>
      <c r="P225" s="24" t="s">
        <v>989</v>
      </c>
      <c r="Q225" s="24"/>
    </row>
    <row r="226" spans="1:17">
      <c r="A226" s="3">
        <f>VLOOKUP(D226,'Concept heirarchy position'!A$1:I$609,3,0)</f>
        <v>234</v>
      </c>
      <c r="B226" s="3" t="str">
        <f>VLOOKUP(D226,'Concept heirarchy position'!A$1:I$609,2,0)</f>
        <v>Other endocrine disease</v>
      </c>
      <c r="C226" s="3">
        <v>222</v>
      </c>
      <c r="D226" s="3" t="s">
        <v>1091</v>
      </c>
      <c r="E226" s="12" t="s">
        <v>1092</v>
      </c>
      <c r="F226" s="12" t="s">
        <v>864</v>
      </c>
      <c r="G226" s="12" t="s">
        <v>1097</v>
      </c>
      <c r="H226" s="12" t="s">
        <v>1651</v>
      </c>
      <c r="J226" s="3" t="s">
        <v>989</v>
      </c>
      <c r="K226" s="3" t="s">
        <v>703</v>
      </c>
      <c r="O226" s="24" t="s">
        <v>989</v>
      </c>
      <c r="P226" s="24" t="s">
        <v>989</v>
      </c>
      <c r="Q226" s="24"/>
    </row>
    <row r="227" spans="1:17">
      <c r="A227" s="3">
        <f>VLOOKUP(D227,'Concept heirarchy position'!A$1:I$609,3,0)</f>
        <v>234</v>
      </c>
      <c r="B227" s="3" t="str">
        <f>VLOOKUP(D227,'Concept heirarchy position'!A$1:I$609,2,0)</f>
        <v>Other endocrine disease</v>
      </c>
      <c r="C227" s="3">
        <v>223</v>
      </c>
      <c r="D227" s="3" t="s">
        <v>1091</v>
      </c>
      <c r="E227" s="12" t="s">
        <v>535</v>
      </c>
      <c r="F227" s="12" t="s">
        <v>864</v>
      </c>
      <c r="G227" s="12" t="s">
        <v>1097</v>
      </c>
      <c r="H227" s="12" t="s">
        <v>1651</v>
      </c>
      <c r="O227" s="24" t="s">
        <v>989</v>
      </c>
      <c r="P227" s="24" t="s">
        <v>989</v>
      </c>
      <c r="Q227" s="24"/>
    </row>
    <row r="228" spans="1:17">
      <c r="A228" s="3">
        <f>VLOOKUP(D228,'Concept heirarchy position'!A$1:I$609,3,0)</f>
        <v>235</v>
      </c>
      <c r="B228" s="3" t="str">
        <f>VLOOKUP(D228,'Concept heirarchy position'!A$1:I$609,2,0)</f>
        <v>Renal disease</v>
      </c>
      <c r="C228" s="3">
        <v>224</v>
      </c>
      <c r="D228" s="3" t="s">
        <v>1351</v>
      </c>
      <c r="E228" s="12" t="s">
        <v>1232</v>
      </c>
      <c r="F228" s="12" t="s">
        <v>864</v>
      </c>
      <c r="G228" s="12" t="s">
        <v>1097</v>
      </c>
      <c r="H228" s="12" t="s">
        <v>1651</v>
      </c>
      <c r="O228" s="24" t="s">
        <v>989</v>
      </c>
      <c r="P228" s="24" t="s">
        <v>989</v>
      </c>
      <c r="Q228" s="24"/>
    </row>
    <row r="229" spans="1:17">
      <c r="A229" s="3">
        <f>VLOOKUP(D229,'Concept heirarchy position'!A$1:I$609,3,0)</f>
        <v>235</v>
      </c>
      <c r="B229" s="3" t="str">
        <f>VLOOKUP(D229,'Concept heirarchy position'!A$1:I$609,2,0)</f>
        <v>Renal disease</v>
      </c>
      <c r="C229" s="3">
        <v>225</v>
      </c>
      <c r="D229" s="3" t="s">
        <v>1351</v>
      </c>
      <c r="E229" s="22" t="s">
        <v>735</v>
      </c>
      <c r="F229" s="22" t="s">
        <v>864</v>
      </c>
      <c r="G229" s="22" t="s">
        <v>1097</v>
      </c>
      <c r="H229" s="28" t="s">
        <v>1508</v>
      </c>
      <c r="N229" s="23" t="str">
        <f>IF((E229=""),"N","Y")</f>
        <v>Y</v>
      </c>
      <c r="O229" s="23" t="s">
        <v>989</v>
      </c>
      <c r="P229" s="23" t="s">
        <v>989</v>
      </c>
      <c r="Q229" s="23"/>
    </row>
    <row r="230" spans="1:17">
      <c r="A230" s="3">
        <f>VLOOKUP(D230,'Concept heirarchy position'!A$1:I$609,3,0)</f>
        <v>236</v>
      </c>
      <c r="B230" s="3" t="str">
        <f>VLOOKUP(D230,'Concept heirarchy position'!A$1:I$609,2,0)</f>
        <v>Renal failure</v>
      </c>
      <c r="C230" s="3">
        <v>226</v>
      </c>
      <c r="D230" s="3" t="s">
        <v>1234</v>
      </c>
      <c r="E230" s="12" t="s">
        <v>1235</v>
      </c>
      <c r="F230" s="12" t="s">
        <v>864</v>
      </c>
      <c r="G230" s="12" t="s">
        <v>1097</v>
      </c>
      <c r="H230" s="12" t="s">
        <v>1651</v>
      </c>
      <c r="O230" s="24" t="s">
        <v>989</v>
      </c>
      <c r="P230" s="24" t="s">
        <v>989</v>
      </c>
      <c r="Q230" s="24"/>
    </row>
    <row r="231" spans="1:17">
      <c r="A231" s="3">
        <f>VLOOKUP(D231,'Concept heirarchy position'!A$1:I$609,3,0)</f>
        <v>237</v>
      </c>
      <c r="B231" s="3" t="str">
        <f>VLOOKUP(D231,'Concept heirarchy position'!A$1:I$609,2,0)</f>
        <v>Dialysis</v>
      </c>
      <c r="C231" s="3">
        <v>227</v>
      </c>
      <c r="D231" s="3" t="s">
        <v>1494</v>
      </c>
      <c r="E231" s="12" t="s">
        <v>517</v>
      </c>
      <c r="F231" s="3" t="s">
        <v>518</v>
      </c>
      <c r="G231" s="12" t="s">
        <v>1097</v>
      </c>
      <c r="H231" s="12" t="s">
        <v>1651</v>
      </c>
      <c r="N231" s="24"/>
      <c r="O231" s="24" t="s">
        <v>989</v>
      </c>
      <c r="P231" s="24" t="s">
        <v>989</v>
      </c>
      <c r="Q231" s="24"/>
    </row>
    <row r="232" spans="1:17">
      <c r="A232" s="3">
        <f>VLOOKUP(D232,'Concept heirarchy position'!A$1:I$609,3,0)</f>
        <v>238</v>
      </c>
      <c r="B232" s="3" t="str">
        <f>VLOOKUP(D232,'Concept heirarchy position'!A$1:I$609,2,0)</f>
        <v>Dialysis type</v>
      </c>
      <c r="C232" s="3">
        <v>228</v>
      </c>
      <c r="D232" s="12" t="s">
        <v>1495</v>
      </c>
      <c r="E232" s="12" t="s">
        <v>1496</v>
      </c>
      <c r="F232" s="3" t="s">
        <v>616</v>
      </c>
      <c r="G232" s="12" t="s">
        <v>1097</v>
      </c>
      <c r="H232" s="12" t="s">
        <v>1495</v>
      </c>
      <c r="N232" s="24"/>
      <c r="O232" s="24" t="s">
        <v>989</v>
      </c>
      <c r="P232" s="24" t="s">
        <v>989</v>
      </c>
      <c r="Q232" s="24"/>
    </row>
    <row r="233" spans="1:17">
      <c r="A233" s="3">
        <f>VLOOKUP(D233,'Concept heirarchy position'!A$1:I$609,3,0)</f>
        <v>239</v>
      </c>
      <c r="B233" s="3" t="str">
        <f>VLOOKUP(D233,'Concept heirarchy position'!A$1:I$609,2,0)</f>
        <v>Fluid restriction</v>
      </c>
      <c r="C233" s="3">
        <v>229</v>
      </c>
      <c r="D233" s="3" t="s">
        <v>1756</v>
      </c>
      <c r="E233" s="12" t="s">
        <v>1755</v>
      </c>
      <c r="F233" s="3" t="s">
        <v>518</v>
      </c>
      <c r="G233" s="12" t="s">
        <v>1097</v>
      </c>
      <c r="H233" s="12" t="s">
        <v>1651</v>
      </c>
      <c r="J233" s="3" t="s">
        <v>989</v>
      </c>
      <c r="K233" s="3" t="s">
        <v>703</v>
      </c>
      <c r="O233" s="24" t="s">
        <v>989</v>
      </c>
      <c r="P233" s="24" t="s">
        <v>989</v>
      </c>
      <c r="Q233" s="24"/>
    </row>
    <row r="234" spans="1:17">
      <c r="A234" s="3">
        <f>VLOOKUP(D234,'Concept heirarchy position'!A$1:I$609,3,0)</f>
        <v>239</v>
      </c>
      <c r="B234" s="3" t="str">
        <f>VLOOKUP(D234,'Concept heirarchy position'!A$1:I$609,2,0)</f>
        <v>Fluid restriction</v>
      </c>
      <c r="C234" s="3">
        <v>230</v>
      </c>
      <c r="D234" s="3" t="s">
        <v>1756</v>
      </c>
      <c r="E234" s="12" t="s">
        <v>519</v>
      </c>
      <c r="F234" s="3" t="s">
        <v>624</v>
      </c>
      <c r="G234" s="12" t="s">
        <v>1657</v>
      </c>
      <c r="O234" s="24" t="s">
        <v>989</v>
      </c>
      <c r="P234" s="24" t="s">
        <v>989</v>
      </c>
      <c r="Q234" s="24"/>
    </row>
    <row r="235" spans="1:17">
      <c r="A235" s="3">
        <f>VLOOKUP(D235,'Concept heirarchy position'!A$1:I$609,3,0)</f>
        <v>240</v>
      </c>
      <c r="B235" s="3" t="str">
        <f>VLOOKUP(D235,'Concept heirarchy position'!A$1:I$609,2,0)</f>
        <v>Other renal</v>
      </c>
      <c r="C235" s="3">
        <v>231</v>
      </c>
      <c r="D235" s="3" t="s">
        <v>1884</v>
      </c>
      <c r="E235" s="12" t="s">
        <v>625</v>
      </c>
      <c r="F235" s="12" t="s">
        <v>864</v>
      </c>
      <c r="G235" s="12" t="s">
        <v>1097</v>
      </c>
      <c r="H235" s="12" t="s">
        <v>1651</v>
      </c>
      <c r="J235" s="12" t="s">
        <v>989</v>
      </c>
      <c r="K235" s="12" t="s">
        <v>703</v>
      </c>
      <c r="L235" s="12"/>
      <c r="M235" s="12"/>
      <c r="O235" s="24" t="s">
        <v>989</v>
      </c>
      <c r="P235" s="24" t="s">
        <v>989</v>
      </c>
      <c r="Q235" s="24"/>
    </row>
    <row r="236" spans="1:17">
      <c r="A236" s="3">
        <f>VLOOKUP(D236,'Concept heirarchy position'!A$1:I$609,3,0)</f>
        <v>241</v>
      </c>
      <c r="B236" s="3" t="str">
        <f>VLOOKUP(D236,'Concept heirarchy position'!A$1:I$609,2,0)</f>
        <v>Breastfeeding</v>
      </c>
      <c r="C236" s="3">
        <v>232</v>
      </c>
      <c r="D236" s="3" t="s">
        <v>1887</v>
      </c>
      <c r="E236" s="12" t="s">
        <v>639</v>
      </c>
      <c r="F236" s="12" t="s">
        <v>865</v>
      </c>
      <c r="G236" s="12" t="s">
        <v>1097</v>
      </c>
      <c r="H236" s="29" t="s">
        <v>1651</v>
      </c>
      <c r="N236" s="24"/>
      <c r="O236" s="24" t="s">
        <v>989</v>
      </c>
      <c r="P236" s="24" t="s">
        <v>989</v>
      </c>
      <c r="Q236" s="24"/>
    </row>
    <row r="237" spans="1:17">
      <c r="A237" s="3">
        <f>VLOOKUP(D237,'Concept heirarchy position'!A$1:I$609,3,0)</f>
        <v>241</v>
      </c>
      <c r="B237" s="3" t="str">
        <f>VLOOKUP(D237,'Concept heirarchy position'!A$1:I$609,2,0)</f>
        <v>Breastfeeding</v>
      </c>
      <c r="C237" s="3">
        <v>233</v>
      </c>
      <c r="D237" s="3" t="s">
        <v>1887</v>
      </c>
      <c r="E237" s="22" t="s">
        <v>866</v>
      </c>
      <c r="F237" s="12" t="s">
        <v>865</v>
      </c>
      <c r="G237" s="22" t="s">
        <v>1097</v>
      </c>
      <c r="H237" s="28" t="s">
        <v>1508</v>
      </c>
      <c r="N237" s="23" t="str">
        <f>IF((E237=""),"N","Y")</f>
        <v>Y</v>
      </c>
      <c r="O237" s="23"/>
      <c r="P237" s="23"/>
      <c r="Q237" s="23"/>
    </row>
    <row r="238" spans="1:17">
      <c r="A238" s="3">
        <f>VLOOKUP(D238,'Concept heirarchy position'!A$1:I$609,3,0)</f>
        <v>242</v>
      </c>
      <c r="B238" s="3" t="str">
        <f>VLOOKUP(D238,'Concept heirarchy position'!A$1:I$609,2,0)</f>
        <v>Currently Pregnant</v>
      </c>
      <c r="C238" s="3">
        <v>234</v>
      </c>
      <c r="D238" s="3" t="s">
        <v>1895</v>
      </c>
      <c r="E238" s="12" t="s">
        <v>867</v>
      </c>
      <c r="F238" s="12" t="s">
        <v>1258</v>
      </c>
      <c r="G238" s="12" t="s">
        <v>1097</v>
      </c>
      <c r="H238" s="12" t="s">
        <v>1259</v>
      </c>
      <c r="N238" s="24"/>
      <c r="O238" s="24"/>
      <c r="P238" s="24" t="s">
        <v>989</v>
      </c>
      <c r="Q238" s="24"/>
    </row>
    <row r="239" spans="1:17">
      <c r="A239" s="3">
        <f>VLOOKUP(D239,'Concept heirarchy position'!A$1:I$609,3,0)</f>
        <v>242</v>
      </c>
      <c r="B239" s="3" t="str">
        <f>VLOOKUP(D239,'Concept heirarchy position'!A$1:I$609,2,0)</f>
        <v>Currently Pregnant</v>
      </c>
      <c r="C239" s="3">
        <v>235</v>
      </c>
      <c r="D239" s="3" t="s">
        <v>1895</v>
      </c>
      <c r="E239" s="22" t="s">
        <v>1260</v>
      </c>
      <c r="F239" s="22" t="s">
        <v>1258</v>
      </c>
      <c r="G239" s="22" t="s">
        <v>1097</v>
      </c>
      <c r="H239" s="22" t="s">
        <v>1259</v>
      </c>
      <c r="N239" s="23" t="str">
        <f>IF((E239=""),"N","Y")</f>
        <v>Y</v>
      </c>
      <c r="O239" s="23" t="s">
        <v>989</v>
      </c>
      <c r="P239" s="23"/>
      <c r="Q239" s="23"/>
    </row>
    <row r="240" spans="1:17">
      <c r="A240" s="3">
        <f>VLOOKUP(D240,'Concept heirarchy position'!A$1:I$609,3,0)</f>
        <v>243</v>
      </c>
      <c r="B240" s="3" t="str">
        <f>VLOOKUP(D240,'Concept heirarchy position'!A$1:I$609,2,0)</f>
        <v>LMP</v>
      </c>
      <c r="C240" s="3">
        <v>236</v>
      </c>
      <c r="D240" s="3" t="s">
        <v>1911</v>
      </c>
      <c r="E240" s="12" t="s">
        <v>1527</v>
      </c>
      <c r="F240" s="12" t="s">
        <v>994</v>
      </c>
      <c r="G240" s="12" t="s">
        <v>1240</v>
      </c>
      <c r="M240" s="3" t="s">
        <v>1096</v>
      </c>
      <c r="O240" s="24"/>
      <c r="P240" s="24" t="s">
        <v>989</v>
      </c>
      <c r="Q240" s="24"/>
    </row>
    <row r="241" spans="1:17">
      <c r="A241" s="3">
        <f>VLOOKUP(D241,'Concept heirarchy position'!A$1:I$609,3,0)</f>
        <v>243</v>
      </c>
      <c r="B241" s="3" t="str">
        <f>VLOOKUP(D241,'Concept heirarchy position'!A$1:I$609,2,0)</f>
        <v>LMP</v>
      </c>
      <c r="C241" s="3">
        <v>237</v>
      </c>
      <c r="D241" s="3" t="s">
        <v>1911</v>
      </c>
      <c r="E241" s="22" t="s">
        <v>1121</v>
      </c>
      <c r="F241" s="12" t="s">
        <v>994</v>
      </c>
      <c r="G241" s="22" t="s">
        <v>1240</v>
      </c>
      <c r="M241" s="3" t="s">
        <v>1096</v>
      </c>
      <c r="N241" s="23" t="str">
        <f>IF((E241=""),"N","Y")</f>
        <v>Y</v>
      </c>
      <c r="O241" s="23" t="s">
        <v>989</v>
      </c>
      <c r="P241" s="23"/>
      <c r="Q241" s="23"/>
    </row>
    <row r="242" spans="1:17">
      <c r="A242" s="3">
        <f>VLOOKUP(D242,'Concept heirarchy position'!A$1:I$609,3,0)</f>
        <v>244</v>
      </c>
      <c r="B242" s="3" t="str">
        <f>VLOOKUP(D242,'Concept heirarchy position'!A$1:I$609,2,0)</f>
        <v>Gestation (weeks)</v>
      </c>
      <c r="C242" s="3">
        <v>238</v>
      </c>
      <c r="D242" s="3" t="s">
        <v>2122</v>
      </c>
      <c r="E242" s="12" t="s">
        <v>2450</v>
      </c>
      <c r="F242" s="3" t="s">
        <v>1122</v>
      </c>
      <c r="G242" s="12" t="s">
        <v>740</v>
      </c>
      <c r="O242" s="24"/>
      <c r="P242" s="24" t="s">
        <v>989</v>
      </c>
      <c r="Q242" s="24"/>
    </row>
    <row r="243" spans="1:17">
      <c r="A243" s="3">
        <f>VLOOKUP(D243,'Concept heirarchy position'!A$1:I$609,3,0)</f>
        <v>244</v>
      </c>
      <c r="B243" s="3" t="str">
        <f>VLOOKUP(D243,'Concept heirarchy position'!A$1:I$609,2,0)</f>
        <v>Gestation (weeks)</v>
      </c>
      <c r="C243" s="3">
        <v>239</v>
      </c>
      <c r="D243" s="3" t="s">
        <v>2122</v>
      </c>
      <c r="E243" s="22" t="s">
        <v>1123</v>
      </c>
      <c r="F243" s="3" t="s">
        <v>1122</v>
      </c>
      <c r="G243" s="22" t="s">
        <v>740</v>
      </c>
      <c r="N243" s="23" t="str">
        <f>IF((E243=""),"N","Y")</f>
        <v>Y</v>
      </c>
      <c r="O243" s="23" t="s">
        <v>989</v>
      </c>
      <c r="P243" s="23"/>
      <c r="Q243" s="23"/>
    </row>
    <row r="244" spans="1:17">
      <c r="A244" s="3">
        <f>VLOOKUP(D244,'Concept heirarchy position'!A$1:I$609,3,0)</f>
        <v>245</v>
      </c>
      <c r="B244" s="3" t="str">
        <f>VLOOKUP(D244,'Concept heirarchy position'!A$1:I$609,2,0)</f>
        <v>Expected delivery date</v>
      </c>
      <c r="C244" s="3">
        <v>240</v>
      </c>
      <c r="D244" s="3" t="s">
        <v>2451</v>
      </c>
      <c r="E244" s="12" t="s">
        <v>1124</v>
      </c>
      <c r="F244" s="12" t="s">
        <v>999</v>
      </c>
      <c r="G244" s="12" t="s">
        <v>1240</v>
      </c>
      <c r="M244" s="3" t="s">
        <v>1777</v>
      </c>
      <c r="N244" s="24"/>
      <c r="O244" s="24" t="s">
        <v>989</v>
      </c>
      <c r="P244" s="24" t="s">
        <v>989</v>
      </c>
      <c r="Q244" s="24"/>
    </row>
    <row r="245" spans="1:17">
      <c r="A245" s="3">
        <f>VLOOKUP(D245,'Concept heirarchy position'!A$1:I$609,3,0)</f>
        <v>245</v>
      </c>
      <c r="B245" s="3" t="str">
        <f>VLOOKUP(D245,'Concept heirarchy position'!A$1:I$609,2,0)</f>
        <v>Expected delivery date</v>
      </c>
      <c r="C245" s="3">
        <v>241</v>
      </c>
      <c r="D245" s="3" t="s">
        <v>2451</v>
      </c>
      <c r="E245" s="22" t="s">
        <v>1000</v>
      </c>
      <c r="F245" s="22" t="s">
        <v>999</v>
      </c>
      <c r="G245" s="22" t="s">
        <v>1240</v>
      </c>
      <c r="M245" s="3" t="s">
        <v>1777</v>
      </c>
      <c r="N245" s="23" t="str">
        <f>IF((E245=""),"N","Y")</f>
        <v>Y</v>
      </c>
      <c r="O245" s="23" t="s">
        <v>989</v>
      </c>
      <c r="P245" s="23"/>
      <c r="Q245" s="23"/>
    </row>
    <row r="246" spans="1:17">
      <c r="A246" s="3">
        <f>VLOOKUP(D246,'Concept heirarchy position'!A$1:I$609,3,0)</f>
        <v>257</v>
      </c>
      <c r="B246" s="3" t="str">
        <f>VLOOKUP(D246,'Concept heirarchy position'!A$1:I$609,2,0)</f>
        <v xml:space="preserve">Other Musculoskeletal </v>
      </c>
      <c r="C246" s="3">
        <v>242</v>
      </c>
      <c r="D246" s="3" t="s">
        <v>1269</v>
      </c>
      <c r="E246" s="12" t="s">
        <v>1125</v>
      </c>
      <c r="F246" s="12" t="s">
        <v>864</v>
      </c>
      <c r="G246" s="12" t="s">
        <v>1097</v>
      </c>
      <c r="H246" s="12" t="s">
        <v>1651</v>
      </c>
      <c r="O246" s="24" t="s">
        <v>989</v>
      </c>
      <c r="P246" s="24" t="s">
        <v>989</v>
      </c>
      <c r="Q246" s="24"/>
    </row>
    <row r="247" spans="1:17">
      <c r="A247" s="3">
        <f>VLOOKUP(D247,'Concept heirarchy position'!A$1:I$609,3,0)</f>
        <v>257</v>
      </c>
      <c r="B247" s="3" t="str">
        <f>VLOOKUP(D247,'Concept heirarchy position'!A$1:I$609,2,0)</f>
        <v xml:space="preserve">Other Musculoskeletal </v>
      </c>
      <c r="C247" s="3">
        <v>243</v>
      </c>
      <c r="D247" s="3" t="s">
        <v>1269</v>
      </c>
      <c r="E247" s="12" t="s">
        <v>1246</v>
      </c>
      <c r="F247" s="12" t="s">
        <v>864</v>
      </c>
      <c r="G247" s="12" t="s">
        <v>1097</v>
      </c>
      <c r="H247" s="3" t="s">
        <v>1651</v>
      </c>
      <c r="J247" s="12" t="s">
        <v>989</v>
      </c>
      <c r="K247" s="12" t="s">
        <v>703</v>
      </c>
      <c r="L247" s="12"/>
      <c r="M247" s="12"/>
      <c r="O247" s="24" t="s">
        <v>989</v>
      </c>
      <c r="P247" s="24" t="s">
        <v>989</v>
      </c>
      <c r="Q247" s="24"/>
    </row>
    <row r="248" spans="1:17">
      <c r="A248" s="3">
        <f>VLOOKUP(D248,'Concept heirarchy position'!A$1:I$609,3,0)</f>
        <v>257</v>
      </c>
      <c r="B248" s="3" t="str">
        <f>VLOOKUP(D248,'Concept heirarchy position'!A$1:I$609,2,0)</f>
        <v xml:space="preserve">Other Musculoskeletal </v>
      </c>
      <c r="C248" s="3">
        <v>244</v>
      </c>
      <c r="D248" s="3" t="s">
        <v>1269</v>
      </c>
      <c r="E248" s="12" t="s">
        <v>995</v>
      </c>
      <c r="F248" s="12" t="s">
        <v>864</v>
      </c>
      <c r="G248" s="12" t="s">
        <v>988</v>
      </c>
      <c r="I248" s="3">
        <v>100</v>
      </c>
      <c r="N248" s="24"/>
      <c r="O248" s="24" t="s">
        <v>989</v>
      </c>
      <c r="P248" s="24" t="s">
        <v>989</v>
      </c>
      <c r="Q248" s="24"/>
    </row>
    <row r="249" spans="1:17">
      <c r="A249" s="3">
        <f>VLOOKUP(D249,'Concept heirarchy position'!A$1:I$609,3,0)</f>
        <v>258</v>
      </c>
      <c r="B249" s="3" t="str">
        <f>VLOOKUP(D249,'Concept heirarchy position'!A$1:I$609,2,0)</f>
        <v>Rheumatoid arthritis</v>
      </c>
      <c r="C249" s="3">
        <v>245</v>
      </c>
      <c r="D249" s="3" t="s">
        <v>1668</v>
      </c>
      <c r="E249" s="12" t="s">
        <v>1541</v>
      </c>
      <c r="F249" s="12" t="s">
        <v>864</v>
      </c>
      <c r="G249" s="12" t="s">
        <v>1097</v>
      </c>
      <c r="H249" s="12" t="s">
        <v>1651</v>
      </c>
      <c r="J249" s="12" t="s">
        <v>989</v>
      </c>
      <c r="K249" s="12" t="s">
        <v>703</v>
      </c>
      <c r="L249" s="12"/>
      <c r="M249" s="12"/>
      <c r="O249" s="24" t="s">
        <v>989</v>
      </c>
      <c r="P249" s="24" t="s">
        <v>989</v>
      </c>
      <c r="Q249" s="24"/>
    </row>
    <row r="250" spans="1:17">
      <c r="A250" s="3">
        <f>VLOOKUP(D250,'Concept heirarchy position'!A$1:I$609,3,0)</f>
        <v>258</v>
      </c>
      <c r="B250" s="3" t="str">
        <f>VLOOKUP(D250,'Concept heirarchy position'!A$1:I$609,2,0)</f>
        <v>Rheumatoid arthritis</v>
      </c>
      <c r="C250" s="3">
        <v>246</v>
      </c>
      <c r="D250" s="3" t="s">
        <v>1668</v>
      </c>
      <c r="E250" s="22" t="s">
        <v>1645</v>
      </c>
      <c r="F250" s="22" t="s">
        <v>864</v>
      </c>
      <c r="G250" s="22" t="s">
        <v>1097</v>
      </c>
      <c r="H250" s="28" t="s">
        <v>1508</v>
      </c>
      <c r="N250" s="23" t="str">
        <f>IF((E250=""),"N","Y")</f>
        <v>Y</v>
      </c>
      <c r="O250" s="23"/>
      <c r="P250" s="23"/>
      <c r="Q250" s="23"/>
    </row>
    <row r="251" spans="1:17">
      <c r="A251" s="3">
        <f>VLOOKUP(D251,'Concept heirarchy position'!A$1:I$609,3,0)</f>
        <v>259</v>
      </c>
      <c r="B251" s="3" t="str">
        <f>VLOOKUP(D251,'Concept heirarchy position'!A$1:I$609,2,0)</f>
        <v>Other rheumatological</v>
      </c>
      <c r="C251" s="3">
        <v>247</v>
      </c>
      <c r="D251" s="3" t="s">
        <v>1157</v>
      </c>
      <c r="E251" s="12" t="s">
        <v>1520</v>
      </c>
      <c r="F251" s="12" t="s">
        <v>864</v>
      </c>
      <c r="G251" s="12" t="s">
        <v>1097</v>
      </c>
      <c r="H251" s="12" t="s">
        <v>1651</v>
      </c>
      <c r="J251" s="3" t="s">
        <v>989</v>
      </c>
      <c r="K251" s="3" t="s">
        <v>703</v>
      </c>
      <c r="O251" s="24" t="s">
        <v>989</v>
      </c>
      <c r="P251" s="24" t="s">
        <v>989</v>
      </c>
      <c r="Q251" s="24"/>
    </row>
    <row r="252" spans="1:17">
      <c r="A252" s="3">
        <f>VLOOKUP(D252,'Concept heirarchy position'!A$1:I$609,3,0)</f>
        <v>260</v>
      </c>
      <c r="B252" s="3" t="str">
        <f>VLOOKUP(D252,'Concept heirarchy position'!A$1:I$609,2,0)</f>
        <v>Bleeding diathesis</v>
      </c>
      <c r="C252" s="3">
        <v>248</v>
      </c>
      <c r="D252" s="3" t="s">
        <v>1552</v>
      </c>
      <c r="E252" s="12" t="s">
        <v>1402</v>
      </c>
      <c r="F252" s="12" t="s">
        <v>864</v>
      </c>
      <c r="G252" s="12" t="s">
        <v>1097</v>
      </c>
      <c r="H252" s="12" t="s">
        <v>1651</v>
      </c>
      <c r="O252" s="24" t="s">
        <v>989</v>
      </c>
      <c r="P252" s="24" t="s">
        <v>989</v>
      </c>
      <c r="Q252" s="24"/>
    </row>
    <row r="253" spans="1:17">
      <c r="A253" s="3">
        <f>VLOOKUP(D253,'Concept heirarchy position'!A$1:I$609,3,0)</f>
        <v>260</v>
      </c>
      <c r="B253" s="3" t="str">
        <f>VLOOKUP(D253,'Concept heirarchy position'!A$1:I$609,2,0)</f>
        <v>Bleeding diathesis</v>
      </c>
      <c r="C253" s="3">
        <v>249</v>
      </c>
      <c r="D253" s="3" t="s">
        <v>1552</v>
      </c>
      <c r="E253" s="22" t="s">
        <v>128</v>
      </c>
      <c r="F253" s="22" t="s">
        <v>864</v>
      </c>
      <c r="G253" s="22" t="s">
        <v>1097</v>
      </c>
      <c r="H253" s="28" t="s">
        <v>1508</v>
      </c>
      <c r="J253" s="3" t="s">
        <v>989</v>
      </c>
      <c r="K253" s="3" t="s">
        <v>703</v>
      </c>
      <c r="N253" s="23" t="str">
        <f>IF((E253=""),"N","Y")</f>
        <v>Y</v>
      </c>
      <c r="O253" s="23" t="s">
        <v>989</v>
      </c>
      <c r="P253" s="23"/>
      <c r="Q253" s="23"/>
    </row>
    <row r="254" spans="1:17">
      <c r="A254" s="3">
        <f>VLOOKUP(D254,'Concept heirarchy position'!A$1:I$609,3,0)</f>
        <v>265</v>
      </c>
      <c r="B254" s="3" t="str">
        <f>VLOOKUP(D254,'Concept heirarchy position'!A$1:I$609,2,0)</f>
        <v>Other hematological disorder</v>
      </c>
      <c r="C254" s="3">
        <v>250</v>
      </c>
      <c r="D254" s="3" t="s">
        <v>1557</v>
      </c>
      <c r="E254" s="12" t="s">
        <v>795</v>
      </c>
      <c r="F254" s="12" t="s">
        <v>864</v>
      </c>
      <c r="G254" s="12" t="s">
        <v>1097</v>
      </c>
      <c r="H254" s="12" t="s">
        <v>1651</v>
      </c>
      <c r="J254" s="12" t="s">
        <v>989</v>
      </c>
      <c r="K254" s="12" t="s">
        <v>703</v>
      </c>
      <c r="L254" s="12"/>
      <c r="M254" s="12"/>
      <c r="O254" s="24"/>
      <c r="P254" s="24" t="s">
        <v>989</v>
      </c>
      <c r="Q254" s="24"/>
    </row>
    <row r="255" spans="1:17">
      <c r="A255" s="3">
        <f>VLOOKUP(D255,'Concept heirarchy position'!A$1:I$609,3,0)</f>
        <v>282</v>
      </c>
      <c r="B255" s="3" t="str">
        <f>VLOOKUP(D255,'Concept heirarchy position'!A$1:I$609,2,0)</f>
        <v>Organ transplant</v>
      </c>
      <c r="C255" s="3">
        <v>251</v>
      </c>
      <c r="D255" s="3" t="s">
        <v>1330</v>
      </c>
      <c r="E255" s="12" t="s">
        <v>1605</v>
      </c>
      <c r="F255" s="12" t="s">
        <v>864</v>
      </c>
      <c r="G255" s="12" t="s">
        <v>1097</v>
      </c>
      <c r="H255" s="12" t="s">
        <v>1651</v>
      </c>
      <c r="J255" s="12" t="s">
        <v>989</v>
      </c>
      <c r="K255" s="12" t="s">
        <v>703</v>
      </c>
      <c r="L255" s="12"/>
      <c r="M255" s="12"/>
      <c r="O255" s="24" t="s">
        <v>989</v>
      </c>
      <c r="P255" s="24" t="s">
        <v>989</v>
      </c>
      <c r="Q255" s="24"/>
    </row>
    <row r="256" spans="1:17">
      <c r="A256" s="3">
        <f>VLOOKUP(D256,'Concept heirarchy position'!A$1:I$609,3,0)</f>
        <v>282</v>
      </c>
      <c r="B256" s="3" t="str">
        <f>VLOOKUP(D256,'Concept heirarchy position'!A$1:I$609,2,0)</f>
        <v>Organ transplant</v>
      </c>
      <c r="C256" s="3">
        <v>252</v>
      </c>
      <c r="D256" s="3" t="s">
        <v>1330</v>
      </c>
      <c r="E256" s="22" t="s">
        <v>1640</v>
      </c>
      <c r="F256" s="22" t="s">
        <v>864</v>
      </c>
      <c r="G256" s="22" t="s">
        <v>1097</v>
      </c>
      <c r="H256" s="28" t="s">
        <v>1508</v>
      </c>
      <c r="J256" s="3" t="s">
        <v>989</v>
      </c>
      <c r="K256" s="3" t="s">
        <v>703</v>
      </c>
      <c r="N256" s="23" t="str">
        <f>IF((E256=""),"N","Y")</f>
        <v>Y</v>
      </c>
      <c r="O256" s="23"/>
      <c r="P256" s="23"/>
      <c r="Q256" s="23"/>
    </row>
    <row r="257" spans="1:17">
      <c r="A257" s="3">
        <f>VLOOKUP(D257,'Concept heirarchy position'!A$1:I$609,3,0)</f>
        <v>283</v>
      </c>
      <c r="B257" s="3" t="str">
        <f>VLOOKUP(D257,'Concept heirarchy position'!A$1:I$609,2,0)</f>
        <v>Other internal disease</v>
      </c>
      <c r="C257" s="3">
        <v>253</v>
      </c>
      <c r="D257" s="3" t="s">
        <v>1332</v>
      </c>
      <c r="E257" s="12" t="s">
        <v>1522</v>
      </c>
      <c r="F257" s="12" t="s">
        <v>864</v>
      </c>
      <c r="G257" s="12" t="s">
        <v>1097</v>
      </c>
      <c r="H257" s="12" t="s">
        <v>1651</v>
      </c>
      <c r="J257" s="12" t="s">
        <v>989</v>
      </c>
      <c r="K257" s="12" t="s">
        <v>703</v>
      </c>
      <c r="L257" s="12"/>
      <c r="M257" s="12"/>
      <c r="O257" s="24" t="s">
        <v>989</v>
      </c>
      <c r="P257" s="24" t="s">
        <v>989</v>
      </c>
      <c r="Q257" s="24"/>
    </row>
    <row r="258" spans="1:17">
      <c r="A258" s="3">
        <f>VLOOKUP(D258,'Concept heirarchy position'!A$1:I$609,3,0)</f>
        <v>283</v>
      </c>
      <c r="B258" s="3" t="str">
        <f>VLOOKUP(D258,'Concept heirarchy position'!A$1:I$609,2,0)</f>
        <v>Other internal disease</v>
      </c>
      <c r="C258" s="3">
        <v>254</v>
      </c>
      <c r="D258" s="3" t="s">
        <v>1332</v>
      </c>
      <c r="E258" s="22" t="s">
        <v>704</v>
      </c>
      <c r="F258" s="22" t="s">
        <v>864</v>
      </c>
      <c r="G258" s="22" t="s">
        <v>1097</v>
      </c>
      <c r="H258" s="28" t="s">
        <v>1508</v>
      </c>
      <c r="J258" s="3" t="s">
        <v>989</v>
      </c>
      <c r="K258" s="3" t="s">
        <v>703</v>
      </c>
      <c r="N258" s="23" t="str">
        <f>IF((E258=""),"N","Y")</f>
        <v>Y</v>
      </c>
      <c r="O258" s="23"/>
      <c r="P258" s="23"/>
      <c r="Q258" s="23"/>
    </row>
    <row r="259" spans="1:17">
      <c r="A259" s="3">
        <f>VLOOKUP(D259,'Concept heirarchy position'!A$1:I$609,3,0)</f>
        <v>284</v>
      </c>
      <c r="B259" s="3" t="str">
        <f>VLOOKUP(D259,'Concept heirarchy position'!A$1:I$609,2,0)</f>
        <v>Height(cm)</v>
      </c>
      <c r="C259" s="3">
        <v>255</v>
      </c>
      <c r="D259" s="3" t="s">
        <v>1465</v>
      </c>
      <c r="E259" s="12" t="s">
        <v>208</v>
      </c>
      <c r="F259" s="12" t="s">
        <v>864</v>
      </c>
      <c r="G259" s="12" t="s">
        <v>1657</v>
      </c>
      <c r="N259" s="24"/>
      <c r="O259" s="24"/>
      <c r="P259" s="24" t="s">
        <v>989</v>
      </c>
      <c r="Q259" s="24"/>
    </row>
    <row r="260" spans="1:17">
      <c r="A260" s="3">
        <f>VLOOKUP(D260,'Concept heirarchy position'!A$1:I$609,3,0)</f>
        <v>285</v>
      </c>
      <c r="B260" s="3" t="str">
        <f>VLOOKUP(D260,'Concept heirarchy position'!A$1:I$609,2,0)</f>
        <v>Weight(kg)</v>
      </c>
      <c r="C260" s="3">
        <v>256</v>
      </c>
      <c r="D260" s="3" t="s">
        <v>1477</v>
      </c>
      <c r="E260" s="12" t="s">
        <v>1337</v>
      </c>
      <c r="F260" s="12" t="s">
        <v>864</v>
      </c>
      <c r="G260" s="12" t="s">
        <v>1657</v>
      </c>
      <c r="N260" s="24"/>
      <c r="O260" s="24"/>
      <c r="P260" s="24" t="s">
        <v>989</v>
      </c>
      <c r="Q260" s="24"/>
    </row>
    <row r="261" spans="1:17">
      <c r="A261" s="3">
        <f>VLOOKUP(D261,'Concept heirarchy position'!A$1:I$609,3,0)</f>
        <v>286</v>
      </c>
      <c r="B261" s="3" t="str">
        <f>VLOOKUP(D261,'Concept heirarchy position'!A$1:I$609,2,0)</f>
        <v>BMI</v>
      </c>
      <c r="C261" s="3">
        <v>257</v>
      </c>
      <c r="D261" s="12" t="s">
        <v>1619</v>
      </c>
      <c r="E261" s="12" t="s">
        <v>568</v>
      </c>
      <c r="G261" s="31" t="s">
        <v>569</v>
      </c>
      <c r="N261" s="24"/>
      <c r="O261" s="24" t="s">
        <v>989</v>
      </c>
      <c r="P261" s="24" t="s">
        <v>989</v>
      </c>
      <c r="Q261" s="24" t="s">
        <v>562</v>
      </c>
    </row>
    <row r="262" spans="1:17">
      <c r="A262" s="3">
        <f>VLOOKUP(D262,'Concept heirarchy position'!A$1:I$609,3,0)</f>
        <v>287</v>
      </c>
      <c r="B262" s="3" t="str">
        <f>VLOOKUP(D262,'Concept heirarchy position'!A$1:I$609,2,0)</f>
        <v>BSA</v>
      </c>
      <c r="C262" s="3">
        <v>258</v>
      </c>
      <c r="D262" s="12" t="s">
        <v>1744</v>
      </c>
      <c r="E262" s="12" t="s">
        <v>566</v>
      </c>
      <c r="G262" s="31" t="s">
        <v>569</v>
      </c>
      <c r="N262" s="24"/>
      <c r="O262" s="24" t="s">
        <v>989</v>
      </c>
      <c r="P262" s="24" t="s">
        <v>989</v>
      </c>
      <c r="Q262" s="24" t="s">
        <v>567</v>
      </c>
    </row>
    <row r="263" spans="1:17">
      <c r="A263" s="3">
        <f>VLOOKUP(D263,'Concept heirarchy position'!A$1:I$609,3,0)</f>
        <v>288</v>
      </c>
      <c r="B263" s="3" t="str">
        <f>VLOOKUP(D263,'Concept heirarchy position'!A$1:I$609,2,0)</f>
        <v>HR</v>
      </c>
      <c r="C263" s="3">
        <v>259</v>
      </c>
      <c r="D263" s="3" t="s">
        <v>1103</v>
      </c>
      <c r="E263" s="12" t="s">
        <v>775</v>
      </c>
      <c r="F263" s="12" t="s">
        <v>864</v>
      </c>
      <c r="G263" s="12" t="s">
        <v>671</v>
      </c>
      <c r="O263" s="24"/>
      <c r="P263" s="24" t="s">
        <v>989</v>
      </c>
      <c r="Q263" s="24"/>
    </row>
    <row r="264" spans="1:17">
      <c r="A264" s="3">
        <f>VLOOKUP(D264,'Concept heirarchy position'!A$1:I$609,3,0)</f>
        <v>289</v>
      </c>
      <c r="B264" s="3" t="str">
        <f>VLOOKUP(D264,'Concept heirarchy position'!A$1:I$609,2,0)</f>
        <v>BP systolic</v>
      </c>
      <c r="C264" s="3">
        <v>260</v>
      </c>
      <c r="D264" s="3" t="s">
        <v>1114</v>
      </c>
      <c r="E264" s="12" t="s">
        <v>786</v>
      </c>
      <c r="F264" s="12" t="s">
        <v>864</v>
      </c>
      <c r="G264" s="12" t="s">
        <v>740</v>
      </c>
      <c r="O264" s="24"/>
      <c r="P264" s="24" t="s">
        <v>989</v>
      </c>
      <c r="Q264" s="24"/>
    </row>
    <row r="265" spans="1:17">
      <c r="A265" s="3">
        <f>VLOOKUP(D265,'Concept heirarchy position'!A$1:I$609,3,0)</f>
        <v>290</v>
      </c>
      <c r="B265" s="3" t="str">
        <f>VLOOKUP(D265,'Concept heirarchy position'!A$1:I$609,2,0)</f>
        <v>BP diastolic</v>
      </c>
      <c r="C265" s="3">
        <v>261</v>
      </c>
      <c r="D265" s="3" t="s">
        <v>977</v>
      </c>
      <c r="E265" s="12" t="s">
        <v>784</v>
      </c>
      <c r="F265" s="12" t="s">
        <v>864</v>
      </c>
      <c r="G265" s="12" t="s">
        <v>671</v>
      </c>
      <c r="N265" s="24"/>
      <c r="O265" s="24"/>
      <c r="P265" s="24" t="s">
        <v>989</v>
      </c>
      <c r="Q265" s="24"/>
    </row>
    <row r="266" spans="1:17">
      <c r="A266" s="3">
        <f>VLOOKUP(D266,'Concept heirarchy position'!A$1:I$609,3,0)</f>
        <v>291</v>
      </c>
      <c r="B266" s="3" t="str">
        <f>VLOOKUP(D266,'Concept heirarchy position'!A$1:I$609,2,0)</f>
        <v>Mean BP</v>
      </c>
      <c r="C266" s="3">
        <v>262</v>
      </c>
      <c r="D266" s="3" t="s">
        <v>1095</v>
      </c>
      <c r="E266" s="12" t="s">
        <v>1089</v>
      </c>
      <c r="F266" s="12" t="s">
        <v>864</v>
      </c>
      <c r="G266" s="12" t="s">
        <v>740</v>
      </c>
      <c r="O266" s="24"/>
      <c r="P266" s="24" t="s">
        <v>989</v>
      </c>
      <c r="Q266" s="24"/>
    </row>
    <row r="267" spans="1:17">
      <c r="A267" s="3">
        <f>VLOOKUP(D267,'Concept heirarchy position'!A$1:I$609,3,0)</f>
        <v>293</v>
      </c>
      <c r="B267" s="3" t="str">
        <f>VLOOKUP(D267,'Concept heirarchy position'!A$1:I$609,2,0)</f>
        <v>FiO2</v>
      </c>
      <c r="C267" s="3">
        <v>263</v>
      </c>
      <c r="D267" s="3" t="s">
        <v>1627</v>
      </c>
      <c r="E267" s="12" t="s">
        <v>1055</v>
      </c>
      <c r="F267" s="12" t="s">
        <v>864</v>
      </c>
      <c r="G267" s="12" t="s">
        <v>1657</v>
      </c>
      <c r="O267" s="24"/>
      <c r="P267" s="24" t="s">
        <v>989</v>
      </c>
      <c r="Q267" s="24"/>
    </row>
    <row r="268" spans="1:17">
      <c r="A268" s="3">
        <f>VLOOKUP(D268,'Concept heirarchy position'!A$1:I$609,3,0)</f>
        <v>294</v>
      </c>
      <c r="B268" s="3" t="str">
        <f>VLOOKUP(D268,'Concept heirarchy position'!A$1:I$609,2,0)</f>
        <v>SpO2</v>
      </c>
      <c r="C268" s="3">
        <v>264</v>
      </c>
      <c r="D268" s="3" t="s">
        <v>1629</v>
      </c>
      <c r="E268" s="12" t="s">
        <v>1143</v>
      </c>
      <c r="F268" s="12" t="s">
        <v>864</v>
      </c>
      <c r="G268" s="12" t="s">
        <v>1657</v>
      </c>
      <c r="O268" s="24"/>
      <c r="P268" s="24" t="s">
        <v>989</v>
      </c>
      <c r="Q268" s="24"/>
    </row>
    <row r="269" spans="1:17">
      <c r="A269" s="3">
        <f>VLOOKUP(D269,'Concept heirarchy position'!A$1:I$609,3,0)</f>
        <v>297</v>
      </c>
      <c r="B269" s="3" t="str">
        <f>VLOOKUP(D269,'Concept heirarchy position'!A$1:I$609,2,0)</f>
        <v>Poor nutrition</v>
      </c>
      <c r="C269" s="3">
        <v>265</v>
      </c>
      <c r="D269" s="3" t="s">
        <v>1891</v>
      </c>
      <c r="E269" s="12" t="s">
        <v>676</v>
      </c>
      <c r="F269" s="3" t="s">
        <v>1719</v>
      </c>
      <c r="G269" s="12" t="s">
        <v>1097</v>
      </c>
      <c r="H269" s="12" t="s">
        <v>1651</v>
      </c>
      <c r="O269" s="24"/>
      <c r="P269" s="24" t="s">
        <v>989</v>
      </c>
      <c r="Q269" s="24"/>
    </row>
    <row r="270" spans="1:17">
      <c r="A270" s="3">
        <f>VLOOKUP(D270,'Concept heirarchy position'!A$1:I$609,3,0)</f>
        <v>303</v>
      </c>
      <c r="B270" s="3" t="str">
        <f>VLOOKUP(D270,'Concept heirarchy position'!A$1:I$609,2,0)</f>
        <v>Heart auscultation</v>
      </c>
      <c r="C270" s="3">
        <v>266</v>
      </c>
      <c r="D270" s="3" t="s">
        <v>2027</v>
      </c>
      <c r="E270" s="12" t="s">
        <v>2065</v>
      </c>
      <c r="F270" s="12" t="s">
        <v>864</v>
      </c>
      <c r="G270" s="12" t="s">
        <v>1097</v>
      </c>
      <c r="H270" s="12" t="s">
        <v>677</v>
      </c>
      <c r="J270" s="12" t="s">
        <v>989</v>
      </c>
      <c r="K270" s="12" t="s">
        <v>678</v>
      </c>
      <c r="L270" s="12"/>
      <c r="M270" s="12"/>
      <c r="O270" s="24"/>
      <c r="P270" s="24" t="s">
        <v>989</v>
      </c>
      <c r="Q270" s="24"/>
    </row>
    <row r="271" spans="1:17">
      <c r="A271" s="3">
        <f>VLOOKUP(D271,'Concept heirarchy position'!A$1:I$609,3,0)</f>
        <v>304</v>
      </c>
      <c r="B271" s="3" t="str">
        <f>VLOOKUP(D271,'Concept heirarchy position'!A$1:I$609,2,0)</f>
        <v>Lung auscultation</v>
      </c>
      <c r="C271" s="3">
        <v>267</v>
      </c>
      <c r="D271" s="3" t="s">
        <v>2456</v>
      </c>
      <c r="E271" s="12" t="s">
        <v>1530</v>
      </c>
      <c r="F271" s="12" t="s">
        <v>864</v>
      </c>
      <c r="G271" s="12" t="s">
        <v>1097</v>
      </c>
      <c r="H271" s="29" t="s">
        <v>677</v>
      </c>
      <c r="J271" s="12" t="s">
        <v>989</v>
      </c>
      <c r="K271" s="29" t="s">
        <v>678</v>
      </c>
      <c r="L271" s="29"/>
      <c r="M271" s="29"/>
      <c r="O271" s="24"/>
      <c r="P271" s="24" t="s">
        <v>989</v>
      </c>
      <c r="Q271" s="24"/>
    </row>
    <row r="272" spans="1:17">
      <c r="A272" s="3">
        <f>VLOOKUP(D272,'Concept heirarchy position'!A$1:I$609,3,0)</f>
        <v>305</v>
      </c>
      <c r="B272" s="3" t="str">
        <f>VLOOKUP(D272,'Concept heirarchy position'!A$1:I$609,2,0)</f>
        <v>RASS</v>
      </c>
      <c r="C272" s="3">
        <v>268</v>
      </c>
      <c r="D272" s="3" t="s">
        <v>2333</v>
      </c>
      <c r="E272" s="12" t="s">
        <v>1144</v>
      </c>
      <c r="F272" s="12" t="s">
        <v>864</v>
      </c>
      <c r="G272" s="12" t="s">
        <v>1097</v>
      </c>
      <c r="H272" s="12" t="s">
        <v>2334</v>
      </c>
      <c r="O272" s="24" t="s">
        <v>989</v>
      </c>
      <c r="P272" s="24" t="s">
        <v>989</v>
      </c>
      <c r="Q272" s="24"/>
    </row>
    <row r="273" spans="1:17">
      <c r="A273" s="3">
        <f>VLOOKUP(D273,'Concept heirarchy position'!A$1:I$609,3,0)</f>
        <v>306</v>
      </c>
      <c r="B273" s="3" t="str">
        <f>VLOOKUP(D273,'Concept heirarchy position'!A$1:I$609,2,0)</f>
        <v>GCS 15</v>
      </c>
      <c r="C273" s="3">
        <v>269</v>
      </c>
      <c r="D273" s="3" t="s">
        <v>1923</v>
      </c>
      <c r="E273" s="12" t="s">
        <v>1261</v>
      </c>
      <c r="F273" s="12" t="s">
        <v>864</v>
      </c>
      <c r="G273" s="12" t="s">
        <v>1097</v>
      </c>
      <c r="H273" s="12" t="s">
        <v>1651</v>
      </c>
      <c r="O273" s="24"/>
      <c r="P273" s="24" t="s">
        <v>989</v>
      </c>
      <c r="Q273" s="24"/>
    </row>
    <row r="274" spans="1:17">
      <c r="A274" s="3">
        <f>VLOOKUP(D274,'Concept heirarchy position'!A$1:I$609,3,0)</f>
        <v>307</v>
      </c>
      <c r="B274" s="3" t="str">
        <f>VLOOKUP(D274,'Concept heirarchy position'!A$1:I$609,2,0)</f>
        <v>GCS</v>
      </c>
      <c r="C274" s="3">
        <v>270</v>
      </c>
      <c r="D274" s="3" t="s">
        <v>1661</v>
      </c>
      <c r="E274" s="12" t="s">
        <v>1528</v>
      </c>
      <c r="G274" s="31" t="s">
        <v>569</v>
      </c>
      <c r="O274" s="24" t="s">
        <v>989</v>
      </c>
      <c r="P274" s="24" t="s">
        <v>989</v>
      </c>
      <c r="Q274" s="24" t="s">
        <v>1383</v>
      </c>
    </row>
    <row r="275" spans="1:17">
      <c r="A275" s="3">
        <f>VLOOKUP(D275,'Concept heirarchy position'!A$1:I$609,3,0)</f>
        <v>308</v>
      </c>
      <c r="B275" s="3" t="str">
        <f>VLOOKUP(D275,'Concept heirarchy position'!A$1:I$609,2,0)</f>
        <v>History of difficult intubation</v>
      </c>
      <c r="C275" s="3">
        <v>271</v>
      </c>
      <c r="D275" s="7" t="s">
        <v>1263</v>
      </c>
      <c r="E275" s="12" t="s">
        <v>1016</v>
      </c>
      <c r="F275" s="12" t="s">
        <v>864</v>
      </c>
      <c r="G275" s="12" t="s">
        <v>1097</v>
      </c>
      <c r="H275" s="12" t="s">
        <v>1651</v>
      </c>
      <c r="J275" s="3" t="s">
        <v>989</v>
      </c>
      <c r="K275" s="3" t="s">
        <v>703</v>
      </c>
      <c r="O275" s="24"/>
      <c r="P275" s="24" t="s">
        <v>989</v>
      </c>
      <c r="Q275" s="24"/>
    </row>
    <row r="276" spans="1:17">
      <c r="A276" s="3">
        <f>VLOOKUP(D276,'Concept heirarchy position'!A$1:I$609,3,0)</f>
        <v>308</v>
      </c>
      <c r="B276" s="3" t="str">
        <f>VLOOKUP(D276,'Concept heirarchy position'!A$1:I$609,2,0)</f>
        <v>History of difficult intubation</v>
      </c>
      <c r="C276" s="3">
        <v>272</v>
      </c>
      <c r="D276" s="7" t="s">
        <v>1263</v>
      </c>
      <c r="E276" s="22" t="s">
        <v>925</v>
      </c>
      <c r="F276" s="22" t="s">
        <v>864</v>
      </c>
      <c r="G276" s="22" t="s">
        <v>1097</v>
      </c>
      <c r="H276" s="28" t="s">
        <v>1508</v>
      </c>
      <c r="J276" s="3" t="s">
        <v>989</v>
      </c>
      <c r="K276" s="3" t="s">
        <v>703</v>
      </c>
      <c r="N276" s="23" t="str">
        <f>IF((E276=""),"N","Y")</f>
        <v>Y</v>
      </c>
      <c r="O276" s="23" t="s">
        <v>989</v>
      </c>
      <c r="P276" s="23"/>
      <c r="Q276" s="23"/>
    </row>
    <row r="277" spans="1:17">
      <c r="A277" s="3">
        <f>VLOOKUP(D277,'Concept heirarchy position'!A$1:I$609,3,0)</f>
        <v>310</v>
      </c>
      <c r="B277" s="3" t="str">
        <f>VLOOKUP(D277,'Concept heirarchy position'!A$1:I$609,2,0)</f>
        <v>Mallampati</v>
      </c>
      <c r="C277" s="3">
        <v>273</v>
      </c>
      <c r="D277" s="3" t="s">
        <v>1151</v>
      </c>
      <c r="E277" s="12" t="s">
        <v>1152</v>
      </c>
      <c r="F277" s="12" t="s">
        <v>864</v>
      </c>
      <c r="G277" s="12" t="s">
        <v>1097</v>
      </c>
      <c r="H277" s="12" t="s">
        <v>1152</v>
      </c>
      <c r="O277" s="24"/>
      <c r="P277" s="24" t="s">
        <v>989</v>
      </c>
      <c r="Q277" s="24"/>
    </row>
    <row r="278" spans="1:17" ht="15">
      <c r="A278" s="3">
        <f>VLOOKUP(D278,'Concept heirarchy position'!A$1:I$609,3,0)</f>
        <v>313</v>
      </c>
      <c r="B278" s="3" t="str">
        <f>VLOOKUP(D278,'Concept heirarchy position'!A$1:I$609,2,0)</f>
        <v>Neck extension</v>
      </c>
      <c r="C278" s="3">
        <v>274</v>
      </c>
      <c r="D278" s="7" t="s">
        <v>920</v>
      </c>
      <c r="E278" s="12" t="s">
        <v>587</v>
      </c>
      <c r="F278" s="12" t="s">
        <v>864</v>
      </c>
      <c r="G278" s="12" t="s">
        <v>1097</v>
      </c>
      <c r="H278" s="25" t="s">
        <v>920</v>
      </c>
      <c r="O278" s="24"/>
      <c r="P278" s="24" t="s">
        <v>989</v>
      </c>
      <c r="Q278" s="24"/>
    </row>
    <row r="279" spans="1:17">
      <c r="A279" s="3">
        <f>VLOOKUP(D279,'Concept heirarchy position'!A$1:I$609,3,0)</f>
        <v>314</v>
      </c>
      <c r="B279" s="3" t="str">
        <f>VLOOKUP(D279,'Concept heirarchy position'!A$1:I$609,2,0)</f>
        <v>Mouth opening / Jaw protrusion (for Wilson Score)</v>
      </c>
      <c r="C279" s="3">
        <v>275</v>
      </c>
      <c r="D279" s="7" t="s">
        <v>922</v>
      </c>
      <c r="E279" s="12" t="s">
        <v>802</v>
      </c>
      <c r="F279" s="12" t="s">
        <v>864</v>
      </c>
      <c r="G279" s="12" t="s">
        <v>1097</v>
      </c>
      <c r="H279" s="12" t="s">
        <v>931</v>
      </c>
      <c r="O279" s="24"/>
      <c r="P279" s="24" t="s">
        <v>989</v>
      </c>
      <c r="Q279" s="24"/>
    </row>
    <row r="280" spans="1:17">
      <c r="A280" s="3">
        <f>VLOOKUP(D280,'Concept heirarchy position'!A$1:I$609,3,0)</f>
        <v>315</v>
      </c>
      <c r="B280" s="3" t="str">
        <f>VLOOKUP(D280,'Concept heirarchy position'!A$1:I$609,2,0)</f>
        <v>Mouth opening</v>
      </c>
      <c r="C280" s="3">
        <v>276</v>
      </c>
      <c r="D280" s="7" t="s">
        <v>801</v>
      </c>
      <c r="E280" s="12" t="s">
        <v>687</v>
      </c>
      <c r="F280" s="12" t="s">
        <v>864</v>
      </c>
      <c r="G280" s="12" t="s">
        <v>1097</v>
      </c>
      <c r="H280" s="12" t="s">
        <v>1651</v>
      </c>
      <c r="J280" s="3" t="s">
        <v>989</v>
      </c>
      <c r="K280" s="3" t="s">
        <v>703</v>
      </c>
      <c r="O280" s="24"/>
      <c r="P280" s="24" t="s">
        <v>989</v>
      </c>
      <c r="Q280" s="24"/>
    </row>
    <row r="281" spans="1:17">
      <c r="A281" s="3">
        <f>VLOOKUP(D281,'Concept heirarchy position'!A$1:I$609,3,0)</f>
        <v>316</v>
      </c>
      <c r="B281" s="3" t="str">
        <f>VLOOKUP(D281,'Concept heirarchy position'!A$1:I$609,2,0)</f>
        <v>Short thyromental distance</v>
      </c>
      <c r="C281" s="3">
        <v>277</v>
      </c>
      <c r="D281" s="3" t="s">
        <v>1295</v>
      </c>
      <c r="E281" s="12" t="s">
        <v>707</v>
      </c>
      <c r="F281" s="12" t="s">
        <v>864</v>
      </c>
      <c r="G281" s="12" t="s">
        <v>1097</v>
      </c>
      <c r="H281" s="12" t="s">
        <v>1651</v>
      </c>
      <c r="O281" s="24"/>
      <c r="P281" s="24" t="s">
        <v>989</v>
      </c>
      <c r="Q281" s="24"/>
    </row>
    <row r="282" spans="1:17">
      <c r="A282" s="3">
        <f>VLOOKUP(D282,'Concept heirarchy position'!A$1:I$609,3,0)</f>
        <v>319</v>
      </c>
      <c r="B282" s="3" t="str">
        <f>VLOOKUP(D282,'Concept heirarchy position'!A$1:I$609,2,0)</f>
        <v>Dentition</v>
      </c>
      <c r="C282" s="3">
        <v>278</v>
      </c>
      <c r="D282" s="7" t="s">
        <v>1565</v>
      </c>
      <c r="E282" s="12" t="s">
        <v>708</v>
      </c>
      <c r="F282" s="12" t="s">
        <v>864</v>
      </c>
      <c r="G282" s="12" t="s">
        <v>1583</v>
      </c>
      <c r="H282" s="12" t="s">
        <v>688</v>
      </c>
      <c r="J282" s="3" t="s">
        <v>989</v>
      </c>
      <c r="K282" s="3" t="s">
        <v>482</v>
      </c>
      <c r="N282" s="24"/>
      <c r="O282" s="24"/>
      <c r="P282" s="24" t="s">
        <v>989</v>
      </c>
      <c r="Q282" s="24"/>
    </row>
    <row r="283" spans="1:17" ht="15">
      <c r="A283" s="3">
        <f>VLOOKUP(D283,'Concept heirarchy position'!A$1:I$609,3,0)</f>
        <v>320</v>
      </c>
      <c r="B283" s="3" t="str">
        <f>VLOOKUP(D283,'Concept heirarchy position'!A$1:I$609,2,0)</f>
        <v>Receding mandible</v>
      </c>
      <c r="C283" s="3">
        <v>279</v>
      </c>
      <c r="D283" s="7" t="s">
        <v>1567</v>
      </c>
      <c r="E283" s="12" t="s">
        <v>483</v>
      </c>
      <c r="F283" s="12" t="s">
        <v>864</v>
      </c>
      <c r="G283" s="12" t="s">
        <v>1097</v>
      </c>
      <c r="H283" s="25" t="s">
        <v>816</v>
      </c>
      <c r="O283" s="24"/>
      <c r="P283" s="24" t="s">
        <v>989</v>
      </c>
      <c r="Q283" s="24"/>
    </row>
    <row r="284" spans="1:17">
      <c r="A284" s="3">
        <f>VLOOKUP(D284,'Concept heirarchy position'!A$1:I$609,3,0)</f>
        <v>323</v>
      </c>
      <c r="B284" s="3" t="str">
        <f>VLOOKUP(D284,'Concept heirarchy position'!A$1:I$609,2,0)</f>
        <v>Upper airway obstuction</v>
      </c>
      <c r="C284" s="3">
        <v>280</v>
      </c>
      <c r="D284" s="7" t="s">
        <v>1997</v>
      </c>
      <c r="E284" s="12" t="s">
        <v>400</v>
      </c>
      <c r="F284" s="12" t="s">
        <v>864</v>
      </c>
      <c r="G284" s="12" t="s">
        <v>1097</v>
      </c>
      <c r="H284" s="12" t="s">
        <v>1651</v>
      </c>
      <c r="J284" s="3" t="s">
        <v>989</v>
      </c>
      <c r="K284" s="3" t="s">
        <v>703</v>
      </c>
      <c r="O284" s="24"/>
      <c r="P284" s="24" t="s">
        <v>989</v>
      </c>
      <c r="Q284" s="24"/>
    </row>
    <row r="285" spans="1:17">
      <c r="A285" s="3">
        <f>VLOOKUP(D285,'Concept heirarchy position'!A$1:I$609,3,0)</f>
        <v>324</v>
      </c>
      <c r="B285" s="3" t="str">
        <f>VLOOKUP(D285,'Concept heirarchy position'!A$1:I$609,2,0)</f>
        <v>Upper airway infection</v>
      </c>
      <c r="C285" s="3">
        <v>281</v>
      </c>
      <c r="D285" s="7" t="s">
        <v>2373</v>
      </c>
      <c r="E285" s="12" t="s">
        <v>818</v>
      </c>
      <c r="F285" s="12" t="s">
        <v>864</v>
      </c>
      <c r="G285" s="12" t="s">
        <v>1097</v>
      </c>
      <c r="H285" s="12" t="s">
        <v>1651</v>
      </c>
      <c r="J285" s="3" t="s">
        <v>989</v>
      </c>
      <c r="K285" s="3" t="s">
        <v>703</v>
      </c>
      <c r="O285" s="24"/>
      <c r="P285" s="24" t="s">
        <v>989</v>
      </c>
      <c r="Q285" s="24"/>
    </row>
    <row r="286" spans="1:17">
      <c r="A286" s="3">
        <f>VLOOKUP(D286,'Concept heirarchy position'!A$1:I$609,3,0)</f>
        <v>328</v>
      </c>
      <c r="B286" s="3" t="str">
        <f>VLOOKUP(D286,'Concept heirarchy position'!A$1:I$609,2,0)</f>
        <v>High arched palate</v>
      </c>
      <c r="C286" s="3">
        <v>282</v>
      </c>
      <c r="D286" s="7" t="s">
        <v>1847</v>
      </c>
      <c r="E286" s="12" t="s">
        <v>1848</v>
      </c>
      <c r="F286" s="12" t="s">
        <v>864</v>
      </c>
      <c r="G286" s="12" t="s">
        <v>1097</v>
      </c>
      <c r="H286" s="12" t="s">
        <v>1651</v>
      </c>
      <c r="O286" s="24"/>
      <c r="P286" s="24" t="s">
        <v>989</v>
      </c>
      <c r="Q286" s="24"/>
    </row>
    <row r="287" spans="1:17" ht="15">
      <c r="A287" s="3">
        <f>VLOOKUP(D287,'Concept heirarchy position'!A$1:I$609,3,0)</f>
        <v>329</v>
      </c>
      <c r="B287" s="3" t="str">
        <f>VLOOKUP(D287,'Concept heirarchy position'!A$1:I$609,2,0)</f>
        <v>Protruding incisors</v>
      </c>
      <c r="C287" s="3">
        <v>283</v>
      </c>
      <c r="D287" s="7" t="s">
        <v>1998</v>
      </c>
      <c r="E287" s="12" t="s">
        <v>702</v>
      </c>
      <c r="F287" s="12" t="s">
        <v>864</v>
      </c>
      <c r="G287" s="12" t="s">
        <v>1097</v>
      </c>
      <c r="H287" s="25" t="s">
        <v>588</v>
      </c>
      <c r="O287" s="24"/>
      <c r="P287" s="24" t="s">
        <v>989</v>
      </c>
      <c r="Q287" s="24"/>
    </row>
    <row r="288" spans="1:17">
      <c r="A288" s="3">
        <f>VLOOKUP(D288,'Concept heirarchy position'!A$1:I$609,3,0)</f>
        <v>330</v>
      </c>
      <c r="B288" s="3" t="str">
        <f>VLOOKUP(D288,'Concept heirarchy position'!A$1:I$609,2,0)</f>
        <v>Craniofacial abnormality</v>
      </c>
      <c r="C288" s="3">
        <v>284</v>
      </c>
      <c r="D288" s="7" t="s">
        <v>2000</v>
      </c>
      <c r="E288" s="12" t="s">
        <v>803</v>
      </c>
      <c r="F288" s="12" t="s">
        <v>864</v>
      </c>
      <c r="G288" s="12" t="s">
        <v>1097</v>
      </c>
      <c r="H288" s="12" t="s">
        <v>1651</v>
      </c>
      <c r="J288" s="3" t="s">
        <v>989</v>
      </c>
      <c r="K288" s="3" t="s">
        <v>703</v>
      </c>
      <c r="N288" s="24"/>
      <c r="O288" s="24"/>
      <c r="P288" s="24" t="s">
        <v>989</v>
      </c>
      <c r="Q288" s="24"/>
    </row>
    <row r="289" spans="1:17">
      <c r="A289" s="3">
        <f>VLOOKUP(D289,'Concept heirarchy position'!A$1:I$609,3,0)</f>
        <v>331</v>
      </c>
      <c r="B289" s="3" t="str">
        <f>VLOOKUP(D289,'Concept heirarchy position'!A$1:I$609,2,0)</f>
        <v>Other airway comments</v>
      </c>
      <c r="C289" s="3">
        <v>285</v>
      </c>
      <c r="D289" s="7" t="s">
        <v>1858</v>
      </c>
      <c r="E289" s="12" t="s">
        <v>2388</v>
      </c>
      <c r="F289" s="12" t="s">
        <v>864</v>
      </c>
      <c r="G289" s="12" t="s">
        <v>981</v>
      </c>
      <c r="I289" s="12">
        <v>65535</v>
      </c>
      <c r="O289" s="24"/>
      <c r="P289" s="24" t="s">
        <v>989</v>
      </c>
      <c r="Q289" s="24"/>
    </row>
    <row r="290" spans="1:17">
      <c r="A290" s="3">
        <f>VLOOKUP(D290,'Concept heirarchy position'!A$1:I$609,3,0)</f>
        <v>333</v>
      </c>
      <c r="B290" s="3" t="str">
        <f>VLOOKUP(D290,'Concept heirarchy position'!A$1:I$609,2,0)</f>
        <v>Other investigations required</v>
      </c>
      <c r="C290" s="3">
        <v>286</v>
      </c>
      <c r="D290" s="3" t="s">
        <v>2263</v>
      </c>
      <c r="E290" s="12" t="s">
        <v>804</v>
      </c>
      <c r="F290" s="12" t="s">
        <v>864</v>
      </c>
      <c r="G290" s="12" t="s">
        <v>1097</v>
      </c>
      <c r="H290" s="12" t="s">
        <v>1651</v>
      </c>
      <c r="J290" s="12" t="s">
        <v>989</v>
      </c>
      <c r="K290" s="12" t="s">
        <v>703</v>
      </c>
      <c r="L290" s="12"/>
      <c r="M290" s="12"/>
      <c r="O290" s="24" t="s">
        <v>989</v>
      </c>
      <c r="P290" s="24" t="s">
        <v>989</v>
      </c>
      <c r="Q290" s="24"/>
    </row>
    <row r="291" spans="1:17">
      <c r="A291" s="3">
        <f>VLOOKUP(D291,'Concept heirarchy position'!A$1:I$609,3,0)</f>
        <v>334</v>
      </c>
      <c r="B291" s="3" t="str">
        <f>VLOOKUP(D291,'Concept heirarchy position'!A$1:I$609,2,0)</f>
        <v>Blood results available</v>
      </c>
      <c r="C291" s="3">
        <v>287</v>
      </c>
      <c r="D291" s="3" t="s">
        <v>1599</v>
      </c>
      <c r="E291" s="12" t="s">
        <v>805</v>
      </c>
      <c r="F291" s="12" t="s">
        <v>864</v>
      </c>
      <c r="G291" s="12" t="s">
        <v>1097</v>
      </c>
      <c r="H291" s="29" t="s">
        <v>1651</v>
      </c>
      <c r="N291" s="24"/>
      <c r="O291" s="24" t="s">
        <v>989</v>
      </c>
      <c r="P291" s="24" t="s">
        <v>989</v>
      </c>
      <c r="Q291" s="24"/>
    </row>
    <row r="292" spans="1:17">
      <c r="A292" s="3">
        <f>VLOOKUP(D292,'Concept heirarchy position'!A$1:I$609,3,0)</f>
        <v>335</v>
      </c>
      <c r="B292" s="3" t="str">
        <f>VLOOKUP(D292,'Concept heirarchy position'!A$1:I$609,2,0)</f>
        <v>Blood test in last year</v>
      </c>
      <c r="C292" s="3">
        <v>288</v>
      </c>
      <c r="D292" s="3" t="s">
        <v>1208</v>
      </c>
      <c r="E292" s="22" t="s">
        <v>806</v>
      </c>
      <c r="F292" s="22" t="s">
        <v>864</v>
      </c>
      <c r="G292" s="22" t="s">
        <v>1097</v>
      </c>
      <c r="H292" s="28" t="s">
        <v>1508</v>
      </c>
      <c r="N292" s="23" t="str">
        <f>IF((E292=""),"N","Y")</f>
        <v>Y</v>
      </c>
      <c r="O292" s="23" t="s">
        <v>989</v>
      </c>
      <c r="P292" s="23"/>
      <c r="Q292" s="23"/>
    </row>
    <row r="293" spans="1:17">
      <c r="A293" s="3">
        <f>VLOOKUP(D293,'Concept heirarchy position'!A$1:I$609,3,0)</f>
        <v>336</v>
      </c>
      <c r="B293" s="3" t="str">
        <f>VLOOKUP(D293,'Concept heirarchy position'!A$1:I$609,2,0)</f>
        <v>Lab results date</v>
      </c>
      <c r="C293" s="3">
        <v>289</v>
      </c>
      <c r="D293" s="3" t="s">
        <v>1080</v>
      </c>
      <c r="E293" s="12" t="s">
        <v>807</v>
      </c>
      <c r="F293" s="12" t="s">
        <v>1195</v>
      </c>
      <c r="G293" s="12" t="s">
        <v>1240</v>
      </c>
      <c r="M293" s="3" t="s">
        <v>1096</v>
      </c>
      <c r="O293" s="24"/>
      <c r="P293" s="24" t="s">
        <v>989</v>
      </c>
      <c r="Q293" s="24"/>
    </row>
    <row r="294" spans="1:17">
      <c r="A294" s="3">
        <f>VLOOKUP(D294,'Concept heirarchy position'!A$1:I$609,3,0)</f>
        <v>337</v>
      </c>
      <c r="B294" s="3" t="str">
        <f>VLOOKUP(D294,'Concept heirarchy position'!A$1:I$609,2,0)</f>
        <v>Hb</v>
      </c>
      <c r="C294" s="3">
        <v>290</v>
      </c>
      <c r="D294" s="3" t="s">
        <v>1082</v>
      </c>
      <c r="E294" s="12" t="s">
        <v>1083</v>
      </c>
      <c r="F294" s="12" t="s">
        <v>1195</v>
      </c>
      <c r="G294" s="12" t="s">
        <v>740</v>
      </c>
      <c r="O294" s="24" t="s">
        <v>989</v>
      </c>
      <c r="P294" s="24" t="s">
        <v>989</v>
      </c>
      <c r="Q294" s="24"/>
    </row>
    <row r="295" spans="1:17">
      <c r="A295" s="3">
        <f>VLOOKUP(D295,'Concept heirarchy position'!A$1:I$609,3,0)</f>
        <v>338</v>
      </c>
      <c r="B295" s="3" t="str">
        <f>VLOOKUP(D295,'Concept heirarchy position'!A$1:I$609,2,0)</f>
        <v>Platelets</v>
      </c>
      <c r="C295" s="3">
        <v>291</v>
      </c>
      <c r="D295" s="3" t="s">
        <v>1331</v>
      </c>
      <c r="E295" s="12" t="s">
        <v>1085</v>
      </c>
      <c r="F295" s="12" t="s">
        <v>1195</v>
      </c>
      <c r="G295" s="12" t="s">
        <v>1657</v>
      </c>
      <c r="O295" s="24" t="s">
        <v>989</v>
      </c>
      <c r="P295" s="24" t="s">
        <v>989</v>
      </c>
      <c r="Q295" s="24"/>
    </row>
    <row r="296" spans="1:17">
      <c r="A296" s="3">
        <f>VLOOKUP(D296,'Concept heirarchy position'!A$1:I$609,3,0)</f>
        <v>339</v>
      </c>
      <c r="B296" s="3" t="str">
        <f>VLOOKUP(D296,'Concept heirarchy position'!A$1:I$609,2,0)</f>
        <v>INR</v>
      </c>
      <c r="C296" s="3">
        <v>292</v>
      </c>
      <c r="D296" s="3" t="s">
        <v>1214</v>
      </c>
      <c r="E296" s="12" t="s">
        <v>1217</v>
      </c>
      <c r="F296" s="12" t="s">
        <v>1195</v>
      </c>
      <c r="G296" s="12" t="s">
        <v>740</v>
      </c>
      <c r="O296" s="24" t="s">
        <v>989</v>
      </c>
      <c r="P296" s="24" t="s">
        <v>989</v>
      </c>
      <c r="Q296" s="24"/>
    </row>
    <row r="297" spans="1:17">
      <c r="A297" s="3">
        <f>VLOOKUP(D297,'Concept heirarchy position'!A$1:I$609,3,0)</f>
        <v>340</v>
      </c>
      <c r="B297" s="3" t="str">
        <f>VLOOKUP(D297,'Concept heirarchy position'!A$1:I$609,2,0)</f>
        <v>PT</v>
      </c>
      <c r="C297" s="3">
        <v>293</v>
      </c>
      <c r="D297" s="3" t="s">
        <v>1218</v>
      </c>
      <c r="E297" s="12" t="s">
        <v>961</v>
      </c>
      <c r="F297" s="12" t="s">
        <v>1195</v>
      </c>
      <c r="G297" s="12" t="s">
        <v>1657</v>
      </c>
      <c r="O297" s="24" t="s">
        <v>989</v>
      </c>
      <c r="P297" s="24" t="s">
        <v>989</v>
      </c>
      <c r="Q297" s="24"/>
    </row>
    <row r="298" spans="1:17">
      <c r="A298" s="3">
        <f>VLOOKUP(D298,'Concept heirarchy position'!A$1:I$609,3,0)</f>
        <v>341</v>
      </c>
      <c r="B298" s="3" t="str">
        <f>VLOOKUP(D298,'Concept heirarchy position'!A$1:I$609,2,0)</f>
        <v>aPTT</v>
      </c>
      <c r="C298" s="3">
        <v>294</v>
      </c>
      <c r="D298" s="3" t="s">
        <v>849</v>
      </c>
      <c r="E298" s="12" t="s">
        <v>1222</v>
      </c>
      <c r="F298" s="12" t="s">
        <v>1195</v>
      </c>
      <c r="G298" s="12" t="s">
        <v>740</v>
      </c>
      <c r="N298" s="24"/>
      <c r="O298" s="24"/>
      <c r="P298" s="24" t="s">
        <v>989</v>
      </c>
      <c r="Q298" s="24"/>
    </row>
    <row r="299" spans="1:17">
      <c r="A299" s="3">
        <f>VLOOKUP(D299,'Concept heirarchy position'!A$1:I$609,3,0)</f>
        <v>342</v>
      </c>
      <c r="B299" s="3" t="str">
        <f>VLOOKUP(D299,'Concept heirarchy position'!A$1:I$609,2,0)</f>
        <v>Na</v>
      </c>
      <c r="C299" s="3">
        <v>295</v>
      </c>
      <c r="D299" s="3" t="s">
        <v>1335</v>
      </c>
      <c r="E299" s="12" t="s">
        <v>962</v>
      </c>
      <c r="F299" s="12" t="s">
        <v>1195</v>
      </c>
      <c r="G299" s="12" t="s">
        <v>1657</v>
      </c>
      <c r="O299" s="24" t="s">
        <v>989</v>
      </c>
      <c r="P299" s="24" t="s">
        <v>989</v>
      </c>
      <c r="Q299" s="24"/>
    </row>
    <row r="300" spans="1:17">
      <c r="A300" s="3">
        <f>VLOOKUP(D300,'Concept heirarchy position'!A$1:I$609,3,0)</f>
        <v>343</v>
      </c>
      <c r="B300" s="3" t="str">
        <f>VLOOKUP(D300,'Concept heirarchy position'!A$1:I$609,2,0)</f>
        <v>K</v>
      </c>
      <c r="C300" s="3">
        <v>296</v>
      </c>
      <c r="D300" s="3" t="s">
        <v>1338</v>
      </c>
      <c r="E300" s="12" t="s">
        <v>963</v>
      </c>
      <c r="F300" s="12" t="s">
        <v>1195</v>
      </c>
      <c r="G300" s="12" t="s">
        <v>1657</v>
      </c>
      <c r="O300" s="24"/>
      <c r="P300" s="24" t="s">
        <v>989</v>
      </c>
      <c r="Q300" s="24"/>
    </row>
    <row r="301" spans="1:17">
      <c r="A301" s="3">
        <f>VLOOKUP(D301,'Concept heirarchy position'!A$1:I$609,3,0)</f>
        <v>344</v>
      </c>
      <c r="B301" s="3" t="str">
        <f>VLOOKUP(D301,'Concept heirarchy position'!A$1:I$609,2,0)</f>
        <v>HCO3</v>
      </c>
      <c r="C301" s="3">
        <v>297</v>
      </c>
      <c r="D301" s="3" t="s">
        <v>1340</v>
      </c>
      <c r="E301" s="12" t="s">
        <v>1341</v>
      </c>
      <c r="F301" s="12" t="s">
        <v>1195</v>
      </c>
      <c r="G301" s="12" t="s">
        <v>740</v>
      </c>
      <c r="O301" s="24" t="s">
        <v>989</v>
      </c>
      <c r="P301" s="24" t="s">
        <v>989</v>
      </c>
      <c r="Q301" s="24"/>
    </row>
    <row r="302" spans="1:17">
      <c r="A302" s="3">
        <f>VLOOKUP(D302,'Concept heirarchy position'!A$1:I$609,3,0)</f>
        <v>345</v>
      </c>
      <c r="B302" s="3" t="str">
        <f>VLOOKUP(D302,'Concept heirarchy position'!A$1:I$609,2,0)</f>
        <v>Urea</v>
      </c>
      <c r="C302" s="3">
        <v>298</v>
      </c>
      <c r="D302" s="3" t="s">
        <v>1112</v>
      </c>
      <c r="E302" s="12" t="s">
        <v>1115</v>
      </c>
      <c r="F302" s="12" t="s">
        <v>1195</v>
      </c>
      <c r="G302" s="12" t="s">
        <v>1657</v>
      </c>
      <c r="O302" s="24" t="s">
        <v>989</v>
      </c>
      <c r="P302" s="24" t="s">
        <v>989</v>
      </c>
      <c r="Q302" s="24"/>
    </row>
    <row r="303" spans="1:17">
      <c r="A303" s="3">
        <f>VLOOKUP(D303,'Concept heirarchy position'!A$1:I$609,3,0)</f>
        <v>346</v>
      </c>
      <c r="B303" s="3" t="str">
        <f>VLOOKUP(D303,'Concept heirarchy position'!A$1:I$609,2,0)</f>
        <v>Creatinine</v>
      </c>
      <c r="C303" s="3">
        <v>299</v>
      </c>
      <c r="D303" s="3" t="s">
        <v>1360</v>
      </c>
      <c r="E303" s="12" t="s">
        <v>1497</v>
      </c>
      <c r="F303" s="12" t="s">
        <v>1195</v>
      </c>
      <c r="G303" s="12" t="s">
        <v>1657</v>
      </c>
      <c r="N303" s="24"/>
      <c r="O303" s="24"/>
      <c r="P303" s="24" t="s">
        <v>989</v>
      </c>
      <c r="Q303" s="24"/>
    </row>
    <row r="304" spans="1:17">
      <c r="A304" s="3">
        <f>VLOOKUP(D304,'Concept heirarchy position'!A$1:I$609,3,0)</f>
        <v>347</v>
      </c>
      <c r="B304" s="3">
        <f>VLOOKUP(D304,'Concept heirarchy position'!A$1:I$609,2,0)</f>
        <v>0</v>
      </c>
      <c r="C304" s="3">
        <v>300</v>
      </c>
      <c r="D304" s="3" t="s">
        <v>1621</v>
      </c>
      <c r="E304" s="12" t="s">
        <v>821</v>
      </c>
      <c r="F304" s="12" t="s">
        <v>1195</v>
      </c>
      <c r="G304" s="12" t="s">
        <v>1097</v>
      </c>
      <c r="H304" s="12" t="s">
        <v>821</v>
      </c>
      <c r="O304" s="24" t="s">
        <v>989</v>
      </c>
      <c r="P304" s="24" t="s">
        <v>989</v>
      </c>
      <c r="Q304" s="24"/>
    </row>
    <row r="305" spans="1:17">
      <c r="A305" s="3">
        <f>VLOOKUP(D305,'Concept heirarchy position'!A$1:I$609,3,0)</f>
        <v>348</v>
      </c>
      <c r="B305" s="3" t="str">
        <f>VLOOKUP(D305,'Concept heirarchy position'!A$1:I$609,2,0)</f>
        <v>Albumin</v>
      </c>
      <c r="C305" s="3">
        <v>301</v>
      </c>
      <c r="D305" s="12" t="s">
        <v>1622</v>
      </c>
      <c r="E305" s="12" t="s">
        <v>1623</v>
      </c>
      <c r="F305" s="12" t="s">
        <v>1195</v>
      </c>
      <c r="G305" s="12" t="s">
        <v>740</v>
      </c>
      <c r="N305" s="24"/>
      <c r="O305" s="24"/>
      <c r="P305" s="24" t="s">
        <v>989</v>
      </c>
      <c r="Q305" s="24"/>
    </row>
    <row r="306" spans="1:17">
      <c r="A306" s="3">
        <f>VLOOKUP(D306,'Concept heirarchy position'!A$1:I$609,3,0)</f>
        <v>349</v>
      </c>
      <c r="B306" s="3" t="str">
        <f>VLOOKUP(D306,'Concept heirarchy position'!A$1:I$609,2,0)</f>
        <v>HbA1C</v>
      </c>
      <c r="C306" s="3">
        <v>302</v>
      </c>
      <c r="D306" s="3" t="s">
        <v>1624</v>
      </c>
      <c r="E306" s="12" t="s">
        <v>1241</v>
      </c>
      <c r="F306" s="12" t="s">
        <v>853</v>
      </c>
      <c r="G306" s="12" t="s">
        <v>1657</v>
      </c>
      <c r="H306" s="12"/>
      <c r="N306" s="24"/>
      <c r="O306" s="24"/>
      <c r="P306" s="24"/>
      <c r="Q306" s="24"/>
    </row>
    <row r="307" spans="1:17">
      <c r="A307" s="3">
        <f>VLOOKUP(D307,'Concept heirarchy position'!A$1:I$609,3,0)</f>
        <v>350</v>
      </c>
      <c r="B307" s="3" t="str">
        <f>VLOOKUP(D307,'Concept heirarchy position'!A$1:I$609,2,0)</f>
        <v>ECG</v>
      </c>
      <c r="C307" s="3">
        <v>303</v>
      </c>
      <c r="D307" s="3" t="s">
        <v>1361</v>
      </c>
      <c r="E307" s="12" t="s">
        <v>822</v>
      </c>
      <c r="F307" s="12" t="s">
        <v>864</v>
      </c>
      <c r="G307" s="12" t="s">
        <v>1097</v>
      </c>
      <c r="H307" s="12" t="s">
        <v>1651</v>
      </c>
      <c r="N307" s="24"/>
      <c r="O307" s="24"/>
      <c r="P307" s="24" t="s">
        <v>989</v>
      </c>
      <c r="Q307" s="24"/>
    </row>
    <row r="308" spans="1:17">
      <c r="A308" s="3">
        <f>VLOOKUP(D308,'Concept heirarchy position'!A$1:I$609,3,0)</f>
        <v>351</v>
      </c>
      <c r="B308" s="3" t="str">
        <f>VLOOKUP(D308,'Concept heirarchy position'!A$1:I$609,2,0)</f>
        <v>ECG Date</v>
      </c>
      <c r="C308" s="3">
        <v>304</v>
      </c>
      <c r="D308" s="3" t="s">
        <v>1363</v>
      </c>
      <c r="E308" s="12" t="s">
        <v>823</v>
      </c>
      <c r="F308" s="3" t="s">
        <v>825</v>
      </c>
      <c r="G308" s="12" t="s">
        <v>1240</v>
      </c>
      <c r="M308" s="3" t="s">
        <v>1096</v>
      </c>
      <c r="N308" s="24"/>
      <c r="O308" s="24" t="s">
        <v>989</v>
      </c>
      <c r="P308" s="24" t="s">
        <v>989</v>
      </c>
      <c r="Q308" s="24"/>
    </row>
    <row r="309" spans="1:17">
      <c r="A309" s="3">
        <f>VLOOKUP(D309,'Concept heirarchy position'!A$1:I$609,3,0)</f>
        <v>352</v>
      </c>
      <c r="B309" s="3" t="str">
        <f>VLOOKUP(D309,'Concept heirarchy position'!A$1:I$609,2,0)</f>
        <v>ECG Results</v>
      </c>
      <c r="C309" s="3">
        <v>305</v>
      </c>
      <c r="D309" s="3" t="s">
        <v>1498</v>
      </c>
      <c r="E309" s="12" t="s">
        <v>812</v>
      </c>
      <c r="F309" s="3" t="s">
        <v>1056</v>
      </c>
      <c r="G309" s="12" t="s">
        <v>981</v>
      </c>
      <c r="I309" s="29">
        <v>65535</v>
      </c>
      <c r="N309" s="24"/>
      <c r="O309" s="24" t="s">
        <v>989</v>
      </c>
      <c r="P309" s="24" t="s">
        <v>989</v>
      </c>
      <c r="Q309" s="24"/>
    </row>
    <row r="310" spans="1:17">
      <c r="A310" s="3">
        <f>VLOOKUP(D310,'Concept heirarchy position'!A$1:I$609,3,0)</f>
        <v>353</v>
      </c>
      <c r="B310" s="3" t="str">
        <f>VLOOKUP(D310,'Concept heirarchy position'!A$1:I$609,2,0)</f>
        <v>Pulmonary function tests performed</v>
      </c>
      <c r="C310" s="3">
        <v>306</v>
      </c>
      <c r="D310" s="3" t="s">
        <v>1501</v>
      </c>
      <c r="E310" s="12" t="s">
        <v>1502</v>
      </c>
      <c r="F310" s="12" t="s">
        <v>864</v>
      </c>
      <c r="G310" s="12" t="s">
        <v>1097</v>
      </c>
      <c r="H310" s="12" t="s">
        <v>1651</v>
      </c>
      <c r="O310" s="24"/>
      <c r="P310" s="24" t="s">
        <v>989</v>
      </c>
      <c r="Q310" s="24"/>
    </row>
    <row r="311" spans="1:17">
      <c r="A311" s="3">
        <f>VLOOKUP(D311,'Concept heirarchy position'!A$1:I$609,3,0)</f>
        <v>353</v>
      </c>
      <c r="B311" s="3" t="str">
        <f>VLOOKUP(D311,'Concept heirarchy position'!A$1:I$609,2,0)</f>
        <v>Pulmonary function tests performed</v>
      </c>
      <c r="C311" s="3">
        <v>307</v>
      </c>
      <c r="D311" s="3" t="s">
        <v>1501</v>
      </c>
      <c r="E311" s="22" t="s">
        <v>1057</v>
      </c>
      <c r="F311" s="22" t="s">
        <v>864</v>
      </c>
      <c r="G311" s="22" t="s">
        <v>1097</v>
      </c>
      <c r="H311" s="28" t="s">
        <v>1508</v>
      </c>
      <c r="N311" s="23" t="str">
        <f>IF((E311=""),"N","Y")</f>
        <v>Y</v>
      </c>
      <c r="O311" s="23" t="s">
        <v>989</v>
      </c>
      <c r="P311" s="23"/>
      <c r="Q311" s="23"/>
    </row>
    <row r="312" spans="1:17">
      <c r="A312" s="3">
        <f>VLOOKUP(D312,'Concept heirarchy position'!A$1:I$609,3,0)</f>
        <v>355</v>
      </c>
      <c r="B312" s="3" t="str">
        <f>VLOOKUP(D312,'Concept heirarchy position'!A$1:I$609,2,0)</f>
        <v>Pulmonary function test results</v>
      </c>
      <c r="C312" s="3">
        <v>308</v>
      </c>
      <c r="D312" s="3" t="s">
        <v>1503</v>
      </c>
      <c r="E312" s="12" t="s">
        <v>2117</v>
      </c>
      <c r="F312" s="3" t="s">
        <v>814</v>
      </c>
      <c r="G312" s="12" t="s">
        <v>981</v>
      </c>
      <c r="I312" s="29">
        <v>65535</v>
      </c>
      <c r="O312" s="24" t="s">
        <v>989</v>
      </c>
      <c r="P312" s="24" t="s">
        <v>989</v>
      </c>
      <c r="Q312" s="24"/>
    </row>
    <row r="313" spans="1:17">
      <c r="A313" s="3">
        <f>VLOOKUP(D313,'Concept heirarchy position'!A$1:I$609,3,0)</f>
        <v>356</v>
      </c>
      <c r="B313" s="3" t="str">
        <f>VLOOKUP(D313,'Concept heirarchy position'!A$1:I$609,2,0)</f>
        <v>PFT date</v>
      </c>
      <c r="C313" s="3">
        <v>309</v>
      </c>
      <c r="D313" s="3" t="s">
        <v>1504</v>
      </c>
      <c r="E313" s="12" t="s">
        <v>815</v>
      </c>
      <c r="F313" s="3" t="s">
        <v>814</v>
      </c>
      <c r="G313" s="12" t="s">
        <v>1240</v>
      </c>
      <c r="M313" s="3" t="s">
        <v>1096</v>
      </c>
      <c r="O313" s="24" t="s">
        <v>989</v>
      </c>
      <c r="P313" s="24" t="s">
        <v>989</v>
      </c>
      <c r="Q313" s="24"/>
    </row>
    <row r="314" spans="1:17">
      <c r="A314" s="3">
        <f>VLOOKUP(D314,'Concept heirarchy position'!A$1:I$609,3,0)</f>
        <v>357</v>
      </c>
      <c r="B314" s="3" t="str">
        <f>VLOOKUP(D314,'Concept heirarchy position'!A$1:I$609,2,0)</f>
        <v>CXR performed</v>
      </c>
      <c r="C314" s="3">
        <v>310</v>
      </c>
      <c r="D314" s="3" t="s">
        <v>1764</v>
      </c>
      <c r="E314" s="12" t="s">
        <v>1785</v>
      </c>
      <c r="F314" s="12" t="s">
        <v>864</v>
      </c>
      <c r="G314" s="12" t="s">
        <v>1097</v>
      </c>
      <c r="H314" s="12" t="s">
        <v>1651</v>
      </c>
      <c r="N314" s="24"/>
      <c r="O314" s="24"/>
      <c r="P314" s="24" t="s">
        <v>989</v>
      </c>
      <c r="Q314" s="24"/>
    </row>
    <row r="315" spans="1:17">
      <c r="A315" s="3">
        <f>VLOOKUP(D315,'Concept heirarchy position'!A$1:I$609,3,0)</f>
        <v>357</v>
      </c>
      <c r="B315" s="3" t="str">
        <f>VLOOKUP(D315,'Concept heirarchy position'!A$1:I$609,2,0)</f>
        <v>CXR performed</v>
      </c>
      <c r="C315" s="3">
        <v>311</v>
      </c>
      <c r="D315" s="3" t="s">
        <v>1764</v>
      </c>
      <c r="E315" s="22" t="s">
        <v>1186</v>
      </c>
      <c r="F315" s="22" t="s">
        <v>864</v>
      </c>
      <c r="G315" s="22" t="s">
        <v>1097</v>
      </c>
      <c r="H315" s="28" t="s">
        <v>1508</v>
      </c>
      <c r="N315" s="23" t="str">
        <f>IF((E315=""),"N","Y")</f>
        <v>Y</v>
      </c>
      <c r="O315" s="23" t="s">
        <v>989</v>
      </c>
      <c r="P315" s="23"/>
      <c r="Q315" s="23"/>
    </row>
    <row r="316" spans="1:17">
      <c r="A316" s="3">
        <f>VLOOKUP(D316,'Concept heirarchy position'!A$1:I$609,3,0)</f>
        <v>359</v>
      </c>
      <c r="B316" s="3" t="str">
        <f>VLOOKUP(D316,'Concept heirarchy position'!A$1:I$609,2,0)</f>
        <v>CXR date</v>
      </c>
      <c r="C316" s="3">
        <v>312</v>
      </c>
      <c r="D316" s="3" t="s">
        <v>1786</v>
      </c>
      <c r="E316" s="12" t="s">
        <v>1787</v>
      </c>
      <c r="F316" s="3" t="s">
        <v>1059</v>
      </c>
      <c r="G316" s="12" t="s">
        <v>1240</v>
      </c>
      <c r="M316" s="3" t="s">
        <v>1096</v>
      </c>
      <c r="N316" s="24"/>
      <c r="O316" s="24"/>
      <c r="P316" s="24" t="s">
        <v>989</v>
      </c>
      <c r="Q316" s="24"/>
    </row>
    <row r="317" spans="1:17">
      <c r="A317" s="3">
        <f>VLOOKUP(D317,'Concept heirarchy position'!A$1:I$609,3,0)</f>
        <v>360</v>
      </c>
      <c r="B317" s="3" t="str">
        <f>VLOOKUP(D317,'Concept heirarchy position'!A$1:I$609,2,0)</f>
        <v>CXR results</v>
      </c>
      <c r="C317" s="3">
        <v>313</v>
      </c>
      <c r="D317" s="3" t="s">
        <v>1766</v>
      </c>
      <c r="E317" s="12" t="s">
        <v>1767</v>
      </c>
      <c r="F317" s="3" t="s">
        <v>1059</v>
      </c>
      <c r="G317" s="12" t="s">
        <v>981</v>
      </c>
      <c r="I317" s="29">
        <v>65535</v>
      </c>
      <c r="N317" s="24"/>
      <c r="O317" s="24"/>
      <c r="P317" s="24" t="s">
        <v>989</v>
      </c>
      <c r="Q317" s="24"/>
    </row>
    <row r="318" spans="1:17">
      <c r="A318" s="3">
        <f>VLOOKUP(D318,'Concept heirarchy position'!A$1:I$609,3,0)</f>
        <v>361</v>
      </c>
      <c r="B318" s="3" t="str">
        <f>VLOOKUP(D318,'Concept heirarchy position'!A$1:I$609,2,0)</f>
        <v>Echo performed</v>
      </c>
      <c r="C318" s="3">
        <v>314</v>
      </c>
      <c r="D318" s="3" t="s">
        <v>2028</v>
      </c>
      <c r="E318" s="12" t="s">
        <v>1060</v>
      </c>
      <c r="F318" s="12" t="s">
        <v>864</v>
      </c>
      <c r="G318" s="12" t="s">
        <v>1097</v>
      </c>
      <c r="H318" s="12" t="s">
        <v>1651</v>
      </c>
      <c r="N318" s="24"/>
      <c r="O318" s="24"/>
      <c r="P318" s="24" t="s">
        <v>989</v>
      </c>
      <c r="Q318" s="24"/>
    </row>
    <row r="319" spans="1:17">
      <c r="A319" s="3">
        <f>VLOOKUP(D319,'Concept heirarchy position'!A$1:I$609,3,0)</f>
        <v>361</v>
      </c>
      <c r="B319" s="3" t="str">
        <f>VLOOKUP(D319,'Concept heirarchy position'!A$1:I$609,2,0)</f>
        <v>Echo performed</v>
      </c>
      <c r="C319" s="3">
        <v>315</v>
      </c>
      <c r="D319" s="3" t="s">
        <v>2028</v>
      </c>
      <c r="E319" s="22" t="s">
        <v>941</v>
      </c>
      <c r="F319" s="22" t="s">
        <v>864</v>
      </c>
      <c r="G319" s="22" t="s">
        <v>1097</v>
      </c>
      <c r="H319" s="28" t="s">
        <v>1508</v>
      </c>
      <c r="N319" s="23" t="str">
        <f>IF((E319=""),"N","Y")</f>
        <v>Y</v>
      </c>
      <c r="O319" s="23" t="s">
        <v>989</v>
      </c>
      <c r="P319" s="23"/>
      <c r="Q319" s="23"/>
    </row>
    <row r="320" spans="1:17">
      <c r="A320" s="3">
        <f>VLOOKUP(D320,'Concept heirarchy position'!A$1:I$609,3,0)</f>
        <v>363</v>
      </c>
      <c r="B320" s="3" t="str">
        <f>VLOOKUP(D320,'Concept heirarchy position'!A$1:I$609,2,0)</f>
        <v>Echo date</v>
      </c>
      <c r="C320" s="3">
        <v>316</v>
      </c>
      <c r="D320" s="3" t="s">
        <v>1902</v>
      </c>
      <c r="E320" s="12" t="s">
        <v>1903</v>
      </c>
      <c r="F320" s="3" t="s">
        <v>1704</v>
      </c>
      <c r="G320" s="12" t="s">
        <v>1240</v>
      </c>
      <c r="M320" s="3" t="s">
        <v>1096</v>
      </c>
      <c r="N320" s="24"/>
      <c r="O320" s="24" t="s">
        <v>989</v>
      </c>
      <c r="P320" s="24" t="s">
        <v>989</v>
      </c>
      <c r="Q320" s="24"/>
    </row>
    <row r="321" spans="1:17">
      <c r="A321" s="3">
        <f>VLOOKUP(D321,'Concept heirarchy position'!A$1:I$609,3,0)</f>
        <v>364</v>
      </c>
      <c r="B321" s="3" t="str">
        <f>VLOOKUP(D321,'Concept heirarchy position'!A$1:I$609,2,0)</f>
        <v>Echo results</v>
      </c>
      <c r="C321" s="3">
        <v>317</v>
      </c>
      <c r="D321" s="3" t="s">
        <v>1906</v>
      </c>
      <c r="E321" s="12" t="s">
        <v>1782</v>
      </c>
      <c r="F321" s="3" t="s">
        <v>1704</v>
      </c>
      <c r="G321" s="12" t="s">
        <v>981</v>
      </c>
      <c r="I321" s="29">
        <v>65535</v>
      </c>
      <c r="N321" s="24"/>
      <c r="O321" s="24"/>
      <c r="P321" s="24" t="s">
        <v>989</v>
      </c>
      <c r="Q321" s="24"/>
    </row>
    <row r="322" spans="1:17">
      <c r="A322" s="3">
        <f>VLOOKUP(D322,'Concept heirarchy position'!A$1:I$609,3,0)</f>
        <v>371</v>
      </c>
      <c r="B322" s="3" t="str">
        <f>VLOOKUP(D322,'Concept heirarchy position'!A$1:I$609,2,0)</f>
        <v>Other imaging performed</v>
      </c>
      <c r="C322" s="3">
        <v>318</v>
      </c>
      <c r="D322" s="3" t="s">
        <v>1395</v>
      </c>
      <c r="E322" s="12" t="s">
        <v>1028</v>
      </c>
      <c r="F322" s="12" t="s">
        <v>864</v>
      </c>
      <c r="G322" s="12" t="s">
        <v>1097</v>
      </c>
      <c r="H322" s="12" t="s">
        <v>1651</v>
      </c>
      <c r="J322" s="12" t="s">
        <v>989</v>
      </c>
      <c r="K322" s="12" t="s">
        <v>703</v>
      </c>
      <c r="L322" s="12"/>
      <c r="M322" s="12"/>
      <c r="O322" s="24" t="s">
        <v>989</v>
      </c>
      <c r="P322" s="24" t="s">
        <v>989</v>
      </c>
      <c r="Q322" s="24"/>
    </row>
    <row r="323" spans="1:17">
      <c r="A323" s="3">
        <f>VLOOKUP(D323,'Concept heirarchy position'!A$1:I$609,3,0)</f>
        <v>372</v>
      </c>
      <c r="B323" s="3" t="str">
        <f>VLOOKUP(D323,'Concept heirarchy position'!A$1:I$609,2,0)</f>
        <v>Other Lab Results</v>
      </c>
      <c r="C323" s="3">
        <v>319</v>
      </c>
      <c r="D323" s="3" t="s">
        <v>1272</v>
      </c>
      <c r="E323" s="12" t="s">
        <v>1705</v>
      </c>
      <c r="F323" s="12" t="s">
        <v>1195</v>
      </c>
      <c r="G323" s="12" t="s">
        <v>981</v>
      </c>
      <c r="I323" s="29">
        <v>65535</v>
      </c>
      <c r="O323" s="24" t="s">
        <v>989</v>
      </c>
      <c r="P323" s="24" t="s">
        <v>989</v>
      </c>
      <c r="Q323" s="24"/>
    </row>
    <row r="324" spans="1:17">
      <c r="A324" s="3">
        <f>VLOOKUP(D324,'Concept heirarchy position'!A$1:I$609,3,0)</f>
        <v>373</v>
      </c>
      <c r="B324" s="3" t="str">
        <f>VLOOKUP(D324,'Concept heirarchy position'!A$1:I$609,2,0)</f>
        <v>Consultation requested</v>
      </c>
      <c r="C324" s="3">
        <v>320</v>
      </c>
      <c r="D324" s="7" t="s">
        <v>1159</v>
      </c>
      <c r="E324" s="12" t="s">
        <v>1279</v>
      </c>
      <c r="F324" s="12" t="s">
        <v>864</v>
      </c>
      <c r="G324" s="12" t="s">
        <v>1097</v>
      </c>
      <c r="H324" s="12" t="s">
        <v>1651</v>
      </c>
      <c r="J324" s="3" t="s">
        <v>989</v>
      </c>
      <c r="N324" s="24"/>
      <c r="O324" s="24" t="s">
        <v>989</v>
      </c>
      <c r="P324" s="24" t="s">
        <v>989</v>
      </c>
      <c r="Q324" s="24"/>
    </row>
    <row r="325" spans="1:17">
      <c r="A325" s="3">
        <f>VLOOKUP(D325,'Concept heirarchy position'!A$1:I$609,3,0)</f>
        <v>374</v>
      </c>
      <c r="B325" s="3" t="str">
        <f>VLOOKUP(D325,'Concept heirarchy position'!A$1:I$609,2,0)</f>
        <v>Consultation completed</v>
      </c>
      <c r="C325" s="3">
        <v>321</v>
      </c>
      <c r="D325" s="7" t="s">
        <v>1161</v>
      </c>
      <c r="E325" s="12" t="s">
        <v>1160</v>
      </c>
      <c r="F325" s="12" t="s">
        <v>864</v>
      </c>
      <c r="G325" s="12" t="s">
        <v>1097</v>
      </c>
      <c r="H325" s="12" t="s">
        <v>1651</v>
      </c>
      <c r="J325" s="3" t="s">
        <v>989</v>
      </c>
      <c r="K325" s="3" t="s">
        <v>703</v>
      </c>
      <c r="N325" s="24"/>
      <c r="O325" s="24" t="s">
        <v>989</v>
      </c>
      <c r="P325" s="24" t="s">
        <v>989</v>
      </c>
      <c r="Q325" s="24"/>
    </row>
    <row r="326" spans="1:17">
      <c r="A326" s="3">
        <f>VLOOKUP(D326,'Concept heirarchy position'!A$1:I$609,3,0)</f>
        <v>375</v>
      </c>
      <c r="B326" s="3" t="str">
        <f>VLOOKUP(D326,'Concept heirarchy position'!A$1:I$609,2,0)</f>
        <v>ASA</v>
      </c>
      <c r="C326" s="3">
        <v>322</v>
      </c>
      <c r="D326" s="12" t="s">
        <v>919</v>
      </c>
      <c r="E326" s="12" t="s">
        <v>1315</v>
      </c>
      <c r="F326" s="12" t="s">
        <v>864</v>
      </c>
      <c r="G326" s="12" t="s">
        <v>1097</v>
      </c>
      <c r="H326" s="12" t="s">
        <v>919</v>
      </c>
      <c r="N326" s="24"/>
      <c r="O326" s="24" t="s">
        <v>989</v>
      </c>
      <c r="P326" s="24" t="s">
        <v>989</v>
      </c>
      <c r="Q326" s="24"/>
    </row>
    <row r="327" spans="1:17">
      <c r="A327" s="3">
        <f>VLOOKUP(D327,'Concept heirarchy position'!A$1:I$609,3,0)</f>
        <v>376</v>
      </c>
      <c r="B327" s="3" t="str">
        <f>VLOOKUP(D327,'Concept heirarchy position'!A$1:I$609,2,0)</f>
        <v>Emergency</v>
      </c>
      <c r="C327" s="3">
        <v>323</v>
      </c>
      <c r="D327" s="12" t="s">
        <v>1175</v>
      </c>
      <c r="E327" s="12" t="s">
        <v>1175</v>
      </c>
      <c r="F327" s="12" t="s">
        <v>864</v>
      </c>
      <c r="G327" s="12" t="s">
        <v>1097</v>
      </c>
      <c r="H327" s="12" t="s">
        <v>1651</v>
      </c>
      <c r="O327" s="24"/>
      <c r="P327" s="24" t="s">
        <v>989</v>
      </c>
      <c r="Q327" s="24"/>
    </row>
    <row r="328" spans="1:17">
      <c r="A328" s="3">
        <f>VLOOKUP(D328,'Concept heirarchy position'!A$1:I$609,3,0)</f>
        <v>377</v>
      </c>
      <c r="B328" s="3" t="str">
        <f>VLOOKUP(D328,'Concept heirarchy position'!A$1:I$609,2,0)</f>
        <v>Lee Revised CRI</v>
      </c>
      <c r="C328" s="3">
        <v>324</v>
      </c>
      <c r="D328" s="3" t="s">
        <v>1429</v>
      </c>
      <c r="E328" s="12" t="s">
        <v>1452</v>
      </c>
      <c r="F328" s="12" t="s">
        <v>864</v>
      </c>
      <c r="G328" s="12" t="s">
        <v>1583</v>
      </c>
      <c r="H328" s="12" t="s">
        <v>956</v>
      </c>
      <c r="O328" s="24" t="s">
        <v>989</v>
      </c>
      <c r="P328" s="24" t="s">
        <v>989</v>
      </c>
      <c r="Q328" s="24"/>
    </row>
    <row r="329" spans="1:17">
      <c r="A329" s="3">
        <f>VLOOKUP(D329,'Concept heirarchy position'!A$1:I$609,3,0)</f>
        <v>380</v>
      </c>
      <c r="B329" s="3" t="str">
        <f>VLOOKUP(D329,'Concept heirarchy position'!A$1:I$609,2,0)</f>
        <v>Anaesthesia technique planned</v>
      </c>
      <c r="C329" s="3">
        <v>325</v>
      </c>
      <c r="D329" s="12" t="s">
        <v>1049</v>
      </c>
      <c r="E329" s="12" t="s">
        <v>1454</v>
      </c>
      <c r="F329" s="12" t="s">
        <v>864</v>
      </c>
      <c r="G329" s="12" t="s">
        <v>1583</v>
      </c>
      <c r="H329" s="12" t="s">
        <v>1079</v>
      </c>
      <c r="N329" s="24"/>
      <c r="O329" s="24"/>
      <c r="P329" s="24" t="s">
        <v>989</v>
      </c>
      <c r="Q329" s="24"/>
    </row>
    <row r="330" spans="1:17">
      <c r="A330" s="3">
        <f>VLOOKUP(D330,'Concept heirarchy position'!A$1:I$609,3,0)</f>
        <v>381</v>
      </c>
      <c r="B330" s="3" t="str">
        <f>VLOOKUP(D330,'Concept heirarchy position'!A$1:I$609,2,0)</f>
        <v>Induction planned</v>
      </c>
      <c r="C330" s="3">
        <v>326</v>
      </c>
      <c r="D330" s="3" t="s">
        <v>1299</v>
      </c>
      <c r="E330" s="12" t="s">
        <v>842</v>
      </c>
      <c r="F330" s="12" t="s">
        <v>864</v>
      </c>
      <c r="G330" s="12" t="s">
        <v>1583</v>
      </c>
      <c r="H330" s="12" t="s">
        <v>957</v>
      </c>
      <c r="O330" s="24" t="s">
        <v>989</v>
      </c>
      <c r="P330" s="24" t="s">
        <v>989</v>
      </c>
      <c r="Q330" s="24"/>
    </row>
    <row r="331" spans="1:17" ht="15">
      <c r="A331" s="3">
        <f>VLOOKUP(D331,'Concept heirarchy position'!A$1:I$609,3,0)</f>
        <v>382</v>
      </c>
      <c r="B331" s="3" t="str">
        <f>VLOOKUP(D331,'Concept heirarchy position'!A$1:I$609,2,0)</f>
        <v>Risks discussed</v>
      </c>
      <c r="C331" s="3">
        <v>327</v>
      </c>
      <c r="D331" s="3" t="s">
        <v>1432</v>
      </c>
      <c r="E331" s="12" t="s">
        <v>959</v>
      </c>
      <c r="F331" s="12" t="s">
        <v>864</v>
      </c>
      <c r="G331" s="12" t="s">
        <v>1583</v>
      </c>
      <c r="H331" s="25" t="s">
        <v>1432</v>
      </c>
      <c r="O331" s="24" t="s">
        <v>989</v>
      </c>
      <c r="P331" s="24" t="s">
        <v>989</v>
      </c>
      <c r="Q331" s="24"/>
    </row>
    <row r="332" spans="1:17">
      <c r="A332" s="3">
        <f>VLOOKUP(D332,'Concept heirarchy position'!A$1:I$609,3,0)</f>
        <v>383</v>
      </c>
      <c r="B332" s="3" t="str">
        <f>VLOOKUP(D332,'Concept heirarchy position'!A$1:I$609,2,0)</f>
        <v>Particular risks</v>
      </c>
      <c r="C332" s="3">
        <v>328</v>
      </c>
      <c r="D332" s="3" t="s">
        <v>1434</v>
      </c>
      <c r="E332" s="12" t="s">
        <v>727</v>
      </c>
      <c r="F332" s="12" t="s">
        <v>864</v>
      </c>
      <c r="G332" s="12" t="s">
        <v>981</v>
      </c>
      <c r="I332" s="29">
        <v>65535</v>
      </c>
      <c r="J332" s="12"/>
      <c r="K332" s="12"/>
      <c r="L332" s="12"/>
      <c r="M332" s="12"/>
      <c r="P332" s="21" t="s">
        <v>989</v>
      </c>
    </row>
    <row r="333" spans="1:17">
      <c r="A333" s="3">
        <f>VLOOKUP(D333,'Concept heirarchy position'!A$1:I$609,3,0)</f>
        <v>384</v>
      </c>
      <c r="B333" s="3" t="str">
        <f>VLOOKUP(D333,'Concept heirarchy position'!A$1:I$609,2,0)</f>
        <v>Consent</v>
      </c>
      <c r="C333" s="3">
        <v>329</v>
      </c>
      <c r="D333" s="3" t="s">
        <v>1696</v>
      </c>
      <c r="E333" s="12" t="s">
        <v>155</v>
      </c>
      <c r="F333" s="12" t="s">
        <v>864</v>
      </c>
      <c r="G333" s="12" t="s">
        <v>1097</v>
      </c>
      <c r="H333" s="12" t="s">
        <v>1651</v>
      </c>
      <c r="N333" s="24"/>
      <c r="O333" s="24"/>
      <c r="P333" s="24" t="s">
        <v>989</v>
      </c>
      <c r="Q333" s="24"/>
    </row>
    <row r="334" spans="1:17">
      <c r="A334" s="3">
        <f>VLOOKUP(D334,'Concept heirarchy position'!A$1:I$609,3,0)</f>
        <v>385</v>
      </c>
      <c r="B334" s="3" t="str">
        <f>VLOOKUP(D334,'Concept heirarchy position'!A$1:I$609,2,0)</f>
        <v>Indication for endocarditis prophylaxis</v>
      </c>
      <c r="C334" s="3">
        <v>330</v>
      </c>
      <c r="D334" s="3" t="s">
        <v>2422</v>
      </c>
      <c r="E334" s="12" t="s">
        <v>2423</v>
      </c>
      <c r="F334" s="12" t="s">
        <v>864</v>
      </c>
      <c r="G334" s="12" t="s">
        <v>1097</v>
      </c>
      <c r="H334" s="12" t="s">
        <v>1651</v>
      </c>
      <c r="O334" s="24" t="s">
        <v>989</v>
      </c>
      <c r="P334" s="24" t="s">
        <v>989</v>
      </c>
      <c r="Q334" s="24"/>
    </row>
    <row r="335" spans="1:17">
      <c r="A335" s="3">
        <f>VLOOKUP(D335,'Concept heirarchy position'!A$1:I$609,3,0)</f>
        <v>386</v>
      </c>
      <c r="B335" s="3" t="str">
        <f>VLOOKUP(D335,'Concept heirarchy position'!A$1:I$609,2,0)</f>
        <v>Final comments</v>
      </c>
      <c r="C335" s="3">
        <v>331</v>
      </c>
      <c r="D335" s="3" t="s">
        <v>2382</v>
      </c>
      <c r="E335" s="12" t="s">
        <v>2383</v>
      </c>
      <c r="F335" s="12" t="s">
        <v>864</v>
      </c>
      <c r="G335" s="12" t="s">
        <v>981</v>
      </c>
      <c r="I335" s="29">
        <v>65535</v>
      </c>
      <c r="O335" s="24" t="s">
        <v>989</v>
      </c>
      <c r="P335" s="24" t="s">
        <v>989</v>
      </c>
      <c r="Q335" s="24"/>
    </row>
    <row r="336" spans="1:17">
      <c r="A336" s="3" t="e">
        <f>VLOOKUP(D336,'Concept heirarchy position'!A$1:I$609,3,0)</f>
        <v>#N/A</v>
      </c>
      <c r="B336" s="3" t="e">
        <f>VLOOKUP(D336,'Concept heirarchy position'!A$1:I$609,2,0)</f>
        <v>#N/A</v>
      </c>
      <c r="C336" s="3">
        <v>332</v>
      </c>
      <c r="D336" s="7" t="s">
        <v>1838</v>
      </c>
      <c r="E336" s="3" t="s">
        <v>1245</v>
      </c>
      <c r="F336" s="3" t="s">
        <v>864</v>
      </c>
      <c r="G336" s="3" t="s">
        <v>1097</v>
      </c>
      <c r="H336" s="3" t="s">
        <v>1508</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156</v>
      </c>
      <c r="B1" s="36" t="s">
        <v>874</v>
      </c>
    </row>
    <row r="2" spans="1:2" ht="12.75" customHeight="1">
      <c r="A2" s="36">
        <v>288574004</v>
      </c>
      <c r="B2" s="36" t="s">
        <v>725</v>
      </c>
    </row>
    <row r="3" spans="1:2" ht="12.75" customHeight="1">
      <c r="A3" s="36">
        <v>263654008</v>
      </c>
      <c r="B3" s="36" t="s">
        <v>741</v>
      </c>
    </row>
    <row r="4" spans="1:2" ht="12.75" customHeight="1">
      <c r="A4" s="36">
        <v>410537005</v>
      </c>
      <c r="B4" s="36" t="s">
        <v>878</v>
      </c>
    </row>
    <row r="5" spans="1:2" ht="12.75" customHeight="1">
      <c r="A5" s="36">
        <v>413432001</v>
      </c>
      <c r="B5" s="36" t="s">
        <v>875</v>
      </c>
    </row>
    <row r="6" spans="1:2" ht="12.75" customHeight="1">
      <c r="A6" s="36">
        <v>394659003</v>
      </c>
      <c r="B6" s="36" t="s">
        <v>876</v>
      </c>
    </row>
    <row r="7" spans="1:2" ht="12.75" customHeight="1">
      <c r="A7" s="36">
        <v>56675007</v>
      </c>
      <c r="B7" s="36" t="s">
        <v>547</v>
      </c>
    </row>
    <row r="8" spans="1:2" ht="12.75" customHeight="1">
      <c r="A8" s="36">
        <v>57054005</v>
      </c>
      <c r="B8" s="36" t="s">
        <v>879</v>
      </c>
    </row>
    <row r="9" spans="1:2" ht="12.75" customHeight="1">
      <c r="A9" s="36">
        <v>401314000</v>
      </c>
      <c r="B9" s="36" t="s">
        <v>1137</v>
      </c>
    </row>
    <row r="10" spans="1:2" ht="12.75" customHeight="1">
      <c r="A10" s="36">
        <v>401303003</v>
      </c>
      <c r="B10" s="36" t="s">
        <v>1006</v>
      </c>
    </row>
    <row r="11" spans="1:2" ht="12.75" customHeight="1">
      <c r="A11" s="36">
        <v>397635003</v>
      </c>
      <c r="B11" s="36" t="s">
        <v>1135</v>
      </c>
    </row>
    <row r="12" spans="1:2" ht="12.75" customHeight="1">
      <c r="A12" s="36">
        <v>399097000</v>
      </c>
      <c r="B12" s="36" t="s">
        <v>446</v>
      </c>
    </row>
    <row r="13" spans="1:2" ht="12.75" customHeight="1">
      <c r="A13" s="36">
        <v>410011004</v>
      </c>
      <c r="B13" s="36" t="s">
        <v>550</v>
      </c>
    </row>
    <row r="14" spans="1:2" ht="12.75" customHeight="1">
      <c r="A14" s="36">
        <v>62014003</v>
      </c>
      <c r="B14" s="36" t="s">
        <v>898</v>
      </c>
    </row>
    <row r="15" spans="1:2" ht="12.75" customHeight="1">
      <c r="A15" s="36">
        <v>255234002</v>
      </c>
      <c r="B15" s="36" t="s">
        <v>669</v>
      </c>
    </row>
    <row r="16" spans="1:2" ht="12.75" customHeight="1">
      <c r="A16" s="36">
        <v>160573003</v>
      </c>
      <c r="B16" s="36" t="s">
        <v>670</v>
      </c>
    </row>
    <row r="17" spans="1:2" ht="12.75" customHeight="1">
      <c r="A17" s="36">
        <v>228958009</v>
      </c>
      <c r="B17" s="36" t="s">
        <v>558</v>
      </c>
    </row>
    <row r="18" spans="1:2" ht="12.75" customHeight="1">
      <c r="A18" s="36">
        <v>106190000</v>
      </c>
      <c r="B18" s="36" t="s">
        <v>577</v>
      </c>
    </row>
    <row r="19" spans="1:2" ht="12.75" customHeight="1">
      <c r="A19" s="36">
        <v>413495001</v>
      </c>
      <c r="B19" s="36" t="s">
        <v>1516</v>
      </c>
    </row>
    <row r="20" spans="1:2" ht="12.75" customHeight="1">
      <c r="A20" s="36">
        <v>413497009</v>
      </c>
      <c r="B20" s="36" t="s">
        <v>1013</v>
      </c>
    </row>
    <row r="21" spans="1:2" ht="12.75" customHeight="1">
      <c r="A21" s="36">
        <v>413498004</v>
      </c>
      <c r="B21" s="36" t="s">
        <v>910</v>
      </c>
    </row>
    <row r="22" spans="1:2" ht="12.75" customHeight="1">
      <c r="A22" s="36">
        <v>413499007</v>
      </c>
      <c r="B22" s="36" t="s">
        <v>692</v>
      </c>
    </row>
    <row r="23" spans="1:2" ht="12.75" customHeight="1">
      <c r="A23" s="36">
        <v>413500003</v>
      </c>
      <c r="B23" s="36" t="s">
        <v>394</v>
      </c>
    </row>
    <row r="24" spans="1:2" ht="12.75" customHeight="1">
      <c r="A24" s="36">
        <v>194828000</v>
      </c>
      <c r="B24" s="36" t="s">
        <v>401</v>
      </c>
    </row>
    <row r="25" spans="1:2" ht="12.75" customHeight="1">
      <c r="A25" s="36">
        <v>61490001</v>
      </c>
      <c r="B25" s="36" t="s">
        <v>402</v>
      </c>
    </row>
    <row r="26" spans="1:2" ht="12.75" customHeight="1">
      <c r="A26" s="36">
        <v>41334000</v>
      </c>
      <c r="B26" s="36" t="s">
        <v>403</v>
      </c>
    </row>
    <row r="27" spans="1:2" ht="12.75" customHeight="1">
      <c r="A27" s="36">
        <v>85284003</v>
      </c>
      <c r="B27" s="36" t="s">
        <v>397</v>
      </c>
    </row>
    <row r="28" spans="1:2" ht="12.75" customHeight="1">
      <c r="A28" s="36">
        <v>89323001</v>
      </c>
      <c r="B28" s="36" t="s">
        <v>292</v>
      </c>
    </row>
    <row r="29" spans="1:2" ht="12.75" customHeight="1">
      <c r="A29" s="36">
        <v>195967001</v>
      </c>
      <c r="B29" s="36" t="s">
        <v>293</v>
      </c>
    </row>
    <row r="30" spans="1:2" ht="12.75" customHeight="1">
      <c r="A30" s="36">
        <v>49436004</v>
      </c>
      <c r="B30" s="36" t="s">
        <v>571</v>
      </c>
    </row>
    <row r="31" spans="1:2" ht="12.75" customHeight="1">
      <c r="A31" s="36">
        <v>64779008</v>
      </c>
      <c r="B31" s="36" t="s">
        <v>478</v>
      </c>
    </row>
    <row r="32" spans="1:2" ht="12.75" customHeight="1">
      <c r="A32" s="36">
        <v>50373000</v>
      </c>
      <c r="B32" s="36" t="s">
        <v>695</v>
      </c>
    </row>
    <row r="33" spans="1:2" ht="12.75" customHeight="1">
      <c r="A33" s="36">
        <v>60621009</v>
      </c>
      <c r="B33" s="36" t="s">
        <v>461</v>
      </c>
    </row>
    <row r="34" spans="1:2" ht="12.75" customHeight="1">
      <c r="A34" s="36">
        <v>301898006</v>
      </c>
      <c r="B34" s="36" t="s">
        <v>570</v>
      </c>
    </row>
    <row r="35" spans="1:2" ht="12.75" customHeight="1">
      <c r="A35" s="36">
        <v>27113001</v>
      </c>
      <c r="B35" s="36" t="s">
        <v>307</v>
      </c>
    </row>
    <row r="36" spans="1:2" ht="12.75" customHeight="1">
      <c r="A36" s="36">
        <v>106070007</v>
      </c>
      <c r="B36" s="36" t="s">
        <v>288</v>
      </c>
    </row>
    <row r="37" spans="1:2" ht="12.75" customHeight="1">
      <c r="A37" s="36">
        <v>85898001</v>
      </c>
      <c r="B37" s="36" t="s">
        <v>211</v>
      </c>
    </row>
    <row r="38" spans="1:2" ht="12.75" customHeight="1">
      <c r="A38" s="36">
        <v>112802009</v>
      </c>
      <c r="B38" s="36" t="s">
        <v>200</v>
      </c>
    </row>
    <row r="39" spans="1:2" ht="12.75" customHeight="1">
      <c r="A39" s="36">
        <v>64586002</v>
      </c>
      <c r="B39" s="36" t="s">
        <v>573</v>
      </c>
    </row>
    <row r="40" spans="1:2" ht="12.75" customHeight="1">
      <c r="A40" s="36">
        <v>246075003</v>
      </c>
      <c r="B40" s="36" t="s">
        <v>574</v>
      </c>
    </row>
    <row r="41" spans="1:2" ht="12.75" customHeight="1">
      <c r="A41" s="36">
        <v>230690007</v>
      </c>
      <c r="B41" s="36" t="s">
        <v>813</v>
      </c>
    </row>
    <row r="42" spans="1:2" ht="12.75" customHeight="1">
      <c r="A42" s="36">
        <v>62914000</v>
      </c>
      <c r="B42" s="36" t="s">
        <v>709</v>
      </c>
    </row>
    <row r="43" spans="1:2" ht="12.75" customHeight="1">
      <c r="A43" s="36">
        <v>301272007</v>
      </c>
      <c r="B43" s="36" t="s">
        <v>710</v>
      </c>
    </row>
    <row r="44" spans="1:2" ht="12.75" customHeight="1">
      <c r="A44" s="36">
        <v>426749004</v>
      </c>
      <c r="B44" s="36" t="s">
        <v>1197</v>
      </c>
    </row>
    <row r="45" spans="1:2" ht="12.75" customHeight="1">
      <c r="A45" s="36">
        <v>48447003</v>
      </c>
      <c r="B45" s="36" t="s">
        <v>1198</v>
      </c>
    </row>
    <row r="46" spans="1:2" ht="12.75" customHeight="1">
      <c r="A46" s="36">
        <v>13645005</v>
      </c>
      <c r="B46" s="36" t="s">
        <v>1063</v>
      </c>
    </row>
    <row r="47" spans="1:2" ht="12.75" customHeight="1">
      <c r="A47" s="36">
        <v>230056004</v>
      </c>
      <c r="B47" s="36" t="s">
        <v>828</v>
      </c>
    </row>
    <row r="48" spans="1:2" ht="12.75" customHeight="1">
      <c r="A48" s="36">
        <v>401201003</v>
      </c>
      <c r="B48" s="36" t="s">
        <v>717</v>
      </c>
    </row>
    <row r="49" spans="1:2" ht="12.75" customHeight="1">
      <c r="A49" s="36">
        <v>19943007</v>
      </c>
      <c r="B49" s="36" t="s">
        <v>597</v>
      </c>
    </row>
    <row r="50" spans="1:2" ht="12.75" customHeight="1">
      <c r="A50" s="36">
        <v>33211000</v>
      </c>
      <c r="B50" s="36" t="s">
        <v>500</v>
      </c>
    </row>
    <row r="51" spans="1:2" ht="12.75" customHeight="1">
      <c r="A51" s="36">
        <v>44808001</v>
      </c>
      <c r="B51" s="36" t="s">
        <v>711</v>
      </c>
    </row>
    <row r="52" spans="1:2" ht="12.75" customHeight="1">
      <c r="A52" s="36">
        <v>234141001</v>
      </c>
      <c r="B52" s="36" t="s">
        <v>714</v>
      </c>
    </row>
    <row r="53" spans="1:2" ht="12.75" customHeight="1">
      <c r="A53" s="36">
        <v>13213009</v>
      </c>
      <c r="B53" s="36" t="s">
        <v>603</v>
      </c>
    </row>
    <row r="54" spans="1:2" ht="12.75" customHeight="1">
      <c r="A54" s="36">
        <v>42343007</v>
      </c>
      <c r="B54" s="36" t="s">
        <v>604</v>
      </c>
    </row>
    <row r="55" spans="1:2" ht="12.75" customHeight="1">
      <c r="A55" s="36">
        <v>398172005</v>
      </c>
      <c r="B55" s="36" t="s">
        <v>833</v>
      </c>
    </row>
    <row r="56" spans="1:2" ht="12.75" customHeight="1">
      <c r="A56" s="36">
        <v>309370004</v>
      </c>
      <c r="B56" s="36" t="s">
        <v>834</v>
      </c>
    </row>
    <row r="57" spans="1:2" ht="12.75" customHeight="1">
      <c r="A57" s="36">
        <v>11429006</v>
      </c>
      <c r="B57" s="36" t="s">
        <v>835</v>
      </c>
    </row>
    <row r="58" spans="1:2" ht="12.75" customHeight="1">
      <c r="A58" s="36">
        <v>15240007</v>
      </c>
      <c r="B58" s="36" t="s">
        <v>964</v>
      </c>
    </row>
    <row r="59" spans="1:2" ht="12.75" customHeight="1">
      <c r="A59" s="36">
        <v>405746006</v>
      </c>
      <c r="B59" s="36" t="s">
        <v>1189</v>
      </c>
    </row>
    <row r="60" spans="1:2" ht="12.75" customHeight="1">
      <c r="A60" s="36">
        <v>160618006</v>
      </c>
      <c r="B60" s="36" t="s">
        <v>607</v>
      </c>
    </row>
    <row r="61" spans="1:2" ht="12.75" customHeight="1">
      <c r="A61" s="36">
        <v>410511007</v>
      </c>
      <c r="B61" s="36" t="s">
        <v>280</v>
      </c>
    </row>
    <row r="62" spans="1:2" ht="12.75" customHeight="1">
      <c r="A62" s="36">
        <v>410512000</v>
      </c>
      <c r="B62" s="36" t="s">
        <v>831</v>
      </c>
    </row>
    <row r="63" spans="1:2" ht="12.75" customHeight="1">
      <c r="A63" s="36">
        <v>410671006</v>
      </c>
      <c r="B63" s="36" t="s">
        <v>832</v>
      </c>
    </row>
    <row r="64" spans="1:2" ht="12.75" customHeight="1">
      <c r="A64" s="36">
        <v>184099003</v>
      </c>
      <c r="B64" s="36" t="s">
        <v>514</v>
      </c>
    </row>
    <row r="65" spans="1:2" ht="12.75" customHeight="1">
      <c r="A65" s="36">
        <v>439771001</v>
      </c>
      <c r="B65" s="36" t="s">
        <v>953</v>
      </c>
    </row>
    <row r="66" spans="1:2" ht="12.75" customHeight="1">
      <c r="A66" s="36">
        <v>439772008</v>
      </c>
      <c r="B66" s="36" t="s">
        <v>840</v>
      </c>
    </row>
    <row r="67" spans="1:2" ht="12.75" customHeight="1">
      <c r="A67" s="36">
        <v>21840007</v>
      </c>
      <c r="B67" s="36" t="s">
        <v>315</v>
      </c>
    </row>
    <row r="68" spans="1:2" ht="12.75" customHeight="1">
      <c r="A68" s="36">
        <v>439272007</v>
      </c>
      <c r="B68" s="36" t="s">
        <v>631</v>
      </c>
    </row>
    <row r="69" spans="1:2" ht="12.75" customHeight="1">
      <c r="A69" s="36">
        <v>195111005</v>
      </c>
      <c r="B69" s="36" t="s">
        <v>1076</v>
      </c>
    </row>
    <row r="70" spans="1:2" ht="12.75" customHeight="1">
      <c r="A70" s="36">
        <v>429075005</v>
      </c>
      <c r="B70" s="36" t="s">
        <v>602</v>
      </c>
    </row>
    <row r="71" spans="1:2" ht="12.75" customHeight="1">
      <c r="A71" s="36">
        <v>105502003</v>
      </c>
      <c r="B71" s="36" t="s">
        <v>638</v>
      </c>
    </row>
    <row r="72" spans="1:2" ht="12.75" customHeight="1">
      <c r="A72" s="36">
        <v>73211009</v>
      </c>
      <c r="B72" s="36" t="s">
        <v>341</v>
      </c>
    </row>
    <row r="73" spans="1:2" ht="12.75" customHeight="1">
      <c r="A73" s="36">
        <v>74627003</v>
      </c>
      <c r="B73" s="36" t="s">
        <v>437</v>
      </c>
    </row>
    <row r="74" spans="1:2" ht="12.75" customHeight="1">
      <c r="A74" s="36">
        <v>127013003</v>
      </c>
      <c r="B74" s="36" t="s">
        <v>724</v>
      </c>
    </row>
    <row r="75" spans="1:2" ht="12.75" customHeight="1">
      <c r="A75" s="36">
        <v>439401001</v>
      </c>
      <c r="B75" s="36" t="s">
        <v>608</v>
      </c>
    </row>
    <row r="76" spans="1:2" ht="12.75" customHeight="1">
      <c r="A76" s="36">
        <v>271650006</v>
      </c>
      <c r="B76" s="36" t="s">
        <v>436</v>
      </c>
    </row>
    <row r="77" spans="1:2" ht="12.75" customHeight="1">
      <c r="A77" s="36">
        <v>288579009</v>
      </c>
      <c r="B77" s="36" t="s">
        <v>635</v>
      </c>
    </row>
    <row r="78" spans="1:2" ht="12.75" customHeight="1">
      <c r="A78" s="36">
        <v>363699004</v>
      </c>
      <c r="B78" s="36" t="s">
        <v>220</v>
      </c>
    </row>
    <row r="79" spans="1:2" ht="12.75" customHeight="1">
      <c r="A79" s="36">
        <v>363701004</v>
      </c>
      <c r="B79" s="36" t="s">
        <v>221</v>
      </c>
    </row>
    <row r="80" spans="1:2" ht="12.75" customHeight="1">
      <c r="A80" s="36">
        <v>64572001</v>
      </c>
      <c r="B80" s="36" t="s">
        <v>515</v>
      </c>
    </row>
    <row r="81" spans="1:2" ht="12.75" customHeight="1">
      <c r="A81" s="36">
        <v>47040006</v>
      </c>
      <c r="B81" s="36" t="s">
        <v>525</v>
      </c>
    </row>
    <row r="82" spans="1:2" ht="12.75" customHeight="1">
      <c r="A82" s="36">
        <v>27550009</v>
      </c>
      <c r="B82" s="36" t="s">
        <v>526</v>
      </c>
    </row>
    <row r="83" spans="1:2" ht="12.75" customHeight="1">
      <c r="A83" s="36">
        <v>362969004</v>
      </c>
      <c r="B83" s="36" t="s">
        <v>737</v>
      </c>
    </row>
    <row r="84" spans="1:2" ht="12.75" customHeight="1">
      <c r="A84" s="36">
        <v>414026006</v>
      </c>
      <c r="B84" s="36" t="s">
        <v>636</v>
      </c>
    </row>
    <row r="85" spans="1:2" ht="12.75" customHeight="1">
      <c r="A85" s="36">
        <v>414027002</v>
      </c>
      <c r="B85" s="36" t="s">
        <v>1005</v>
      </c>
    </row>
    <row r="86" spans="1:2" ht="12.75" customHeight="1">
      <c r="A86" s="36">
        <v>235856003</v>
      </c>
      <c r="B86" s="36" t="s">
        <v>248</v>
      </c>
    </row>
    <row r="87" spans="1:2" ht="12.75" customHeight="1">
      <c r="A87" s="36">
        <v>19829001</v>
      </c>
      <c r="B87" s="36" t="s">
        <v>762</v>
      </c>
    </row>
    <row r="88" spans="1:2" ht="12.75" customHeight="1">
      <c r="A88" s="36">
        <v>385658003</v>
      </c>
      <c r="B88" s="36" t="s">
        <v>648</v>
      </c>
    </row>
    <row r="89" spans="1:2" ht="12.75" customHeight="1">
      <c r="A89" s="36">
        <v>411191007</v>
      </c>
      <c r="B89" s="36" t="s">
        <v>649</v>
      </c>
    </row>
    <row r="90" spans="1:2" ht="12.75" customHeight="1">
      <c r="A90" s="36">
        <v>410942007</v>
      </c>
      <c r="B90" s="36" t="s">
        <v>159</v>
      </c>
    </row>
    <row r="91" spans="1:2" ht="12.75" customHeight="1">
      <c r="A91" s="36">
        <v>416608005</v>
      </c>
      <c r="B91" s="36" t="s">
        <v>245</v>
      </c>
    </row>
    <row r="92" spans="1:2" ht="12.75" customHeight="1">
      <c r="A92" s="36">
        <v>17216000</v>
      </c>
      <c r="B92" s="36" t="s">
        <v>246</v>
      </c>
    </row>
    <row r="93" spans="1:2" ht="12.75" customHeight="1">
      <c r="A93" s="36">
        <v>72365000</v>
      </c>
      <c r="B93" s="36" t="s">
        <v>247</v>
      </c>
    </row>
    <row r="94" spans="1:2" ht="12.75" customHeight="1">
      <c r="A94" s="36">
        <v>39950000</v>
      </c>
      <c r="B94" s="36" t="s">
        <v>347</v>
      </c>
    </row>
    <row r="95" spans="1:2" ht="12.75" customHeight="1">
      <c r="A95" s="36">
        <v>73322006</v>
      </c>
      <c r="B95" s="36" t="s">
        <v>659</v>
      </c>
    </row>
    <row r="96" spans="1:2" ht="12.75" customHeight="1">
      <c r="A96" s="36">
        <v>40701008</v>
      </c>
      <c r="B96" s="36" t="s">
        <v>549</v>
      </c>
    </row>
    <row r="97" spans="1:2" ht="12.75" customHeight="1">
      <c r="A97" s="36">
        <v>102592004</v>
      </c>
      <c r="B97" s="36" t="s">
        <v>448</v>
      </c>
    </row>
    <row r="98" spans="1:2" ht="12.75" customHeight="1">
      <c r="A98" s="36">
        <v>46825001</v>
      </c>
      <c r="B98" s="36" t="s">
        <v>456</v>
      </c>
    </row>
    <row r="99" spans="1:2" ht="12.75" customHeight="1">
      <c r="A99" s="36">
        <v>25876001</v>
      </c>
      <c r="B99" s="36" t="s">
        <v>553</v>
      </c>
    </row>
    <row r="100" spans="1:2" ht="12.75" customHeight="1">
      <c r="A100" s="36">
        <v>73994005</v>
      </c>
      <c r="B100" s="36" t="s">
        <v>889</v>
      </c>
    </row>
    <row r="101" spans="1:2" ht="12.75" customHeight="1">
      <c r="A101" s="36">
        <v>56819008</v>
      </c>
      <c r="B101" s="36" t="s">
        <v>763</v>
      </c>
    </row>
    <row r="102" spans="1:2" ht="12.75" customHeight="1">
      <c r="A102" s="36">
        <v>246456000</v>
      </c>
      <c r="B102" s="36" t="s">
        <v>769</v>
      </c>
    </row>
    <row r="103" spans="1:2" ht="12.75" customHeight="1">
      <c r="A103" s="36">
        <v>249496004</v>
      </c>
      <c r="B103" s="36" t="s">
        <v>883</v>
      </c>
    </row>
    <row r="104" spans="1:2" ht="12.75" customHeight="1">
      <c r="A104" s="36">
        <v>409084000</v>
      </c>
      <c r="B104" s="36" t="s">
        <v>1140</v>
      </c>
    </row>
    <row r="105" spans="1:2" ht="12.75" customHeight="1">
      <c r="A105" s="36">
        <v>386053000</v>
      </c>
      <c r="B105" s="36" t="s">
        <v>764</v>
      </c>
    </row>
    <row r="106" spans="1:2" ht="12.75" customHeight="1">
      <c r="A106" s="36">
        <v>248243004</v>
      </c>
      <c r="B106" s="36" t="s">
        <v>776</v>
      </c>
    </row>
    <row r="107" spans="1:2" ht="12.75" customHeight="1">
      <c r="A107" s="36">
        <v>410517006</v>
      </c>
      <c r="B107" s="36" t="s">
        <v>777</v>
      </c>
    </row>
    <row r="108" spans="1:2" ht="12.75" customHeight="1">
      <c r="A108" s="36">
        <v>8517006</v>
      </c>
      <c r="B108" s="36" t="s">
        <v>897</v>
      </c>
    </row>
    <row r="109" spans="1:2" ht="12.75" customHeight="1">
      <c r="A109" s="36">
        <v>365801005</v>
      </c>
      <c r="B109" s="36" t="s">
        <v>660</v>
      </c>
    </row>
    <row r="110" spans="1:2" ht="12.75" customHeight="1">
      <c r="A110" s="36">
        <v>413347006</v>
      </c>
      <c r="B110" s="36" t="s">
        <v>163</v>
      </c>
    </row>
    <row r="111" spans="1:2" ht="12.75" customHeight="1">
      <c r="A111" s="36">
        <v>365722008</v>
      </c>
      <c r="B111" s="36" t="s">
        <v>459</v>
      </c>
    </row>
    <row r="112" spans="1:2" ht="12.75" customHeight="1">
      <c r="A112" s="36">
        <v>365756002</v>
      </c>
      <c r="B112" s="36" t="s">
        <v>460</v>
      </c>
    </row>
    <row r="113" spans="1:2" ht="12.75" customHeight="1">
      <c r="A113" s="36">
        <v>366322004</v>
      </c>
      <c r="B113" s="36" t="s">
        <v>576</v>
      </c>
    </row>
    <row r="114" spans="1:2" ht="12.75" customHeight="1">
      <c r="A114" s="36">
        <v>366323009</v>
      </c>
      <c r="B114" s="36" t="s">
        <v>696</v>
      </c>
    </row>
    <row r="115" spans="1:2" ht="12.75" customHeight="1">
      <c r="A115" s="36">
        <v>365760004</v>
      </c>
      <c r="B115" s="36" t="s">
        <v>581</v>
      </c>
    </row>
    <row r="116" spans="1:2" ht="12.75" customHeight="1">
      <c r="A116" s="36">
        <v>365761000</v>
      </c>
      <c r="B116" s="36" t="s">
        <v>582</v>
      </c>
    </row>
    <row r="117" spans="1:2" ht="12.75" customHeight="1">
      <c r="A117" s="36">
        <v>365755003</v>
      </c>
      <c r="B117" s="36" t="s">
        <v>583</v>
      </c>
    </row>
    <row r="118" spans="1:2" ht="12.75" customHeight="1">
      <c r="A118" s="36">
        <v>366185007</v>
      </c>
      <c r="B118" s="36" t="s">
        <v>256</v>
      </c>
    </row>
    <row r="119" spans="1:2" ht="12.75" customHeight="1">
      <c r="A119" s="36">
        <v>363698007</v>
      </c>
      <c r="B119" s="36" t="s">
        <v>257</v>
      </c>
    </row>
    <row r="120" spans="1:2" ht="12.75" customHeight="1">
      <c r="A120" s="36">
        <v>255217005</v>
      </c>
      <c r="B120" s="36" t="s">
        <v>589</v>
      </c>
    </row>
    <row r="121" spans="1:2" ht="12.75" customHeight="1">
      <c r="A121" s="36">
        <v>25389001</v>
      </c>
      <c r="B121" s="36" t="s">
        <v>590</v>
      </c>
    </row>
    <row r="122" spans="1:2" ht="12.75" customHeight="1">
      <c r="A122" s="36">
        <v>263495000</v>
      </c>
      <c r="B122" s="36" t="s">
        <v>479</v>
      </c>
    </row>
    <row r="123" spans="1:2" ht="12.75" customHeight="1">
      <c r="A123" s="36">
        <v>394760002</v>
      </c>
      <c r="B123" s="36" t="s">
        <v>664</v>
      </c>
    </row>
    <row r="124" spans="1:2" ht="12.75" customHeight="1">
      <c r="A124" s="36">
        <v>73298004</v>
      </c>
      <c r="B124" s="36" t="s">
        <v>903</v>
      </c>
    </row>
    <row r="125" spans="1:2" ht="12.75" customHeight="1">
      <c r="A125" s="36">
        <v>56265001</v>
      </c>
      <c r="B125" s="36" t="s">
        <v>668</v>
      </c>
    </row>
    <row r="126" spans="1:2" ht="12.75" customHeight="1">
      <c r="A126" s="36">
        <v>128148005</v>
      </c>
      <c r="B126" s="36" t="s">
        <v>385</v>
      </c>
    </row>
    <row r="127" spans="1:2" ht="12.75" customHeight="1">
      <c r="A127" s="36">
        <v>271660002</v>
      </c>
      <c r="B127" s="36" t="s">
        <v>368</v>
      </c>
    </row>
    <row r="128" spans="1:2" ht="12.75" customHeight="1">
      <c r="A128" s="36">
        <v>368009</v>
      </c>
      <c r="B128" s="36" t="s">
        <v>470</v>
      </c>
    </row>
    <row r="129" spans="1:2" ht="12.75" customHeight="1">
      <c r="A129" s="36">
        <v>34068001</v>
      </c>
      <c r="B129" s="36" t="s">
        <v>471</v>
      </c>
    </row>
    <row r="130" spans="1:2" ht="12.75" customHeight="1">
      <c r="A130" s="36">
        <v>271026005</v>
      </c>
      <c r="B130" s="36" t="s">
        <v>289</v>
      </c>
    </row>
    <row r="131" spans="1:2" ht="12.75" customHeight="1">
      <c r="A131" s="36">
        <v>266995000</v>
      </c>
      <c r="B131" s="36" t="s">
        <v>201</v>
      </c>
    </row>
    <row r="132" spans="1:2" ht="12.75" customHeight="1">
      <c r="A132" s="36">
        <v>407586004</v>
      </c>
      <c r="B132" s="36" t="s">
        <v>202</v>
      </c>
    </row>
    <row r="133" spans="1:2" ht="12.75" customHeight="1">
      <c r="A133" s="36">
        <v>428375006</v>
      </c>
      <c r="B133" s="36" t="s">
        <v>298</v>
      </c>
    </row>
    <row r="134" spans="1:2" ht="12.75" customHeight="1">
      <c r="A134" s="36">
        <v>38341003</v>
      </c>
      <c r="B134" s="36" t="s">
        <v>204</v>
      </c>
    </row>
    <row r="135" spans="1:2" ht="12.75" customHeight="1">
      <c r="A135" s="36">
        <v>34486009</v>
      </c>
      <c r="B135" s="36" t="s">
        <v>399</v>
      </c>
    </row>
    <row r="136" spans="1:2" ht="12.75" customHeight="1">
      <c r="A136" s="36">
        <v>365853002</v>
      </c>
      <c r="B136" s="36" t="s">
        <v>207</v>
      </c>
    </row>
    <row r="137" spans="1:2" ht="12.75" customHeight="1">
      <c r="A137" s="36">
        <v>406212004</v>
      </c>
      <c r="B137" s="36" t="s">
        <v>824</v>
      </c>
    </row>
    <row r="138" spans="1:2" ht="12.75" customHeight="1">
      <c r="A138" s="36">
        <v>385651009</v>
      </c>
      <c r="B138" s="36" t="s">
        <v>713</v>
      </c>
    </row>
    <row r="139" spans="1:2" ht="12.75" customHeight="1">
      <c r="A139" s="36">
        <v>410513005</v>
      </c>
      <c r="B139" s="36" t="s">
        <v>706</v>
      </c>
    </row>
    <row r="140" spans="1:2" ht="12.75" customHeight="1">
      <c r="A140" s="36">
        <v>128403000</v>
      </c>
      <c r="B140" s="36" t="s">
        <v>592</v>
      </c>
    </row>
    <row r="141" spans="1:2" ht="12.75" customHeight="1">
      <c r="A141" s="36">
        <v>128241005</v>
      </c>
      <c r="B141" s="36" t="s">
        <v>827</v>
      </c>
    </row>
    <row r="142" spans="1:2" ht="12.75" customHeight="1">
      <c r="A142" s="36">
        <v>414509005</v>
      </c>
      <c r="B142" s="36" t="s">
        <v>1062</v>
      </c>
    </row>
    <row r="143" spans="1:2" ht="12.75" customHeight="1">
      <c r="A143" s="36">
        <v>165581004</v>
      </c>
      <c r="B143" s="36" t="s">
        <v>1065</v>
      </c>
    </row>
    <row r="144" spans="1:2" ht="12.75" customHeight="1">
      <c r="A144" s="36">
        <v>128609009</v>
      </c>
      <c r="B144" s="36" t="s">
        <v>593</v>
      </c>
    </row>
    <row r="145" spans="1:2" ht="12.75" customHeight="1">
      <c r="A145" s="36">
        <v>80587008</v>
      </c>
      <c r="B145" s="36" t="s">
        <v>413</v>
      </c>
    </row>
    <row r="146" spans="1:2" ht="12.75" customHeight="1">
      <c r="A146" s="36">
        <v>90708001</v>
      </c>
      <c r="B146" s="36" t="s">
        <v>414</v>
      </c>
    </row>
    <row r="147" spans="1:2" ht="12.75" customHeight="1">
      <c r="A147" s="36">
        <v>36692007</v>
      </c>
      <c r="B147" s="36" t="s">
        <v>605</v>
      </c>
    </row>
    <row r="148" spans="1:2" ht="12.75" customHeight="1">
      <c r="A148" s="36">
        <v>410516002</v>
      </c>
      <c r="B148" s="36" t="s">
        <v>606</v>
      </c>
    </row>
    <row r="149" spans="1:2" ht="12.75" customHeight="1">
      <c r="A149" s="36">
        <v>410590009</v>
      </c>
      <c r="B149" s="36" t="s">
        <v>601</v>
      </c>
    </row>
    <row r="150" spans="1:2" ht="12.75" customHeight="1">
      <c r="A150" s="36">
        <v>410515003</v>
      </c>
      <c r="B150" s="36" t="s">
        <v>712</v>
      </c>
    </row>
    <row r="151" spans="1:2" ht="12.75" customHeight="1">
      <c r="A151" s="36">
        <v>15220000</v>
      </c>
      <c r="B151" s="36" t="s">
        <v>836</v>
      </c>
    </row>
    <row r="152" spans="1:2" ht="12.75" customHeight="1">
      <c r="A152" s="36">
        <v>248334005</v>
      </c>
      <c r="B152" s="36" t="s">
        <v>837</v>
      </c>
    </row>
    <row r="153" spans="1:2" ht="12.75" customHeight="1">
      <c r="A153" s="36">
        <v>243137006</v>
      </c>
      <c r="B153" s="36" t="s">
        <v>722</v>
      </c>
    </row>
    <row r="154" spans="1:2" ht="12.75" customHeight="1">
      <c r="A154" s="36">
        <v>248665007</v>
      </c>
      <c r="B154" s="36" t="s">
        <v>632</v>
      </c>
    </row>
    <row r="155" spans="1:2" ht="12.75" customHeight="1">
      <c r="A155" s="36">
        <v>363346000</v>
      </c>
      <c r="B155" s="36" t="s">
        <v>633</v>
      </c>
    </row>
    <row r="156" spans="1:2" ht="12.75" customHeight="1">
      <c r="A156" s="36">
        <v>23426006</v>
      </c>
      <c r="B156" s="36" t="s">
        <v>511</v>
      </c>
    </row>
    <row r="157" spans="1:2" ht="12.75" customHeight="1">
      <c r="A157" s="36">
        <v>257363003</v>
      </c>
      <c r="B157" s="36" t="s">
        <v>512</v>
      </c>
    </row>
    <row r="158" spans="1:2" ht="12.75" customHeight="1">
      <c r="A158" s="36">
        <v>255604002</v>
      </c>
      <c r="B158" s="36" t="s">
        <v>513</v>
      </c>
    </row>
    <row r="159" spans="1:2" ht="12.75" customHeight="1">
      <c r="A159" s="36">
        <v>313296004</v>
      </c>
      <c r="B159" s="36" t="s">
        <v>420</v>
      </c>
    </row>
    <row r="160" spans="1:2" ht="12.75" customHeight="1">
      <c r="A160" s="36">
        <v>371923003</v>
      </c>
      <c r="B160" s="36" t="s">
        <v>421</v>
      </c>
    </row>
    <row r="161" spans="1:2" ht="12.75" customHeight="1">
      <c r="A161" s="36">
        <v>6736007</v>
      </c>
      <c r="B161" s="36" t="s">
        <v>281</v>
      </c>
    </row>
    <row r="162" spans="1:2" ht="12.75" customHeight="1">
      <c r="A162" s="36">
        <v>313297008</v>
      </c>
      <c r="B162" s="36" t="s">
        <v>282</v>
      </c>
    </row>
    <row r="163" spans="1:2" ht="12.75" customHeight="1">
      <c r="A163" s="36">
        <v>371924009</v>
      </c>
      <c r="B163" s="36" t="s">
        <v>283</v>
      </c>
    </row>
    <row r="164" spans="1:2" ht="12.75" customHeight="1">
      <c r="A164" s="36">
        <v>22298006</v>
      </c>
      <c r="B164" s="36" t="s">
        <v>316</v>
      </c>
    </row>
    <row r="165" spans="1:2" ht="12.75" customHeight="1">
      <c r="A165" s="36">
        <v>421704003</v>
      </c>
      <c r="B165" s="36" t="s">
        <v>723</v>
      </c>
    </row>
    <row r="166" spans="1:2" ht="12.75" customHeight="1">
      <c r="A166" s="36">
        <v>420913000</v>
      </c>
      <c r="B166" s="36" t="s">
        <v>317</v>
      </c>
    </row>
    <row r="167" spans="1:2" ht="12.75" customHeight="1">
      <c r="A167" s="36">
        <v>422293003</v>
      </c>
      <c r="B167" s="36" t="s">
        <v>219</v>
      </c>
    </row>
    <row r="168" spans="1:2" ht="12.75" customHeight="1">
      <c r="A168" s="36">
        <v>420816009</v>
      </c>
      <c r="B168" s="36" t="s">
        <v>334</v>
      </c>
    </row>
    <row r="169" spans="1:2" ht="12.75" customHeight="1">
      <c r="A169" s="36">
        <v>17621005</v>
      </c>
      <c r="B169" s="36" t="s">
        <v>338</v>
      </c>
    </row>
    <row r="170" spans="1:2" ht="12.75" customHeight="1">
      <c r="A170" s="36">
        <v>385660001</v>
      </c>
      <c r="B170" s="36" t="s">
        <v>330</v>
      </c>
    </row>
    <row r="171" spans="1:2" ht="12.75" customHeight="1">
      <c r="A171" s="36">
        <v>385653007</v>
      </c>
      <c r="B171" s="36" t="s">
        <v>361</v>
      </c>
    </row>
    <row r="172" spans="1:2" ht="12.75" customHeight="1">
      <c r="A172" s="36">
        <v>260299005</v>
      </c>
      <c r="B172" s="36" t="s">
        <v>357</v>
      </c>
    </row>
    <row r="173" spans="1:2" ht="12.75" customHeight="1">
      <c r="A173" s="36">
        <v>78275009</v>
      </c>
      <c r="B173" s="36" t="s">
        <v>253</v>
      </c>
    </row>
    <row r="174" spans="1:2" ht="12.75" customHeight="1">
      <c r="A174" s="36">
        <v>74964007</v>
      </c>
      <c r="B174" s="36" t="s">
        <v>337</v>
      </c>
    </row>
    <row r="175" spans="1:2" ht="12.75" customHeight="1">
      <c r="A175" s="36">
        <v>146336003</v>
      </c>
      <c r="B175" s="36" t="s">
        <v>160</v>
      </c>
    </row>
    <row r="176" spans="1:2" ht="12.75" customHeight="1">
      <c r="A176" s="36">
        <v>57485005</v>
      </c>
      <c r="B176" s="36" t="s">
        <v>644</v>
      </c>
    </row>
    <row r="177" spans="1:2" ht="12.75" customHeight="1">
      <c r="A177" s="36">
        <v>414987002</v>
      </c>
      <c r="B177" s="36" t="s">
        <v>545</v>
      </c>
    </row>
    <row r="178" spans="1:2" ht="12.75" customHeight="1">
      <c r="A178" s="36">
        <v>282825002</v>
      </c>
      <c r="B178" s="36" t="s">
        <v>634</v>
      </c>
    </row>
    <row r="179" spans="1:2" ht="12.75" customHeight="1">
      <c r="A179" s="36">
        <v>410587003</v>
      </c>
      <c r="B179" s="36" t="s">
        <v>252</v>
      </c>
    </row>
    <row r="180" spans="1:2" ht="12.75" customHeight="1">
      <c r="A180" s="36">
        <v>416940007</v>
      </c>
      <c r="B180" s="36" t="s">
        <v>348</v>
      </c>
    </row>
    <row r="181" spans="1:2" ht="12.75" customHeight="1">
      <c r="A181" s="36">
        <v>424966008</v>
      </c>
      <c r="B181" s="36" t="s">
        <v>251</v>
      </c>
    </row>
    <row r="182" spans="1:2" ht="12.75" customHeight="1">
      <c r="A182" s="36">
        <v>184097001</v>
      </c>
      <c r="B182" s="36" t="s">
        <v>333</v>
      </c>
    </row>
    <row r="183" spans="1:2" ht="12.75" customHeight="1">
      <c r="A183" s="36">
        <v>77386006</v>
      </c>
      <c r="B183" s="36" t="s">
        <v>162</v>
      </c>
    </row>
    <row r="184" spans="1:2" ht="12.75" customHeight="1">
      <c r="A184" s="36">
        <v>184095009</v>
      </c>
      <c r="B184" s="36" t="s">
        <v>430</v>
      </c>
    </row>
    <row r="185" spans="1:2" ht="12.75" customHeight="1">
      <c r="A185" s="36">
        <v>429697006</v>
      </c>
      <c r="B185" s="36" t="s">
        <v>428</v>
      </c>
    </row>
    <row r="186" spans="1:2" ht="12.75" customHeight="1">
      <c r="A186" s="36">
        <v>184107009</v>
      </c>
      <c r="B186" s="36" t="s">
        <v>429</v>
      </c>
    </row>
    <row r="187" spans="1:2" ht="12.75" customHeight="1">
      <c r="A187" s="36">
        <v>405622006</v>
      </c>
      <c r="B187" s="36" t="s">
        <v>442</v>
      </c>
    </row>
    <row r="188" spans="1:2" ht="12.75" customHeight="1">
      <c r="A188" s="36">
        <v>428481002</v>
      </c>
      <c r="B188" s="36" t="s">
        <v>158</v>
      </c>
    </row>
    <row r="189" spans="1:2" ht="12.75" customHeight="1">
      <c r="A189" s="36">
        <v>184096005</v>
      </c>
      <c r="B189" s="36" t="s">
        <v>650</v>
      </c>
    </row>
    <row r="190" spans="1:2" ht="12.75" customHeight="1">
      <c r="A190" s="36">
        <v>184103008</v>
      </c>
      <c r="B190" s="36" t="s">
        <v>882</v>
      </c>
    </row>
    <row r="191" spans="1:2" ht="12.75" customHeight="1">
      <c r="A191" s="36">
        <v>371821000</v>
      </c>
      <c r="B191" s="36" t="s">
        <v>457</v>
      </c>
    </row>
    <row r="192" spans="1:2" ht="12.75" customHeight="1">
      <c r="A192" s="36">
        <v>428843000</v>
      </c>
      <c r="B192" s="36" t="s">
        <v>661</v>
      </c>
    </row>
    <row r="193" spans="1:2" ht="12.75" customHeight="1">
      <c r="A193" s="36">
        <v>228311005</v>
      </c>
      <c r="B193" s="36" t="s">
        <v>767</v>
      </c>
    </row>
    <row r="194" spans="1:2" ht="12.75" customHeight="1">
      <c r="A194" s="36">
        <v>415070008</v>
      </c>
      <c r="B194" s="36" t="s">
        <v>768</v>
      </c>
    </row>
    <row r="195" spans="1:2" ht="12.75" customHeight="1">
      <c r="A195" s="36">
        <v>11101003</v>
      </c>
      <c r="B195" s="36" t="s">
        <v>584</v>
      </c>
    </row>
    <row r="196" spans="1:2" ht="12.75" customHeight="1">
      <c r="A196" s="36">
        <v>400047006</v>
      </c>
      <c r="B196" s="36" t="s">
        <v>585</v>
      </c>
    </row>
    <row r="197" spans="1:2" ht="12.75" customHeight="1">
      <c r="A197" s="36">
        <v>440028005</v>
      </c>
      <c r="B197" s="36" t="s">
        <v>164</v>
      </c>
    </row>
    <row r="198" spans="1:2" ht="12.75" customHeight="1">
      <c r="A198" s="36">
        <v>440059007</v>
      </c>
      <c r="B198" s="36" t="s">
        <v>232</v>
      </c>
    </row>
    <row r="199" spans="1:2" ht="12.75" customHeight="1">
      <c r="A199" s="36">
        <v>303071001</v>
      </c>
      <c r="B199" s="36" t="s">
        <v>227</v>
      </c>
    </row>
    <row r="200" spans="1:2" ht="12.75" customHeight="1">
      <c r="A200" s="36">
        <v>399208008</v>
      </c>
      <c r="B200" s="36" t="s">
        <v>144</v>
      </c>
    </row>
    <row r="201" spans="1:2" ht="12.75" customHeight="1">
      <c r="A201" s="36">
        <v>397943006</v>
      </c>
      <c r="B201" s="36" t="s">
        <v>242</v>
      </c>
    </row>
    <row r="202" spans="1:2" ht="12.75" customHeight="1">
      <c r="A202" s="36">
        <v>8574009</v>
      </c>
      <c r="B202" s="36" t="s">
        <v>580</v>
      </c>
    </row>
    <row r="203" spans="1:2" ht="12.75" customHeight="1">
      <c r="A203" s="36">
        <v>1488000</v>
      </c>
      <c r="B203" s="36" t="s">
        <v>378</v>
      </c>
    </row>
    <row r="204" spans="1:2" ht="12.75" customHeight="1">
      <c r="A204" s="36">
        <v>123947004</v>
      </c>
      <c r="B204" s="36" t="s">
        <v>379</v>
      </c>
    </row>
    <row r="205" spans="1:2" ht="12.75" customHeight="1">
      <c r="A205" s="36">
        <v>182770003</v>
      </c>
      <c r="B205" s="36" t="s">
        <v>305</v>
      </c>
    </row>
    <row r="206" spans="1:2" ht="12.75" customHeight="1">
      <c r="A206" s="36">
        <v>428330008</v>
      </c>
      <c r="B206" s="36" t="s">
        <v>258</v>
      </c>
    </row>
    <row r="207" spans="1:2" ht="12.75" customHeight="1">
      <c r="A207" s="36">
        <v>83874006</v>
      </c>
      <c r="B207" s="36" t="s">
        <v>902</v>
      </c>
    </row>
    <row r="208" spans="1:2" ht="12.75" customHeight="1">
      <c r="A208" s="36">
        <v>71388002</v>
      </c>
      <c r="B208" s="36" t="s">
        <v>476</v>
      </c>
    </row>
    <row r="209" spans="1:2" ht="12.75" customHeight="1">
      <c r="A209" s="36">
        <v>118798003</v>
      </c>
      <c r="B209" s="36" t="s">
        <v>381</v>
      </c>
    </row>
    <row r="210" spans="1:2" ht="12.75" customHeight="1">
      <c r="A210" s="36">
        <v>415184000</v>
      </c>
      <c r="B210" s="36" t="s">
        <v>306</v>
      </c>
    </row>
    <row r="211" spans="1:2" ht="12.75" customHeight="1">
      <c r="A211" s="36">
        <v>418149003</v>
      </c>
      <c r="B211" s="36" t="s">
        <v>218</v>
      </c>
    </row>
    <row r="212" spans="1:2" ht="12.75" customHeight="1">
      <c r="A212" s="36">
        <v>91388009</v>
      </c>
      <c r="B212" s="36" t="s">
        <v>309</v>
      </c>
    </row>
    <row r="213" spans="1:2" ht="12.75" customHeight="1">
      <c r="A213" s="36">
        <v>78564009</v>
      </c>
      <c r="B213" s="36" t="s">
        <v>310</v>
      </c>
    </row>
    <row r="214" spans="1:2" ht="12.75" customHeight="1">
      <c r="A214" s="36">
        <v>6493001</v>
      </c>
      <c r="B214" s="36" t="s">
        <v>212</v>
      </c>
    </row>
    <row r="215" spans="1:2" ht="12.75" customHeight="1">
      <c r="A215" s="36">
        <v>440377005</v>
      </c>
      <c r="B215" s="36" t="s">
        <v>299</v>
      </c>
    </row>
    <row r="216" spans="1:2" ht="12.75" customHeight="1">
      <c r="A216" s="36">
        <v>385648002</v>
      </c>
      <c r="B216" s="36" t="s">
        <v>303</v>
      </c>
    </row>
    <row r="217" spans="1:2" ht="12.75" customHeight="1">
      <c r="A217" s="36">
        <v>42399005</v>
      </c>
      <c r="B217" s="36" t="s">
        <v>304</v>
      </c>
    </row>
    <row r="218" spans="1:2" ht="12.75" customHeight="1">
      <c r="A218" s="36">
        <v>85830006</v>
      </c>
      <c r="B218" s="36" t="s">
        <v>415</v>
      </c>
    </row>
    <row r="219" spans="1:2" ht="12.75" customHeight="1">
      <c r="A219" s="36">
        <v>385644000</v>
      </c>
      <c r="B219" s="36" t="s">
        <v>302</v>
      </c>
    </row>
    <row r="220" spans="1:2" ht="12.75" customHeight="1">
      <c r="A220" s="36">
        <v>128254003</v>
      </c>
      <c r="B220" s="36" t="s">
        <v>409</v>
      </c>
    </row>
    <row r="221" spans="1:2" ht="12.75" customHeight="1">
      <c r="A221" s="36">
        <v>48409008</v>
      </c>
      <c r="B221" s="36" t="s">
        <v>308</v>
      </c>
    </row>
    <row r="222" spans="1:2" ht="12.75" customHeight="1">
      <c r="A222" s="36">
        <v>365852007</v>
      </c>
      <c r="B222" s="36" t="s">
        <v>598</v>
      </c>
    </row>
    <row r="223" spans="1:2" ht="12.75" customHeight="1">
      <c r="A223" s="36">
        <v>52653008</v>
      </c>
      <c r="B223" s="36" t="s">
        <v>705</v>
      </c>
    </row>
    <row r="224" spans="1:2" ht="12.75" customHeight="1">
      <c r="A224" s="36">
        <v>281296001</v>
      </c>
      <c r="B224" s="36" t="s">
        <v>300</v>
      </c>
    </row>
    <row r="225" spans="1:2" ht="12.75" customHeight="1">
      <c r="A225" s="36">
        <v>396332003</v>
      </c>
      <c r="B225" s="36" t="s">
        <v>210</v>
      </c>
    </row>
    <row r="226" spans="1:2" ht="12.75" customHeight="1">
      <c r="A226" s="36">
        <v>69896004</v>
      </c>
      <c r="B226" s="36" t="s">
        <v>384</v>
      </c>
    </row>
    <row r="227" spans="1:2" ht="12.75" customHeight="1">
      <c r="A227" s="36">
        <v>128404006</v>
      </c>
      <c r="B227" s="36" t="s">
        <v>209</v>
      </c>
    </row>
    <row r="228" spans="1:2" ht="12.75" customHeight="1">
      <c r="A228" s="36">
        <v>24484000</v>
      </c>
      <c r="B228" s="36" t="s">
        <v>297</v>
      </c>
    </row>
    <row r="229" spans="1:2" ht="12.75" customHeight="1">
      <c r="A229" s="36">
        <v>313299006</v>
      </c>
      <c r="B229" s="36" t="s">
        <v>205</v>
      </c>
    </row>
    <row r="230" spans="1:2" ht="12.75" customHeight="1">
      <c r="A230" s="36">
        <v>272141005</v>
      </c>
      <c r="B230" s="36" t="s">
        <v>398</v>
      </c>
    </row>
    <row r="231" spans="1:2" ht="12.75" customHeight="1">
      <c r="A231" s="36">
        <v>246112005</v>
      </c>
      <c r="B231" s="36" t="s">
        <v>599</v>
      </c>
    </row>
    <row r="232" spans="1:2" ht="12.75" customHeight="1">
      <c r="A232" s="36">
        <v>77176002</v>
      </c>
      <c r="B232" s="36" t="s">
        <v>600</v>
      </c>
    </row>
    <row r="233" spans="1:2" ht="12.75" customHeight="1">
      <c r="A233" s="36">
        <v>398093005</v>
      </c>
      <c r="B233" s="36" t="s">
        <v>501</v>
      </c>
    </row>
    <row r="234" spans="1:2" ht="12.75" customHeight="1">
      <c r="A234" s="36">
        <v>164847006</v>
      </c>
      <c r="B234" s="36" t="s">
        <v>410</v>
      </c>
    </row>
    <row r="235" spans="1:2" ht="12.75" customHeight="1">
      <c r="A235" s="36">
        <v>410604004</v>
      </c>
      <c r="B235" s="36" t="s">
        <v>407</v>
      </c>
    </row>
    <row r="236" spans="1:2" ht="12.75" customHeight="1">
      <c r="A236" s="36">
        <v>387713003</v>
      </c>
      <c r="B236" s="36" t="s">
        <v>503</v>
      </c>
    </row>
    <row r="237" spans="1:2" ht="12.75" customHeight="1">
      <c r="A237" s="36">
        <v>385655000</v>
      </c>
      <c r="B237" s="36" t="s">
        <v>110</v>
      </c>
    </row>
    <row r="238" spans="1:2" ht="12.75" customHeight="1">
      <c r="A238" s="36">
        <v>271649006</v>
      </c>
      <c r="B238" s="36" t="s">
        <v>719</v>
      </c>
    </row>
    <row r="239" spans="1:2" ht="12.75" customHeight="1">
      <c r="A239" s="36">
        <v>234467004</v>
      </c>
      <c r="B239" s="36" t="s">
        <v>504</v>
      </c>
    </row>
    <row r="240" spans="1:2" ht="12.75" customHeight="1">
      <c r="A240" s="36">
        <v>385654001</v>
      </c>
      <c r="B240" s="36" t="s">
        <v>505</v>
      </c>
    </row>
    <row r="241" spans="1:2" ht="12.75" customHeight="1">
      <c r="A241" s="36">
        <v>266918002</v>
      </c>
      <c r="B241" s="36" t="s">
        <v>720</v>
      </c>
    </row>
    <row r="242" spans="1:2" ht="12.75" customHeight="1">
      <c r="A242" s="36">
        <v>116859006</v>
      </c>
      <c r="B242" s="36" t="s">
        <v>721</v>
      </c>
    </row>
    <row r="243" spans="1:2" ht="12.75" customHeight="1">
      <c r="A243" s="36">
        <v>266257000</v>
      </c>
      <c r="B243" s="36" t="s">
        <v>716</v>
      </c>
    </row>
    <row r="244" spans="1:2" ht="12.75" customHeight="1">
      <c r="A244" s="36">
        <v>32413006</v>
      </c>
      <c r="B244" s="36" t="s">
        <v>270</v>
      </c>
    </row>
    <row r="245" spans="1:2" ht="12.75" customHeight="1">
      <c r="A245" s="36">
        <v>410657003</v>
      </c>
      <c r="B245" s="36" t="s">
        <v>366</v>
      </c>
    </row>
    <row r="246" spans="1:2" ht="12.75" customHeight="1">
      <c r="A246" s="36">
        <v>261665006</v>
      </c>
      <c r="B246" s="36" t="s">
        <v>362</v>
      </c>
    </row>
    <row r="247" spans="1:2" ht="12.75" customHeight="1">
      <c r="A247" s="36">
        <v>56018004</v>
      </c>
      <c r="B247" s="36" t="s">
        <v>363</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364</v>
      </c>
      <c r="B1" s="37" t="s">
        <v>326</v>
      </c>
      <c r="C1" s="37" t="s">
        <v>249</v>
      </c>
      <c r="D1" s="37" t="s">
        <v>359</v>
      </c>
      <c r="E1" s="37" t="s">
        <v>455</v>
      </c>
      <c r="F1" s="37" t="s">
        <v>452</v>
      </c>
      <c r="G1" s="37" t="s">
        <v>453</v>
      </c>
      <c r="H1" s="37" t="s">
        <v>454</v>
      </c>
      <c r="I1" s="37" t="s">
        <v>335</v>
      </c>
      <c r="J1" s="38" t="s">
        <v>728</v>
      </c>
      <c r="K1" s="38" t="s">
        <v>1451</v>
      </c>
      <c r="L1" s="38" t="s">
        <v>974</v>
      </c>
      <c r="M1" s="38" t="s">
        <v>1102</v>
      </c>
      <c r="N1" s="38" t="s">
        <v>336</v>
      </c>
      <c r="O1" s="39" t="s">
        <v>153</v>
      </c>
      <c r="P1" s="39" t="s">
        <v>154</v>
      </c>
      <c r="Q1" s="39" t="s">
        <v>157</v>
      </c>
      <c r="R1" s="40"/>
      <c r="S1" s="39" t="s">
        <v>751</v>
      </c>
      <c r="T1" s="40"/>
      <c r="U1" s="39" t="s">
        <v>1418</v>
      </c>
      <c r="V1" s="39" t="s">
        <v>645</v>
      </c>
      <c r="W1" s="39" t="s">
        <v>646</v>
      </c>
      <c r="X1" s="40"/>
    </row>
    <row r="2" spans="1:24" s="43" customFormat="1" ht="16">
      <c r="A2" s="41" t="s">
        <v>1793</v>
      </c>
      <c r="B2" s="41" t="s">
        <v>989</v>
      </c>
      <c r="C2" s="41" t="s">
        <v>1311</v>
      </c>
      <c r="D2" s="41" t="s">
        <v>647</v>
      </c>
      <c r="E2" s="41" t="s">
        <v>1097</v>
      </c>
      <c r="F2" s="42" t="s">
        <v>1651</v>
      </c>
      <c r="H2" s="41" t="s">
        <v>989</v>
      </c>
      <c r="I2" s="41" t="s">
        <v>703</v>
      </c>
      <c r="J2" s="44"/>
      <c r="K2" s="44" t="s">
        <v>989</v>
      </c>
      <c r="L2" s="44" t="s">
        <v>989</v>
      </c>
      <c r="M2" s="44"/>
      <c r="N2" s="44"/>
      <c r="O2" s="41" t="s">
        <v>543</v>
      </c>
      <c r="P2" s="41">
        <v>10</v>
      </c>
      <c r="Q2" s="45">
        <v>363346000</v>
      </c>
      <c r="V2" s="45">
        <v>15240007</v>
      </c>
      <c r="W2" s="45">
        <v>410604004</v>
      </c>
    </row>
    <row r="3" spans="1:24" s="43" customFormat="1" ht="13">
      <c r="A3" s="41" t="s">
        <v>1793</v>
      </c>
      <c r="B3" s="41" t="s">
        <v>989</v>
      </c>
      <c r="C3" s="41" t="s">
        <v>1183</v>
      </c>
      <c r="D3" s="41" t="s">
        <v>647</v>
      </c>
      <c r="E3" s="41" t="s">
        <v>1097</v>
      </c>
      <c r="F3" s="41" t="s">
        <v>1508</v>
      </c>
      <c r="H3" s="41" t="s">
        <v>989</v>
      </c>
      <c r="I3" s="41" t="s">
        <v>703</v>
      </c>
      <c r="J3" s="44" t="str">
        <f>IF((C3=""),"N","Y")</f>
        <v>Y</v>
      </c>
      <c r="K3" s="44"/>
      <c r="L3" s="44"/>
      <c r="M3" s="44"/>
      <c r="N3" s="44"/>
      <c r="O3" s="41" t="s">
        <v>543</v>
      </c>
      <c r="P3" s="41">
        <v>10</v>
      </c>
      <c r="Q3" s="45">
        <v>363346000</v>
      </c>
      <c r="V3" s="45">
        <v>15240007</v>
      </c>
      <c r="W3" s="45">
        <v>410604004</v>
      </c>
    </row>
    <row r="4" spans="1:24" s="43" customFormat="1" ht="16">
      <c r="A4" s="41" t="s">
        <v>2158</v>
      </c>
      <c r="B4" s="41" t="s">
        <v>989</v>
      </c>
      <c r="C4" s="41" t="s">
        <v>1310</v>
      </c>
      <c r="D4" s="41" t="s">
        <v>647</v>
      </c>
      <c r="E4" s="41" t="s">
        <v>1097</v>
      </c>
      <c r="F4" s="42" t="s">
        <v>1651</v>
      </c>
      <c r="H4" s="41" t="s">
        <v>989</v>
      </c>
      <c r="J4" s="44"/>
      <c r="K4" s="44" t="s">
        <v>989</v>
      </c>
      <c r="L4" s="44" t="s">
        <v>989</v>
      </c>
      <c r="M4" s="44"/>
      <c r="N4" s="44"/>
      <c r="O4" s="41"/>
      <c r="P4" s="41"/>
      <c r="Q4" s="45"/>
      <c r="V4" s="45"/>
      <c r="W4" s="45"/>
    </row>
    <row r="5" spans="1:24" s="43" customFormat="1" ht="13">
      <c r="A5" s="41" t="s">
        <v>2297</v>
      </c>
      <c r="B5" s="41" t="s">
        <v>989</v>
      </c>
      <c r="C5" s="41" t="s">
        <v>932</v>
      </c>
      <c r="D5" s="41" t="s">
        <v>544</v>
      </c>
      <c r="E5" s="41" t="s">
        <v>766</v>
      </c>
      <c r="J5" s="44"/>
      <c r="K5" s="44"/>
      <c r="L5" s="44" t="s">
        <v>989</v>
      </c>
      <c r="M5" s="44"/>
      <c r="N5" s="46"/>
      <c r="O5" s="41" t="s">
        <v>658</v>
      </c>
      <c r="P5" s="41">
        <v>16</v>
      </c>
      <c r="Q5" s="41">
        <v>394659003</v>
      </c>
      <c r="S5" s="41">
        <v>6493001</v>
      </c>
      <c r="V5" s="41">
        <v>410671006</v>
      </c>
      <c r="W5" s="45">
        <v>410604004</v>
      </c>
    </row>
    <row r="6" spans="1:24" s="43" customFormat="1" ht="13">
      <c r="A6" s="41" t="s">
        <v>2132</v>
      </c>
      <c r="B6" s="41" t="s">
        <v>989</v>
      </c>
      <c r="C6" s="41" t="s">
        <v>349</v>
      </c>
      <c r="D6" s="41" t="s">
        <v>647</v>
      </c>
      <c r="E6" s="41" t="s">
        <v>1097</v>
      </c>
      <c r="F6" s="41" t="s">
        <v>350</v>
      </c>
      <c r="H6" s="41" t="s">
        <v>989</v>
      </c>
      <c r="I6" s="41"/>
      <c r="J6" s="44"/>
      <c r="K6" s="44"/>
      <c r="L6" s="44" t="s">
        <v>989</v>
      </c>
      <c r="M6" s="44"/>
      <c r="N6" s="46"/>
      <c r="O6" s="41" t="s">
        <v>658</v>
      </c>
      <c r="P6" s="41">
        <v>15</v>
      </c>
      <c r="Q6" s="41">
        <v>394659003</v>
      </c>
      <c r="S6" s="41">
        <v>6493001</v>
      </c>
      <c r="W6" s="45">
        <v>410604004</v>
      </c>
    </row>
    <row r="7" spans="1:24" s="43" customFormat="1" ht="16">
      <c r="A7" s="41" t="s">
        <v>1282</v>
      </c>
      <c r="B7" s="41" t="s">
        <v>989</v>
      </c>
      <c r="C7" s="41" t="s">
        <v>1163</v>
      </c>
      <c r="D7" s="41" t="s">
        <v>647</v>
      </c>
      <c r="E7" s="41" t="s">
        <v>1097</v>
      </c>
      <c r="F7" s="47" t="s">
        <v>1651</v>
      </c>
      <c r="I7" s="41" t="s">
        <v>703</v>
      </c>
      <c r="J7" s="44"/>
      <c r="K7" s="44"/>
      <c r="L7" s="44" t="s">
        <v>989</v>
      </c>
      <c r="M7" s="44"/>
      <c r="N7" s="46"/>
      <c r="O7" s="41" t="s">
        <v>658</v>
      </c>
      <c r="P7" s="41">
        <v>40</v>
      </c>
      <c r="Q7" s="45">
        <v>56675007</v>
      </c>
      <c r="W7" s="45">
        <v>410604004</v>
      </c>
    </row>
    <row r="8" spans="1:24" s="43" customFormat="1" ht="13">
      <c r="A8" s="48" t="s">
        <v>1978</v>
      </c>
      <c r="B8" s="41" t="s">
        <v>989</v>
      </c>
      <c r="C8" s="41" t="s">
        <v>1979</v>
      </c>
      <c r="D8" s="41" t="s">
        <v>864</v>
      </c>
      <c r="E8" s="41" t="s">
        <v>351</v>
      </c>
      <c r="G8" s="43">
        <v>1000</v>
      </c>
      <c r="J8" s="44" t="s">
        <v>989</v>
      </c>
      <c r="K8" s="44"/>
      <c r="L8" s="44" t="s">
        <v>989</v>
      </c>
      <c r="M8" s="44"/>
      <c r="N8" s="46"/>
      <c r="O8" s="41" t="s">
        <v>352</v>
      </c>
      <c r="P8" s="41">
        <v>50</v>
      </c>
      <c r="Q8" s="41">
        <v>184097001</v>
      </c>
      <c r="W8" s="45">
        <v>410604004</v>
      </c>
    </row>
    <row r="9" spans="1:24" s="43" customFormat="1" ht="13">
      <c r="A9" s="41" t="s">
        <v>2093</v>
      </c>
      <c r="B9" s="41" t="s">
        <v>989</v>
      </c>
      <c r="C9" s="41" t="s">
        <v>1023</v>
      </c>
      <c r="D9" s="48" t="s">
        <v>1511</v>
      </c>
      <c r="E9" s="41" t="s">
        <v>351</v>
      </c>
      <c r="G9" s="43">
        <v>1000</v>
      </c>
      <c r="J9" s="44" t="s">
        <v>989</v>
      </c>
      <c r="K9" s="44"/>
      <c r="L9" s="44" t="s">
        <v>989</v>
      </c>
      <c r="M9" s="44"/>
      <c r="N9" s="46"/>
      <c r="O9" s="41" t="s">
        <v>353</v>
      </c>
      <c r="P9" s="41">
        <v>340</v>
      </c>
      <c r="Q9" s="41">
        <v>184097001</v>
      </c>
      <c r="W9" s="45">
        <v>410604004</v>
      </c>
    </row>
    <row r="10" spans="1:24" s="43" customFormat="1" ht="13">
      <c r="A10" s="41" t="s">
        <v>2417</v>
      </c>
      <c r="B10" s="41" t="s">
        <v>989</v>
      </c>
      <c r="C10" s="41" t="s">
        <v>167</v>
      </c>
      <c r="D10" s="43" t="s">
        <v>1512</v>
      </c>
      <c r="E10" s="41" t="s">
        <v>351</v>
      </c>
      <c r="G10" s="43">
        <v>1000</v>
      </c>
      <c r="J10" s="44" t="s">
        <v>989</v>
      </c>
      <c r="K10" s="44"/>
      <c r="L10" s="44" t="s">
        <v>989</v>
      </c>
      <c r="M10" s="44"/>
      <c r="N10" s="46"/>
      <c r="O10" s="41" t="s">
        <v>168</v>
      </c>
      <c r="P10" s="41">
        <v>340</v>
      </c>
      <c r="Q10" s="41">
        <v>184097001</v>
      </c>
      <c r="W10" s="45">
        <v>410604004</v>
      </c>
    </row>
    <row r="11" spans="1:24" s="43" customFormat="1" ht="13">
      <c r="A11" s="41" t="s">
        <v>387</v>
      </c>
      <c r="B11" s="41" t="s">
        <v>989</v>
      </c>
      <c r="C11" s="41" t="s">
        <v>1623</v>
      </c>
      <c r="D11" s="41" t="s">
        <v>377</v>
      </c>
      <c r="E11" s="41" t="s">
        <v>740</v>
      </c>
      <c r="J11" s="44"/>
      <c r="K11" s="44"/>
      <c r="L11" s="44" t="s">
        <v>989</v>
      </c>
      <c r="M11" s="44"/>
      <c r="N11" s="46"/>
      <c r="O11" s="41" t="s">
        <v>322</v>
      </c>
      <c r="P11" s="41">
        <v>17</v>
      </c>
      <c r="Q11" s="41">
        <v>365801005</v>
      </c>
      <c r="V11" s="45">
        <v>410671006</v>
      </c>
      <c r="W11" s="45">
        <v>410604004</v>
      </c>
    </row>
    <row r="12" spans="1:24" s="43" customFormat="1" ht="16">
      <c r="A12" s="41" t="s">
        <v>2137</v>
      </c>
      <c r="B12" s="41" t="s">
        <v>989</v>
      </c>
      <c r="C12" s="41" t="s">
        <v>586</v>
      </c>
      <c r="D12" s="41" t="s">
        <v>647</v>
      </c>
      <c r="E12" s="41" t="s">
        <v>1097</v>
      </c>
      <c r="F12" s="47" t="s">
        <v>1651</v>
      </c>
      <c r="I12" s="41" t="s">
        <v>703</v>
      </c>
      <c r="J12" s="44"/>
      <c r="K12" s="44" t="s">
        <v>989</v>
      </c>
      <c r="L12" s="44" t="s">
        <v>989</v>
      </c>
      <c r="M12" s="44"/>
      <c r="N12" s="44"/>
      <c r="O12" s="41" t="s">
        <v>543</v>
      </c>
      <c r="P12" s="41">
        <v>25</v>
      </c>
      <c r="Q12" s="41">
        <v>160573003</v>
      </c>
      <c r="V12" s="45">
        <v>15240007</v>
      </c>
      <c r="W12" s="45">
        <v>410604004</v>
      </c>
    </row>
    <row r="13" spans="1:24" s="43" customFormat="1" ht="16">
      <c r="A13" s="41" t="s">
        <v>2137</v>
      </c>
      <c r="B13" s="41" t="s">
        <v>989</v>
      </c>
      <c r="C13" s="41" t="s">
        <v>1040</v>
      </c>
      <c r="D13" s="41" t="s">
        <v>647</v>
      </c>
      <c r="E13" s="41" t="s">
        <v>1097</v>
      </c>
      <c r="F13" s="47" t="s">
        <v>1508</v>
      </c>
      <c r="I13" s="41" t="s">
        <v>703</v>
      </c>
      <c r="J13" s="44" t="str">
        <f>IF((C13=""),"N","Y")</f>
        <v>Y</v>
      </c>
      <c r="K13" s="44"/>
      <c r="L13" s="44"/>
      <c r="M13" s="44"/>
      <c r="N13" s="44" t="s">
        <v>989</v>
      </c>
      <c r="O13" s="41" t="s">
        <v>543</v>
      </c>
      <c r="P13" s="41">
        <v>25</v>
      </c>
      <c r="Q13" s="41">
        <v>160573003</v>
      </c>
      <c r="V13" s="45">
        <v>15240007</v>
      </c>
      <c r="W13" s="45">
        <v>410604004</v>
      </c>
    </row>
    <row r="14" spans="1:24" s="43" customFormat="1" ht="16">
      <c r="A14" s="41" t="s">
        <v>1952</v>
      </c>
      <c r="B14" s="41" t="s">
        <v>989</v>
      </c>
      <c r="C14" s="41" t="s">
        <v>1951</v>
      </c>
      <c r="D14" s="41" t="s">
        <v>647</v>
      </c>
      <c r="E14" s="41" t="s">
        <v>1097</v>
      </c>
      <c r="F14" s="47" t="s">
        <v>1651</v>
      </c>
      <c r="H14" s="41" t="s">
        <v>989</v>
      </c>
      <c r="I14" s="41" t="s">
        <v>703</v>
      </c>
      <c r="J14" s="44"/>
      <c r="K14" s="44" t="s">
        <v>989</v>
      </c>
      <c r="L14" s="44" t="s">
        <v>989</v>
      </c>
      <c r="M14" s="44"/>
      <c r="N14" s="44" t="s">
        <v>989</v>
      </c>
      <c r="O14" s="41" t="s">
        <v>323</v>
      </c>
      <c r="P14" s="41">
        <v>1</v>
      </c>
      <c r="Q14" s="41">
        <v>106190000</v>
      </c>
      <c r="V14" s="45">
        <v>410513005</v>
      </c>
      <c r="W14" s="45">
        <v>410604004</v>
      </c>
    </row>
    <row r="15" spans="1:24" s="43" customFormat="1" ht="16">
      <c r="A15" s="41" t="s">
        <v>1952</v>
      </c>
      <c r="B15" s="41" t="s">
        <v>989</v>
      </c>
      <c r="C15" s="41" t="s">
        <v>1370</v>
      </c>
      <c r="D15" s="41" t="s">
        <v>647</v>
      </c>
      <c r="E15" s="41" t="s">
        <v>1097</v>
      </c>
      <c r="F15" s="47" t="s">
        <v>1508</v>
      </c>
      <c r="H15" s="41" t="s">
        <v>989</v>
      </c>
      <c r="I15" s="41" t="s">
        <v>703</v>
      </c>
      <c r="J15" s="44" t="str">
        <f>IF((C15=""),"N","Y")</f>
        <v>Y</v>
      </c>
      <c r="K15" s="44"/>
      <c r="L15" s="44"/>
      <c r="M15" s="44"/>
      <c r="N15" s="44" t="s">
        <v>989</v>
      </c>
      <c r="O15" s="41" t="s">
        <v>323</v>
      </c>
      <c r="P15" s="41">
        <v>1</v>
      </c>
      <c r="Q15" s="41">
        <v>106190000</v>
      </c>
      <c r="V15" s="45">
        <v>410513005</v>
      </c>
      <c r="W15" s="45">
        <v>410604004</v>
      </c>
    </row>
    <row r="16" spans="1:24" s="43" customFormat="1" ht="13">
      <c r="A16" s="41" t="s">
        <v>1797</v>
      </c>
      <c r="B16" s="41" t="s">
        <v>989</v>
      </c>
      <c r="C16" s="41" t="s">
        <v>1371</v>
      </c>
      <c r="D16" s="41" t="s">
        <v>324</v>
      </c>
      <c r="E16" s="41" t="s">
        <v>351</v>
      </c>
      <c r="G16" s="43">
        <v>100</v>
      </c>
      <c r="J16" s="44"/>
      <c r="K16" s="44" t="s">
        <v>989</v>
      </c>
      <c r="L16" s="44" t="s">
        <v>989</v>
      </c>
      <c r="M16" s="44"/>
      <c r="N16" s="46"/>
      <c r="O16" s="41" t="s">
        <v>323</v>
      </c>
      <c r="P16" s="41">
        <v>2</v>
      </c>
      <c r="Q16" s="45">
        <v>106190000</v>
      </c>
      <c r="S16" s="45">
        <v>246075003</v>
      </c>
      <c r="T16" s="41" t="s">
        <v>325</v>
      </c>
      <c r="V16" s="45">
        <v>410513005</v>
      </c>
      <c r="W16" s="45">
        <v>410604004</v>
      </c>
    </row>
    <row r="17" spans="1:23" s="43" customFormat="1" ht="13">
      <c r="A17" s="41" t="s">
        <v>1797</v>
      </c>
      <c r="B17" s="41" t="s">
        <v>989</v>
      </c>
      <c r="C17" s="41" t="s">
        <v>264</v>
      </c>
      <c r="D17" s="41" t="s">
        <v>324</v>
      </c>
      <c r="E17" s="41" t="s">
        <v>351</v>
      </c>
      <c r="G17" s="43">
        <v>100</v>
      </c>
      <c r="J17" s="44" t="str">
        <f>IF((C17=""),"N","Y")</f>
        <v>Y</v>
      </c>
      <c r="K17" s="44"/>
      <c r="L17" s="44"/>
      <c r="M17" s="44"/>
      <c r="N17" s="46"/>
      <c r="O17" s="41" t="s">
        <v>323</v>
      </c>
      <c r="P17" s="41">
        <v>2</v>
      </c>
      <c r="Q17" s="45">
        <v>106190000</v>
      </c>
      <c r="S17" s="45">
        <v>246075003</v>
      </c>
      <c r="T17" s="41" t="s">
        <v>325</v>
      </c>
      <c r="V17" s="45">
        <v>410513005</v>
      </c>
      <c r="W17" s="45">
        <v>410604004</v>
      </c>
    </row>
    <row r="18" spans="1:23" s="43" customFormat="1" ht="16">
      <c r="A18" s="41" t="s">
        <v>1049</v>
      </c>
      <c r="B18" s="41" t="s">
        <v>989</v>
      </c>
      <c r="C18" s="41" t="s">
        <v>1454</v>
      </c>
      <c r="D18" s="41" t="s">
        <v>647</v>
      </c>
      <c r="E18" s="41" t="s">
        <v>487</v>
      </c>
      <c r="F18" s="42" t="s">
        <v>1079</v>
      </c>
      <c r="J18" s="44"/>
      <c r="K18" s="44"/>
      <c r="L18" s="44" t="s">
        <v>989</v>
      </c>
      <c r="M18" s="44"/>
      <c r="N18" s="46"/>
      <c r="O18" s="41" t="s">
        <v>2150</v>
      </c>
      <c r="P18" s="41">
        <v>40</v>
      </c>
      <c r="Q18" s="49">
        <v>410011004</v>
      </c>
      <c r="S18" s="41" t="s">
        <v>488</v>
      </c>
      <c r="W18" s="45">
        <v>410604004</v>
      </c>
    </row>
    <row r="19" spans="1:23" s="43" customFormat="1" ht="16">
      <c r="A19" s="48" t="s">
        <v>1916</v>
      </c>
      <c r="B19" s="41" t="s">
        <v>989</v>
      </c>
      <c r="C19" s="41" t="s">
        <v>269</v>
      </c>
      <c r="D19" s="41" t="s">
        <v>647</v>
      </c>
      <c r="E19" s="41" t="s">
        <v>1097</v>
      </c>
      <c r="F19" s="47" t="s">
        <v>1651</v>
      </c>
      <c r="H19" s="41" t="s">
        <v>989</v>
      </c>
      <c r="I19" s="41" t="s">
        <v>703</v>
      </c>
      <c r="J19" s="44"/>
      <c r="K19" s="44" t="s">
        <v>989</v>
      </c>
      <c r="L19" s="44" t="s">
        <v>989</v>
      </c>
      <c r="M19" s="44"/>
      <c r="N19" s="46"/>
      <c r="O19" s="41" t="s">
        <v>658</v>
      </c>
      <c r="P19" s="41">
        <v>11</v>
      </c>
      <c r="Q19" s="45">
        <v>194828000</v>
      </c>
      <c r="V19" s="41">
        <v>410511007</v>
      </c>
      <c r="W19" s="45">
        <v>410604004</v>
      </c>
    </row>
    <row r="20" spans="1:23" s="43" customFormat="1" ht="16">
      <c r="A20" s="48" t="s">
        <v>1916</v>
      </c>
      <c r="B20" s="41" t="s">
        <v>989</v>
      </c>
      <c r="C20" s="41" t="s">
        <v>1647</v>
      </c>
      <c r="D20" s="41" t="s">
        <v>647</v>
      </c>
      <c r="E20" s="41" t="s">
        <v>1097</v>
      </c>
      <c r="F20" s="47" t="s">
        <v>1508</v>
      </c>
      <c r="J20" s="44" t="str">
        <f>IF((C20=""),"N","Y")</f>
        <v>Y</v>
      </c>
      <c r="K20" s="44" t="s">
        <v>989</v>
      </c>
      <c r="L20" s="44" t="s">
        <v>989</v>
      </c>
      <c r="M20" s="44"/>
      <c r="N20" s="46"/>
      <c r="O20" s="41" t="s">
        <v>658</v>
      </c>
      <c r="P20" s="41">
        <v>11</v>
      </c>
      <c r="Q20" s="45">
        <v>194828000</v>
      </c>
      <c r="V20" s="41">
        <v>410511007</v>
      </c>
      <c r="W20" s="45">
        <v>410604004</v>
      </c>
    </row>
    <row r="21" spans="1:23" s="43" customFormat="1" ht="13">
      <c r="A21" s="48" t="s">
        <v>1917</v>
      </c>
      <c r="B21" s="41" t="s">
        <v>989</v>
      </c>
      <c r="C21" s="41" t="s">
        <v>2407</v>
      </c>
      <c r="D21" s="41" t="s">
        <v>647</v>
      </c>
      <c r="E21" s="41" t="s">
        <v>1097</v>
      </c>
      <c r="F21" s="41" t="s">
        <v>1649</v>
      </c>
      <c r="J21" s="44"/>
      <c r="K21" s="44" t="s">
        <v>989</v>
      </c>
      <c r="L21" s="44" t="s">
        <v>989</v>
      </c>
      <c r="M21" s="44"/>
      <c r="N21" s="46"/>
      <c r="O21" s="41" t="s">
        <v>658</v>
      </c>
      <c r="P21" s="41">
        <v>12</v>
      </c>
      <c r="Q21" s="45">
        <v>194828000</v>
      </c>
      <c r="S21" s="45">
        <v>410657003</v>
      </c>
      <c r="V21" s="41">
        <v>410511007</v>
      </c>
      <c r="W21" s="45">
        <v>410604004</v>
      </c>
    </row>
    <row r="22" spans="1:23" s="43" customFormat="1" ht="16">
      <c r="A22" s="41" t="s">
        <v>1618</v>
      </c>
      <c r="B22" s="41" t="s">
        <v>989</v>
      </c>
      <c r="C22" s="41" t="s">
        <v>1878</v>
      </c>
      <c r="D22" s="41" t="s">
        <v>647</v>
      </c>
      <c r="E22" s="41" t="s">
        <v>1097</v>
      </c>
      <c r="F22" s="47" t="s">
        <v>1651</v>
      </c>
      <c r="H22" s="41" t="s">
        <v>989</v>
      </c>
      <c r="I22" s="41" t="s">
        <v>703</v>
      </c>
      <c r="J22" s="44"/>
      <c r="K22" s="44" t="s">
        <v>989</v>
      </c>
      <c r="L22" s="44" t="s">
        <v>989</v>
      </c>
      <c r="M22" s="44"/>
      <c r="N22" s="46"/>
      <c r="O22" s="41" t="s">
        <v>658</v>
      </c>
      <c r="P22" s="41">
        <v>180</v>
      </c>
      <c r="Q22" s="41">
        <v>47040006</v>
      </c>
      <c r="V22" s="41">
        <v>410511007</v>
      </c>
      <c r="W22" s="45">
        <v>410604004</v>
      </c>
    </row>
    <row r="23" spans="1:23" s="43" customFormat="1" ht="13">
      <c r="A23" s="48" t="s">
        <v>259</v>
      </c>
      <c r="B23" s="41" t="s">
        <v>989</v>
      </c>
      <c r="C23" s="41" t="s">
        <v>1222</v>
      </c>
      <c r="D23" s="41" t="s">
        <v>377</v>
      </c>
      <c r="E23" s="41" t="s">
        <v>740</v>
      </c>
      <c r="J23" s="44"/>
      <c r="K23" s="44"/>
      <c r="L23" s="44" t="s">
        <v>989</v>
      </c>
      <c r="M23" s="44"/>
      <c r="N23" s="46"/>
      <c r="O23" s="41" t="s">
        <v>322</v>
      </c>
      <c r="P23" s="41">
        <v>10</v>
      </c>
      <c r="Q23" s="41">
        <v>413432001</v>
      </c>
      <c r="V23" s="45">
        <v>410671006</v>
      </c>
      <c r="W23" s="45">
        <v>410604004</v>
      </c>
    </row>
    <row r="24" spans="1:23" s="43" customFormat="1" ht="16">
      <c r="A24" s="48" t="s">
        <v>1412</v>
      </c>
      <c r="B24" s="41" t="s">
        <v>989</v>
      </c>
      <c r="C24" s="41" t="s">
        <v>1413</v>
      </c>
      <c r="D24" s="41" t="s">
        <v>647</v>
      </c>
      <c r="E24" s="41" t="s">
        <v>1097</v>
      </c>
      <c r="F24" s="47" t="s">
        <v>1651</v>
      </c>
      <c r="H24" s="41" t="s">
        <v>989</v>
      </c>
      <c r="I24" s="41" t="s">
        <v>703</v>
      </c>
      <c r="J24" s="44"/>
      <c r="K24" s="44" t="s">
        <v>989</v>
      </c>
      <c r="L24" s="44" t="s">
        <v>989</v>
      </c>
      <c r="M24" s="44"/>
      <c r="N24" s="46"/>
      <c r="O24" s="41" t="s">
        <v>658</v>
      </c>
      <c r="P24" s="41">
        <v>60</v>
      </c>
      <c r="Q24" s="45">
        <v>44808001</v>
      </c>
      <c r="V24" s="41">
        <v>410511007</v>
      </c>
      <c r="W24" s="45">
        <v>410604004</v>
      </c>
    </row>
    <row r="25" spans="1:23" s="43" customFormat="1" ht="16">
      <c r="A25" s="48" t="s">
        <v>1412</v>
      </c>
      <c r="B25" s="41" t="s">
        <v>989</v>
      </c>
      <c r="C25" s="41" t="s">
        <v>559</v>
      </c>
      <c r="D25" s="41" t="s">
        <v>647</v>
      </c>
      <c r="E25" s="41" t="s">
        <v>1097</v>
      </c>
      <c r="F25" s="47" t="s">
        <v>1508</v>
      </c>
      <c r="H25" s="41" t="s">
        <v>989</v>
      </c>
      <c r="I25" s="41" t="s">
        <v>703</v>
      </c>
      <c r="J25" s="44" t="str">
        <f>IF((C25=""),"N","Y")</f>
        <v>Y</v>
      </c>
      <c r="K25" s="44" t="s">
        <v>989</v>
      </c>
      <c r="L25" s="44" t="s">
        <v>989</v>
      </c>
      <c r="M25" s="44"/>
      <c r="N25" s="46"/>
      <c r="O25" s="41" t="s">
        <v>658</v>
      </c>
      <c r="P25" s="41">
        <v>60</v>
      </c>
      <c r="Q25" s="45">
        <v>44808001</v>
      </c>
      <c r="V25" s="41">
        <v>410511007</v>
      </c>
      <c r="W25" s="45">
        <v>410604004</v>
      </c>
    </row>
    <row r="26" spans="1:23" s="43" customFormat="1" ht="13">
      <c r="A26" s="41" t="s">
        <v>919</v>
      </c>
      <c r="B26" s="41" t="s">
        <v>989</v>
      </c>
      <c r="C26" s="41" t="s">
        <v>1315</v>
      </c>
      <c r="D26" s="41" t="s">
        <v>647</v>
      </c>
      <c r="E26" s="41" t="s">
        <v>1097</v>
      </c>
      <c r="F26" s="41" t="s">
        <v>919</v>
      </c>
      <c r="J26" s="44"/>
      <c r="K26" s="44" t="s">
        <v>989</v>
      </c>
      <c r="L26" s="44" t="s">
        <v>989</v>
      </c>
      <c r="M26" s="44"/>
      <c r="N26" s="46"/>
      <c r="O26" s="41" t="s">
        <v>2150</v>
      </c>
      <c r="P26" s="41">
        <v>1</v>
      </c>
      <c r="Q26" s="41">
        <v>413347006</v>
      </c>
      <c r="W26" s="45">
        <v>410604004</v>
      </c>
    </row>
    <row r="27" spans="1:23" s="43" customFormat="1" ht="16">
      <c r="A27" s="41" t="s">
        <v>1358</v>
      </c>
      <c r="B27" s="41" t="s">
        <v>989</v>
      </c>
      <c r="C27" s="41" t="s">
        <v>1358</v>
      </c>
      <c r="D27" s="41" t="s">
        <v>647</v>
      </c>
      <c r="E27" s="41" t="s">
        <v>1097</v>
      </c>
      <c r="F27" s="47" t="s">
        <v>1651</v>
      </c>
      <c r="H27" s="41" t="s">
        <v>989</v>
      </c>
      <c r="I27" s="41" t="s">
        <v>703</v>
      </c>
      <c r="J27" s="44"/>
      <c r="K27" s="44" t="s">
        <v>989</v>
      </c>
      <c r="L27" s="44" t="s">
        <v>989</v>
      </c>
      <c r="M27" s="44"/>
      <c r="N27" s="44"/>
      <c r="O27" s="41" t="s">
        <v>233</v>
      </c>
      <c r="P27" s="41">
        <v>5</v>
      </c>
      <c r="V27" s="41">
        <v>410511007</v>
      </c>
      <c r="W27" s="45">
        <v>410604004</v>
      </c>
    </row>
    <row r="28" spans="1:23" s="43" customFormat="1" ht="16">
      <c r="A28" s="41" t="s">
        <v>1358</v>
      </c>
      <c r="B28" s="41" t="s">
        <v>989</v>
      </c>
      <c r="C28" s="41" t="s">
        <v>1584</v>
      </c>
      <c r="D28" s="41" t="s">
        <v>647</v>
      </c>
      <c r="E28" s="41" t="s">
        <v>1097</v>
      </c>
      <c r="F28" s="47" t="s">
        <v>1508</v>
      </c>
      <c r="H28" s="41" t="s">
        <v>989</v>
      </c>
      <c r="I28" s="41" t="s">
        <v>703</v>
      </c>
      <c r="J28" s="44" t="str">
        <f>IF((C28=""),"N","Y")</f>
        <v>Y</v>
      </c>
      <c r="K28" s="44"/>
      <c r="L28" s="44"/>
      <c r="M28" s="44"/>
      <c r="N28" s="44" t="s">
        <v>989</v>
      </c>
      <c r="O28" s="41" t="s">
        <v>233</v>
      </c>
      <c r="P28" s="41">
        <v>5</v>
      </c>
      <c r="V28" s="41">
        <v>410511007</v>
      </c>
      <c r="W28" s="45">
        <v>410604004</v>
      </c>
    </row>
    <row r="29" spans="1:23" s="43" customFormat="1" ht="13">
      <c r="A29" s="50" t="s">
        <v>2155</v>
      </c>
      <c r="B29" s="50"/>
      <c r="C29" s="41" t="s">
        <v>1892</v>
      </c>
      <c r="D29" s="41" t="s">
        <v>142</v>
      </c>
      <c r="E29" s="41" t="s">
        <v>1097</v>
      </c>
      <c r="F29" s="41" t="s">
        <v>2155</v>
      </c>
      <c r="J29" s="44"/>
      <c r="K29" s="44" t="s">
        <v>989</v>
      </c>
      <c r="L29" s="44" t="s">
        <v>989</v>
      </c>
      <c r="M29" s="44"/>
      <c r="N29" s="46"/>
      <c r="O29" s="41" t="s">
        <v>233</v>
      </c>
      <c r="P29" s="41">
        <v>6</v>
      </c>
      <c r="V29" s="41">
        <v>410511007</v>
      </c>
      <c r="W29" s="45">
        <v>410604004</v>
      </c>
    </row>
    <row r="30" spans="1:23" s="43" customFormat="1" ht="16">
      <c r="A30" s="48" t="s">
        <v>1423</v>
      </c>
      <c r="B30" s="48" t="s">
        <v>989</v>
      </c>
      <c r="C30" s="41" t="s">
        <v>1424</v>
      </c>
      <c r="D30" s="41" t="s">
        <v>546</v>
      </c>
      <c r="E30" s="41" t="s">
        <v>1097</v>
      </c>
      <c r="F30" s="47" t="s">
        <v>1651</v>
      </c>
      <c r="I30" s="41" t="s">
        <v>703</v>
      </c>
      <c r="J30" s="44"/>
      <c r="K30" s="44" t="s">
        <v>989</v>
      </c>
      <c r="L30" s="44" t="s">
        <v>989</v>
      </c>
      <c r="M30" s="44"/>
      <c r="N30" s="46"/>
      <c r="O30" s="41" t="s">
        <v>658</v>
      </c>
      <c r="P30" s="41">
        <v>70</v>
      </c>
      <c r="Q30" s="41">
        <v>49436004</v>
      </c>
      <c r="W30" s="45">
        <v>410604004</v>
      </c>
    </row>
    <row r="31" spans="1:23" s="43" customFormat="1" ht="16">
      <c r="A31" s="48" t="s">
        <v>1423</v>
      </c>
      <c r="B31" s="48" t="s">
        <v>989</v>
      </c>
      <c r="C31" s="41" t="s">
        <v>1659</v>
      </c>
      <c r="D31" s="41" t="s">
        <v>647</v>
      </c>
      <c r="E31" s="41" t="s">
        <v>1097</v>
      </c>
      <c r="F31" s="47" t="s">
        <v>1508</v>
      </c>
      <c r="I31" s="41" t="s">
        <v>703</v>
      </c>
      <c r="J31" s="44" t="str">
        <f>IF((C31=""),"N","Y")</f>
        <v>Y</v>
      </c>
      <c r="K31" s="44"/>
      <c r="L31" s="44"/>
      <c r="M31" s="44"/>
      <c r="N31" s="46"/>
      <c r="O31" s="41" t="s">
        <v>658</v>
      </c>
      <c r="P31" s="41">
        <v>71</v>
      </c>
      <c r="Q31" s="41">
        <v>49436004</v>
      </c>
      <c r="S31" s="45">
        <v>410657003</v>
      </c>
      <c r="V31" s="41">
        <v>410511007</v>
      </c>
      <c r="W31" s="45">
        <v>410604004</v>
      </c>
    </row>
    <row r="32" spans="1:23" s="43" customFormat="1" ht="16">
      <c r="A32" s="48" t="s">
        <v>1820</v>
      </c>
      <c r="B32" s="48" t="s">
        <v>989</v>
      </c>
      <c r="C32" s="41" t="s">
        <v>1660</v>
      </c>
      <c r="D32" s="41" t="s">
        <v>443</v>
      </c>
      <c r="E32" s="41" t="s">
        <v>1097</v>
      </c>
      <c r="F32" s="42" t="s">
        <v>684</v>
      </c>
      <c r="H32" s="41" t="s">
        <v>989</v>
      </c>
      <c r="I32" s="41"/>
      <c r="J32" s="44"/>
      <c r="K32" s="44" t="s">
        <v>989</v>
      </c>
      <c r="L32" s="44" t="s">
        <v>989</v>
      </c>
      <c r="M32" s="44"/>
      <c r="N32" s="46"/>
      <c r="O32" s="41"/>
      <c r="P32" s="41"/>
      <c r="Q32" s="41"/>
      <c r="S32" s="45"/>
      <c r="V32" s="41"/>
      <c r="W32" s="45"/>
    </row>
    <row r="33" spans="1:24" s="53" customFormat="1" ht="16">
      <c r="A33" s="51" t="s">
        <v>1995</v>
      </c>
      <c r="B33" s="51"/>
      <c r="C33" s="36" t="s">
        <v>2174</v>
      </c>
      <c r="D33" s="36" t="s">
        <v>343</v>
      </c>
      <c r="E33" s="36" t="s">
        <v>1097</v>
      </c>
      <c r="F33" s="52" t="s">
        <v>1651</v>
      </c>
      <c r="H33" s="36" t="s">
        <v>989</v>
      </c>
      <c r="I33" s="36" t="s">
        <v>703</v>
      </c>
      <c r="J33" s="54"/>
      <c r="K33" s="54" t="s">
        <v>989</v>
      </c>
      <c r="L33" s="54" t="s">
        <v>989</v>
      </c>
      <c r="M33" s="54"/>
      <c r="N33" s="55"/>
      <c r="O33" s="36" t="s">
        <v>765</v>
      </c>
      <c r="P33" s="36">
        <v>12</v>
      </c>
      <c r="V33" s="36">
        <v>410511007</v>
      </c>
      <c r="W33" s="56">
        <v>410604004</v>
      </c>
    </row>
    <row r="34" spans="1:24" s="43" customFormat="1" ht="16">
      <c r="A34" s="48" t="s">
        <v>651</v>
      </c>
      <c r="B34" s="48" t="s">
        <v>989</v>
      </c>
      <c r="C34" s="41" t="s">
        <v>805</v>
      </c>
      <c r="D34" s="41" t="s">
        <v>647</v>
      </c>
      <c r="E34" s="41" t="s">
        <v>1097</v>
      </c>
      <c r="F34" s="47" t="s">
        <v>1651</v>
      </c>
      <c r="J34" s="44"/>
      <c r="K34" s="44" t="s">
        <v>989</v>
      </c>
      <c r="L34" s="44" t="s">
        <v>989</v>
      </c>
      <c r="M34" s="44"/>
      <c r="N34" s="46"/>
      <c r="O34" s="41" t="s">
        <v>322</v>
      </c>
      <c r="P34" s="41">
        <v>1</v>
      </c>
      <c r="Q34" s="57">
        <v>15220000</v>
      </c>
      <c r="W34" s="45">
        <v>410604004</v>
      </c>
    </row>
    <row r="35" spans="1:24" s="43" customFormat="1" ht="16">
      <c r="A35" s="48" t="s">
        <v>548</v>
      </c>
      <c r="B35" s="48" t="s">
        <v>989</v>
      </c>
      <c r="C35" s="41" t="s">
        <v>806</v>
      </c>
      <c r="D35" s="41" t="s">
        <v>647</v>
      </c>
      <c r="E35" s="41" t="s">
        <v>1097</v>
      </c>
      <c r="F35" s="47" t="s">
        <v>1508</v>
      </c>
      <c r="J35" s="44" t="str">
        <f>IF((C35=""),"N","Y")</f>
        <v>Y</v>
      </c>
      <c r="K35" s="44" t="s">
        <v>989</v>
      </c>
      <c r="L35" s="44"/>
      <c r="M35" s="44"/>
      <c r="N35" s="46"/>
      <c r="O35" s="41" t="s">
        <v>322</v>
      </c>
      <c r="P35" s="41">
        <v>1</v>
      </c>
      <c r="Q35" s="57">
        <v>15220000</v>
      </c>
      <c r="W35" s="45">
        <v>410604004</v>
      </c>
    </row>
    <row r="36" spans="1:24" ht="13">
      <c r="A36" s="36" t="s">
        <v>1619</v>
      </c>
      <c r="B36" s="36"/>
      <c r="C36" s="36" t="s">
        <v>568</v>
      </c>
      <c r="E36" s="36" t="s">
        <v>759</v>
      </c>
      <c r="J36" s="54"/>
      <c r="K36" s="54" t="s">
        <v>989</v>
      </c>
      <c r="L36" s="54" t="s">
        <v>989</v>
      </c>
      <c r="M36" s="54" t="s">
        <v>989</v>
      </c>
      <c r="N36" s="58"/>
      <c r="O36" s="59" t="s">
        <v>543</v>
      </c>
      <c r="P36" s="40"/>
      <c r="Q36" s="59">
        <v>60621009</v>
      </c>
      <c r="R36" s="40"/>
      <c r="S36" s="40"/>
      <c r="T36" s="40"/>
      <c r="U36" s="40"/>
      <c r="V36" s="60">
        <v>15240007</v>
      </c>
      <c r="W36" s="60">
        <v>410604004</v>
      </c>
      <c r="X36" s="40"/>
    </row>
    <row r="37" spans="1:24" s="43" customFormat="1" ht="16">
      <c r="A37" s="48" t="s">
        <v>1887</v>
      </c>
      <c r="B37" s="48" t="s">
        <v>989</v>
      </c>
      <c r="C37" s="41" t="s">
        <v>639</v>
      </c>
      <c r="D37" s="41" t="s">
        <v>344</v>
      </c>
      <c r="E37" s="41" t="s">
        <v>1097</v>
      </c>
      <c r="F37" s="47" t="s">
        <v>1651</v>
      </c>
      <c r="J37" s="44"/>
      <c r="K37" s="44" t="s">
        <v>989</v>
      </c>
      <c r="L37" s="44" t="s">
        <v>989</v>
      </c>
      <c r="M37" s="44"/>
      <c r="N37" s="46"/>
      <c r="O37" s="41" t="s">
        <v>345</v>
      </c>
      <c r="P37" s="41">
        <v>10</v>
      </c>
      <c r="V37" s="41">
        <v>410511007</v>
      </c>
      <c r="W37" s="45">
        <v>410604004</v>
      </c>
    </row>
    <row r="38" spans="1:24" s="43" customFormat="1" ht="16">
      <c r="A38" s="48" t="s">
        <v>1887</v>
      </c>
      <c r="B38" s="48" t="s">
        <v>989</v>
      </c>
      <c r="C38" s="41" t="s">
        <v>866</v>
      </c>
      <c r="D38" s="41" t="s">
        <v>344</v>
      </c>
      <c r="E38" s="41" t="s">
        <v>1097</v>
      </c>
      <c r="F38" s="47" t="s">
        <v>1508</v>
      </c>
      <c r="J38" s="44" t="str">
        <f>IF((C38=""),"N","Y")</f>
        <v>Y</v>
      </c>
      <c r="K38" s="44"/>
      <c r="L38" s="44"/>
      <c r="M38" s="44"/>
      <c r="N38" s="46"/>
      <c r="O38" s="41" t="s">
        <v>345</v>
      </c>
      <c r="P38" s="41">
        <v>10</v>
      </c>
      <c r="V38" s="41">
        <v>410511007</v>
      </c>
      <c r="W38" s="45">
        <v>410604004</v>
      </c>
    </row>
    <row r="39" spans="1:24" s="43" customFormat="1" ht="16">
      <c r="A39" s="48" t="s">
        <v>1986</v>
      </c>
      <c r="B39" s="48" t="s">
        <v>989</v>
      </c>
      <c r="C39" s="41" t="s">
        <v>829</v>
      </c>
      <c r="D39" s="41" t="s">
        <v>346</v>
      </c>
      <c r="E39" s="41" t="s">
        <v>1097</v>
      </c>
      <c r="F39" s="47" t="s">
        <v>1651</v>
      </c>
      <c r="H39" s="41" t="s">
        <v>989</v>
      </c>
      <c r="I39" s="43" t="s">
        <v>703</v>
      </c>
      <c r="J39" s="44"/>
      <c r="K39" s="44" t="s">
        <v>989</v>
      </c>
      <c r="L39" s="44" t="s">
        <v>989</v>
      </c>
      <c r="M39" s="44"/>
      <c r="N39" s="46"/>
      <c r="O39" s="41" t="s">
        <v>26</v>
      </c>
      <c r="P39" s="41">
        <v>5</v>
      </c>
      <c r="V39" s="41">
        <v>410511007</v>
      </c>
      <c r="W39" s="45">
        <v>410604004</v>
      </c>
    </row>
    <row r="40" spans="1:24" s="43" customFormat="1" ht="16">
      <c r="A40" s="48" t="s">
        <v>1986</v>
      </c>
      <c r="B40" s="48" t="s">
        <v>989</v>
      </c>
      <c r="C40" s="41" t="s">
        <v>965</v>
      </c>
      <c r="D40" s="41" t="s">
        <v>346</v>
      </c>
      <c r="E40" s="41" t="s">
        <v>1097</v>
      </c>
      <c r="F40" s="47" t="s">
        <v>1508</v>
      </c>
      <c r="J40" s="44" t="str">
        <f>IF((C40=""),"N","Y")</f>
        <v>Y</v>
      </c>
      <c r="K40" s="44"/>
      <c r="L40" s="44"/>
      <c r="M40" s="44"/>
      <c r="N40" s="46"/>
      <c r="O40" s="41" t="s">
        <v>26</v>
      </c>
      <c r="P40" s="41">
        <v>5</v>
      </c>
      <c r="V40" s="41">
        <v>410511007</v>
      </c>
      <c r="W40" s="45">
        <v>410604004</v>
      </c>
    </row>
    <row r="41" spans="1:24" s="43" customFormat="1" ht="16">
      <c r="A41" s="48" t="s">
        <v>1988</v>
      </c>
      <c r="B41" s="48" t="s">
        <v>989</v>
      </c>
      <c r="C41" s="41" t="s">
        <v>2309</v>
      </c>
      <c r="D41" s="41" t="s">
        <v>346</v>
      </c>
      <c r="E41" s="41" t="s">
        <v>1097</v>
      </c>
      <c r="F41" s="47" t="s">
        <v>1651</v>
      </c>
      <c r="J41" s="44"/>
      <c r="K41" s="44" t="s">
        <v>989</v>
      </c>
      <c r="L41" s="44" t="s">
        <v>989</v>
      </c>
      <c r="M41" s="44"/>
      <c r="N41" s="46"/>
      <c r="O41" s="41" t="s">
        <v>26</v>
      </c>
      <c r="P41" s="41">
        <v>10</v>
      </c>
      <c r="V41" s="41">
        <v>410511007</v>
      </c>
      <c r="W41" s="45">
        <v>410604004</v>
      </c>
    </row>
    <row r="42" spans="1:24" ht="16">
      <c r="A42" s="36" t="s">
        <v>1744</v>
      </c>
      <c r="B42" s="36"/>
      <c r="C42" s="36" t="s">
        <v>566</v>
      </c>
      <c r="E42" s="61" t="s">
        <v>27</v>
      </c>
      <c r="J42" s="54"/>
      <c r="K42" s="54" t="s">
        <v>989</v>
      </c>
      <c r="L42" s="54" t="s">
        <v>989</v>
      </c>
      <c r="M42" s="54" t="s">
        <v>989</v>
      </c>
      <c r="N42" s="58"/>
      <c r="O42" s="59" t="s">
        <v>543</v>
      </c>
      <c r="P42" s="40"/>
      <c r="Q42" s="59">
        <v>301898006</v>
      </c>
      <c r="R42" s="40"/>
      <c r="S42" s="40"/>
      <c r="T42" s="40"/>
      <c r="U42" s="40"/>
      <c r="V42" s="60">
        <v>15240007</v>
      </c>
      <c r="W42" s="60">
        <v>410604004</v>
      </c>
      <c r="X42" s="40"/>
    </row>
    <row r="43" spans="1:24" s="43" customFormat="1" ht="16">
      <c r="A43" s="48" t="s">
        <v>1620</v>
      </c>
      <c r="B43" s="48" t="s">
        <v>989</v>
      </c>
      <c r="C43" s="41" t="s">
        <v>1590</v>
      </c>
      <c r="D43" s="41" t="s">
        <v>647</v>
      </c>
      <c r="E43" s="41" t="s">
        <v>1097</v>
      </c>
      <c r="F43" s="42" t="s">
        <v>1651</v>
      </c>
      <c r="J43" s="44"/>
      <c r="K43" s="44" t="s">
        <v>989</v>
      </c>
      <c r="L43" s="44" t="s">
        <v>989</v>
      </c>
      <c r="M43" s="44"/>
      <c r="N43" s="46"/>
      <c r="O43" s="41" t="s">
        <v>658</v>
      </c>
      <c r="P43" s="41">
        <v>50</v>
      </c>
      <c r="Q43" s="41">
        <v>161625008</v>
      </c>
      <c r="V43" s="41">
        <v>410513005</v>
      </c>
      <c r="W43" s="45">
        <v>410604004</v>
      </c>
    </row>
    <row r="44" spans="1:24" s="43" customFormat="1" ht="16">
      <c r="A44" s="48" t="s">
        <v>1620</v>
      </c>
      <c r="B44" s="48" t="s">
        <v>989</v>
      </c>
      <c r="C44" s="41" t="s">
        <v>1441</v>
      </c>
      <c r="D44" s="41" t="s">
        <v>647</v>
      </c>
      <c r="E44" s="41" t="s">
        <v>1097</v>
      </c>
      <c r="F44" s="47" t="s">
        <v>1508</v>
      </c>
      <c r="H44" s="41" t="s">
        <v>989</v>
      </c>
      <c r="I44" s="41" t="s">
        <v>703</v>
      </c>
      <c r="J44" s="44" t="str">
        <f>IF((C44=""),"N","Y")</f>
        <v>Y</v>
      </c>
      <c r="K44" s="44"/>
      <c r="L44" s="44"/>
      <c r="M44" s="44"/>
      <c r="N44" s="46"/>
      <c r="O44" s="41" t="s">
        <v>658</v>
      </c>
      <c r="P44" s="41">
        <v>50</v>
      </c>
      <c r="Q44" s="41">
        <v>161625008</v>
      </c>
      <c r="V44" s="41">
        <v>410513005</v>
      </c>
      <c r="W44" s="45">
        <v>410604004</v>
      </c>
    </row>
    <row r="45" spans="1:24" s="43" customFormat="1" ht="16">
      <c r="A45" s="48" t="s">
        <v>1485</v>
      </c>
      <c r="B45" s="48" t="s">
        <v>989</v>
      </c>
      <c r="C45" s="41" t="s">
        <v>1343</v>
      </c>
      <c r="D45" s="48" t="s">
        <v>47</v>
      </c>
      <c r="E45" s="41" t="s">
        <v>487</v>
      </c>
      <c r="F45" s="42" t="s">
        <v>1455</v>
      </c>
      <c r="J45" s="44"/>
      <c r="K45" s="44" t="s">
        <v>989</v>
      </c>
      <c r="L45" s="44" t="s">
        <v>989</v>
      </c>
      <c r="M45" s="44"/>
      <c r="N45" s="46"/>
      <c r="O45" s="41" t="s">
        <v>658</v>
      </c>
      <c r="P45" s="41">
        <v>51</v>
      </c>
      <c r="Q45" s="41">
        <v>161625008</v>
      </c>
      <c r="S45" s="45">
        <v>410657003</v>
      </c>
      <c r="V45" s="41">
        <v>410513005</v>
      </c>
      <c r="W45" s="45">
        <v>410604004</v>
      </c>
    </row>
    <row r="46" spans="1:24" s="43" customFormat="1" ht="16">
      <c r="A46" s="41" t="s">
        <v>1555</v>
      </c>
      <c r="B46" s="41" t="s">
        <v>989</v>
      </c>
      <c r="C46" s="41" t="s">
        <v>1555</v>
      </c>
      <c r="D46" s="41" t="s">
        <v>647</v>
      </c>
      <c r="E46" s="41" t="s">
        <v>1097</v>
      </c>
      <c r="F46" s="42" t="s">
        <v>1651</v>
      </c>
      <c r="H46" s="43" t="s">
        <v>989</v>
      </c>
      <c r="I46" s="43" t="s">
        <v>703</v>
      </c>
      <c r="J46" s="44"/>
      <c r="K46" s="44" t="s">
        <v>989</v>
      </c>
      <c r="L46" s="44" t="s">
        <v>989</v>
      </c>
      <c r="M46" s="44"/>
      <c r="N46" s="46"/>
      <c r="O46" s="41" t="s">
        <v>658</v>
      </c>
      <c r="P46" s="41">
        <v>31</v>
      </c>
      <c r="Q46" s="41">
        <v>85898001</v>
      </c>
      <c r="V46" s="41">
        <v>410511007</v>
      </c>
      <c r="W46" s="45">
        <v>410604004</v>
      </c>
    </row>
    <row r="47" spans="1:24" s="43" customFormat="1" ht="16">
      <c r="A47" s="41" t="s">
        <v>2038</v>
      </c>
      <c r="B47" s="41" t="s">
        <v>989</v>
      </c>
      <c r="C47" s="41" t="s">
        <v>1509</v>
      </c>
      <c r="D47" s="41" t="s">
        <v>864</v>
      </c>
      <c r="E47" s="41" t="s">
        <v>1097</v>
      </c>
      <c r="F47" s="42" t="s">
        <v>1651</v>
      </c>
      <c r="J47" s="44"/>
      <c r="K47" s="44" t="s">
        <v>989</v>
      </c>
      <c r="L47" s="44" t="s">
        <v>989</v>
      </c>
      <c r="M47" s="44"/>
      <c r="N47" s="46"/>
      <c r="O47" s="41" t="s">
        <v>353</v>
      </c>
      <c r="P47" s="41">
        <v>1</v>
      </c>
    </row>
    <row r="48" spans="1:24" s="43" customFormat="1" ht="16">
      <c r="A48" s="41" t="s">
        <v>2038</v>
      </c>
      <c r="B48" s="41" t="s">
        <v>989</v>
      </c>
      <c r="C48" s="41" t="s">
        <v>1509</v>
      </c>
      <c r="D48" s="41" t="s">
        <v>864</v>
      </c>
      <c r="E48" s="41" t="s">
        <v>1097</v>
      </c>
      <c r="F48" s="47" t="s">
        <v>1508</v>
      </c>
      <c r="J48" s="44" t="str">
        <f>IF((C48=""),"N","Y")</f>
        <v>Y</v>
      </c>
      <c r="K48" s="44"/>
      <c r="L48" s="44"/>
      <c r="M48" s="44"/>
      <c r="N48" s="46"/>
      <c r="O48" s="41" t="s">
        <v>353</v>
      </c>
      <c r="P48" s="41">
        <v>1</v>
      </c>
    </row>
    <row r="49" spans="1:24" ht="13">
      <c r="A49" s="50" t="s">
        <v>2351</v>
      </c>
      <c r="B49" s="50"/>
      <c r="C49" s="36" t="s">
        <v>1510</v>
      </c>
      <c r="D49" s="48" t="s">
        <v>1511</v>
      </c>
      <c r="E49" s="36" t="s">
        <v>59</v>
      </c>
      <c r="J49" s="54" t="s">
        <v>989</v>
      </c>
      <c r="K49" s="54" t="s">
        <v>989</v>
      </c>
      <c r="L49" s="54" t="s">
        <v>989</v>
      </c>
      <c r="M49" s="54"/>
      <c r="N49" s="54"/>
      <c r="O49" s="59" t="s">
        <v>168</v>
      </c>
      <c r="P49" s="59">
        <v>300</v>
      </c>
      <c r="Q49" s="40"/>
      <c r="R49" s="40"/>
      <c r="S49" s="40"/>
      <c r="T49" s="40"/>
      <c r="U49" s="40"/>
      <c r="V49" s="40"/>
      <c r="W49" s="40"/>
      <c r="X49" s="40"/>
    </row>
    <row r="50" spans="1:24" s="43" customFormat="1" ht="13">
      <c r="A50" s="48" t="s">
        <v>1797</v>
      </c>
      <c r="B50" s="48" t="s">
        <v>989</v>
      </c>
      <c r="C50" s="41" t="s">
        <v>1371</v>
      </c>
      <c r="D50" s="41" t="s">
        <v>114</v>
      </c>
      <c r="E50" s="41" t="s">
        <v>351</v>
      </c>
      <c r="J50" s="44"/>
      <c r="K50" s="44" t="s">
        <v>989</v>
      </c>
      <c r="L50" s="44" t="s">
        <v>989</v>
      </c>
      <c r="M50" s="44"/>
      <c r="N50" s="46"/>
      <c r="O50" s="41" t="s">
        <v>552</v>
      </c>
      <c r="P50" s="41">
        <v>2</v>
      </c>
      <c r="Q50" s="41">
        <v>62014003</v>
      </c>
      <c r="S50" s="45">
        <v>246075003</v>
      </c>
      <c r="V50" s="41">
        <v>410513005</v>
      </c>
      <c r="W50" s="45">
        <v>410604004</v>
      </c>
    </row>
    <row r="51" spans="1:24" s="43" customFormat="1" ht="13">
      <c r="A51" s="43" t="s">
        <v>1797</v>
      </c>
      <c r="B51" s="43" t="s">
        <v>989</v>
      </c>
      <c r="C51" s="41" t="s">
        <v>870</v>
      </c>
      <c r="D51" s="41" t="s">
        <v>114</v>
      </c>
      <c r="E51" s="41" t="s">
        <v>351</v>
      </c>
      <c r="J51" s="44" t="str">
        <f>IF((C51=""),"N","Y")</f>
        <v>Y</v>
      </c>
      <c r="K51" s="44"/>
      <c r="L51" s="44"/>
      <c r="M51" s="44"/>
      <c r="N51" s="46"/>
      <c r="O51" s="41" t="s">
        <v>552</v>
      </c>
      <c r="P51" s="41">
        <v>2</v>
      </c>
      <c r="Q51" s="41">
        <v>62014003</v>
      </c>
      <c r="S51" s="45">
        <v>246075003</v>
      </c>
      <c r="V51" s="41">
        <v>410513005</v>
      </c>
      <c r="W51" s="45">
        <v>410604004</v>
      </c>
    </row>
    <row r="52" spans="1:24" s="43" customFormat="1" ht="16">
      <c r="A52" s="48" t="s">
        <v>1941</v>
      </c>
      <c r="B52" s="48" t="s">
        <v>989</v>
      </c>
      <c r="C52" s="41" t="s">
        <v>1714</v>
      </c>
      <c r="D52" s="41" t="s">
        <v>554</v>
      </c>
      <c r="E52" s="41" t="s">
        <v>487</v>
      </c>
      <c r="F52" s="42" t="s">
        <v>1591</v>
      </c>
      <c r="J52" s="44"/>
      <c r="K52" s="44"/>
      <c r="L52" s="44" t="s">
        <v>989</v>
      </c>
      <c r="M52" s="44"/>
      <c r="N52" s="46"/>
      <c r="O52" s="41" t="s">
        <v>555</v>
      </c>
      <c r="P52" s="41">
        <v>2</v>
      </c>
      <c r="Q52" s="41">
        <v>267044007</v>
      </c>
      <c r="S52" s="45">
        <v>134198009</v>
      </c>
      <c r="T52" s="41" t="s">
        <v>556</v>
      </c>
      <c r="V52" s="41">
        <v>15240007</v>
      </c>
      <c r="W52" s="45">
        <v>410604004</v>
      </c>
    </row>
    <row r="53" spans="1:24" s="43" customFormat="1" ht="16">
      <c r="A53" s="48" t="s">
        <v>1941</v>
      </c>
      <c r="B53" s="48" t="s">
        <v>989</v>
      </c>
      <c r="C53" s="41" t="s">
        <v>1592</v>
      </c>
      <c r="D53" s="41" t="s">
        <v>554</v>
      </c>
      <c r="E53" s="41" t="s">
        <v>487</v>
      </c>
      <c r="F53" s="42" t="s">
        <v>1586</v>
      </c>
      <c r="J53" s="44" t="str">
        <f>IF((C53=""),"N","Y")</f>
        <v>Y</v>
      </c>
      <c r="K53" s="44" t="s">
        <v>989</v>
      </c>
      <c r="L53" s="44"/>
      <c r="M53" s="44"/>
      <c r="N53" s="46"/>
      <c r="O53" s="41" t="s">
        <v>555</v>
      </c>
      <c r="P53" s="41">
        <v>2</v>
      </c>
      <c r="Q53" s="41">
        <v>267044007</v>
      </c>
      <c r="S53" s="45">
        <v>134198009</v>
      </c>
      <c r="T53" s="41" t="s">
        <v>556</v>
      </c>
      <c r="V53" s="41">
        <v>15240007</v>
      </c>
      <c r="W53" s="45">
        <v>410604004</v>
      </c>
    </row>
    <row r="54" spans="1:24" s="43" customFormat="1" ht="16">
      <c r="A54" s="48" t="s">
        <v>1162</v>
      </c>
      <c r="B54" s="48" t="s">
        <v>989</v>
      </c>
      <c r="C54" s="41" t="s">
        <v>1031</v>
      </c>
      <c r="D54" s="41" t="s">
        <v>647</v>
      </c>
      <c r="E54" s="41" t="s">
        <v>1097</v>
      </c>
      <c r="F54" s="42" t="s">
        <v>1651</v>
      </c>
      <c r="J54" s="44"/>
      <c r="K54" s="44"/>
      <c r="L54" s="44" t="s">
        <v>989</v>
      </c>
      <c r="M54" s="44"/>
      <c r="N54" s="46"/>
      <c r="O54" s="41" t="s">
        <v>765</v>
      </c>
      <c r="P54" s="41">
        <v>5</v>
      </c>
      <c r="Q54" s="41">
        <v>62914000</v>
      </c>
      <c r="V54" s="41">
        <v>410511007</v>
      </c>
      <c r="W54" s="45">
        <v>410604004</v>
      </c>
    </row>
    <row r="55" spans="1:24" s="43" customFormat="1" ht="16">
      <c r="A55" s="48" t="s">
        <v>1162</v>
      </c>
      <c r="B55" s="48" t="s">
        <v>989</v>
      </c>
      <c r="C55" s="41" t="s">
        <v>1580</v>
      </c>
      <c r="D55" s="41" t="s">
        <v>647</v>
      </c>
      <c r="E55" s="41" t="s">
        <v>1097</v>
      </c>
      <c r="F55" s="47" t="s">
        <v>1508</v>
      </c>
      <c r="J55" s="44" t="str">
        <f>IF((C55=""),"N","Y")</f>
        <v>Y</v>
      </c>
      <c r="K55" s="44" t="s">
        <v>989</v>
      </c>
      <c r="L55" s="44"/>
      <c r="M55" s="44"/>
      <c r="N55" s="46"/>
      <c r="O55" s="41" t="s">
        <v>765</v>
      </c>
      <c r="P55" s="41">
        <v>5</v>
      </c>
      <c r="Q55" s="41">
        <v>62914000</v>
      </c>
      <c r="V55" s="41">
        <v>410511007</v>
      </c>
      <c r="W55" s="45">
        <v>410604004</v>
      </c>
    </row>
    <row r="56" spans="1:24" s="43" customFormat="1" ht="16">
      <c r="A56" s="48" t="s">
        <v>1612</v>
      </c>
      <c r="B56" s="48" t="s">
        <v>989</v>
      </c>
      <c r="C56" s="41" t="s">
        <v>1472</v>
      </c>
      <c r="D56" s="41" t="s">
        <v>844</v>
      </c>
      <c r="E56" s="41" t="s">
        <v>1097</v>
      </c>
      <c r="F56" s="42" t="s">
        <v>845</v>
      </c>
      <c r="H56" s="41" t="s">
        <v>623</v>
      </c>
      <c r="I56" s="41" t="s">
        <v>703</v>
      </c>
      <c r="J56" s="44"/>
      <c r="K56" s="44"/>
      <c r="L56" s="44" t="s">
        <v>989</v>
      </c>
      <c r="M56" s="44"/>
      <c r="N56" s="46"/>
      <c r="O56" s="41" t="s">
        <v>662</v>
      </c>
      <c r="P56" s="41">
        <v>11</v>
      </c>
      <c r="V56" s="41">
        <v>410511007</v>
      </c>
      <c r="W56" s="45">
        <v>410604004</v>
      </c>
    </row>
    <row r="57" spans="1:24" s="43" customFormat="1" ht="16">
      <c r="A57" s="48" t="s">
        <v>2081</v>
      </c>
      <c r="B57" s="48" t="s">
        <v>989</v>
      </c>
      <c r="C57" s="41" t="s">
        <v>2082</v>
      </c>
      <c r="D57" s="41" t="s">
        <v>647</v>
      </c>
      <c r="E57" s="41" t="s">
        <v>1097</v>
      </c>
      <c r="F57" s="42" t="s">
        <v>1651</v>
      </c>
      <c r="H57" s="41" t="s">
        <v>989</v>
      </c>
      <c r="I57" s="41" t="s">
        <v>703</v>
      </c>
      <c r="J57" s="44"/>
      <c r="K57" s="44"/>
      <c r="L57" s="44" t="s">
        <v>989</v>
      </c>
      <c r="M57" s="44"/>
      <c r="N57" s="46"/>
      <c r="O57" s="41" t="s">
        <v>658</v>
      </c>
      <c r="P57" s="41">
        <v>30</v>
      </c>
      <c r="Q57" s="41">
        <v>48447003</v>
      </c>
      <c r="V57" s="41">
        <v>410511007</v>
      </c>
      <c r="W57" s="45">
        <v>410604004</v>
      </c>
    </row>
    <row r="58" spans="1:24" s="43" customFormat="1" ht="16">
      <c r="A58" s="48" t="s">
        <v>2081</v>
      </c>
      <c r="B58" s="48" t="s">
        <v>989</v>
      </c>
      <c r="C58" s="41" t="s">
        <v>693</v>
      </c>
      <c r="D58" s="41" t="s">
        <v>647</v>
      </c>
      <c r="E58" s="41" t="s">
        <v>1097</v>
      </c>
      <c r="F58" s="47" t="s">
        <v>1508</v>
      </c>
      <c r="J58" s="44" t="str">
        <f>IF((C58=""),"N","Y")</f>
        <v>Y</v>
      </c>
      <c r="K58" s="44" t="s">
        <v>989</v>
      </c>
      <c r="L58" s="44"/>
      <c r="M58" s="44"/>
      <c r="N58" s="46"/>
      <c r="O58" s="41" t="s">
        <v>658</v>
      </c>
      <c r="P58" s="41">
        <v>30</v>
      </c>
      <c r="Q58" s="41">
        <v>48447003</v>
      </c>
      <c r="V58" s="41">
        <v>410511007</v>
      </c>
      <c r="W58" s="45">
        <v>410604004</v>
      </c>
    </row>
    <row r="59" spans="1:24" s="43" customFormat="1" ht="16">
      <c r="A59" s="41" t="s">
        <v>1611</v>
      </c>
      <c r="B59" s="41" t="s">
        <v>989</v>
      </c>
      <c r="C59" s="41" t="s">
        <v>1611</v>
      </c>
      <c r="D59" s="41" t="s">
        <v>647</v>
      </c>
      <c r="E59" s="41" t="s">
        <v>1097</v>
      </c>
      <c r="F59" s="42" t="s">
        <v>1651</v>
      </c>
      <c r="H59" s="41" t="s">
        <v>989</v>
      </c>
      <c r="I59" s="41" t="s">
        <v>703</v>
      </c>
      <c r="J59" s="44"/>
      <c r="K59" s="44"/>
      <c r="L59" s="44" t="s">
        <v>989</v>
      </c>
      <c r="M59" s="44"/>
      <c r="N59" s="46"/>
      <c r="O59" s="41" t="s">
        <v>662</v>
      </c>
      <c r="P59" s="41">
        <v>10</v>
      </c>
      <c r="V59" s="41">
        <v>410511007</v>
      </c>
      <c r="W59" s="45">
        <v>410604004</v>
      </c>
    </row>
    <row r="60" spans="1:24" s="43" customFormat="1" ht="16">
      <c r="A60" s="41" t="s">
        <v>1611</v>
      </c>
      <c r="B60" s="41" t="s">
        <v>989</v>
      </c>
      <c r="C60" s="41" t="s">
        <v>1326</v>
      </c>
      <c r="D60" s="41" t="s">
        <v>647</v>
      </c>
      <c r="E60" s="41" t="s">
        <v>1097</v>
      </c>
      <c r="F60" s="47" t="s">
        <v>1508</v>
      </c>
      <c r="J60" s="44" t="s">
        <v>989</v>
      </c>
      <c r="K60" s="44" t="s">
        <v>989</v>
      </c>
      <c r="L60" s="44"/>
      <c r="M60" s="44"/>
      <c r="N60" s="46"/>
      <c r="O60" s="41" t="s">
        <v>662</v>
      </c>
      <c r="P60" s="41"/>
      <c r="V60" s="41"/>
      <c r="W60" s="45"/>
    </row>
    <row r="61" spans="1:24" s="43" customFormat="1" ht="16">
      <c r="A61" s="48" t="s">
        <v>2157</v>
      </c>
      <c r="B61" s="48" t="s">
        <v>989</v>
      </c>
      <c r="C61" s="41" t="s">
        <v>1718</v>
      </c>
      <c r="D61" s="41" t="s">
        <v>663</v>
      </c>
      <c r="E61" s="41" t="s">
        <v>1097</v>
      </c>
      <c r="F61" s="42" t="s">
        <v>1651</v>
      </c>
      <c r="H61" s="41" t="s">
        <v>989</v>
      </c>
      <c r="I61" s="41" t="s">
        <v>703</v>
      </c>
      <c r="J61" s="44"/>
      <c r="K61" s="44"/>
      <c r="L61" s="44" t="s">
        <v>989</v>
      </c>
      <c r="M61" s="44"/>
      <c r="N61" s="46"/>
      <c r="O61" s="41" t="s">
        <v>458</v>
      </c>
      <c r="P61" s="41">
        <v>1</v>
      </c>
      <c r="V61" s="41">
        <v>410511007</v>
      </c>
      <c r="W61" s="45">
        <v>410604004</v>
      </c>
    </row>
    <row r="62" spans="1:24" s="43" customFormat="1" ht="16">
      <c r="A62" s="48" t="s">
        <v>2157</v>
      </c>
      <c r="B62" s="48" t="s">
        <v>989</v>
      </c>
      <c r="C62" s="41" t="s">
        <v>731</v>
      </c>
      <c r="D62" s="41" t="s">
        <v>663</v>
      </c>
      <c r="E62" s="41" t="s">
        <v>1097</v>
      </c>
      <c r="F62" s="47" t="s">
        <v>1508</v>
      </c>
      <c r="H62" s="43" t="s">
        <v>989</v>
      </c>
      <c r="I62" s="43" t="s">
        <v>703</v>
      </c>
      <c r="J62" s="44" t="str">
        <f>IF((C62=""),"N","Y")</f>
        <v>Y</v>
      </c>
      <c r="K62" s="44" t="s">
        <v>989</v>
      </c>
      <c r="L62" s="44"/>
      <c r="M62" s="44"/>
      <c r="N62" s="46"/>
      <c r="O62" s="41" t="s">
        <v>458</v>
      </c>
      <c r="P62" s="41">
        <v>1</v>
      </c>
      <c r="V62" s="41">
        <v>410511007</v>
      </c>
      <c r="W62" s="45">
        <v>410604004</v>
      </c>
    </row>
    <row r="63" spans="1:24" s="43" customFormat="1" ht="16">
      <c r="A63" s="48" t="s">
        <v>1601</v>
      </c>
      <c r="B63" s="48" t="s">
        <v>989</v>
      </c>
      <c r="C63" s="41" t="s">
        <v>1698</v>
      </c>
      <c r="D63" s="41" t="s">
        <v>647</v>
      </c>
      <c r="E63" s="41" t="s">
        <v>1097</v>
      </c>
      <c r="F63" s="42" t="s">
        <v>1651</v>
      </c>
      <c r="J63" s="44"/>
      <c r="K63" s="44"/>
      <c r="L63" s="44" t="s">
        <v>989</v>
      </c>
      <c r="M63" s="44"/>
      <c r="N63" s="46"/>
      <c r="O63" s="41" t="s">
        <v>658</v>
      </c>
      <c r="P63" s="41">
        <v>150</v>
      </c>
      <c r="Q63" s="41">
        <v>13213009</v>
      </c>
      <c r="V63" s="41">
        <v>410511007</v>
      </c>
      <c r="W63" s="45">
        <v>410604004</v>
      </c>
    </row>
    <row r="64" spans="1:24" s="43" customFormat="1" ht="16">
      <c r="A64" s="48" t="s">
        <v>1601</v>
      </c>
      <c r="B64" s="48" t="s">
        <v>989</v>
      </c>
      <c r="C64" s="41" t="s">
        <v>1699</v>
      </c>
      <c r="D64" s="41" t="s">
        <v>647</v>
      </c>
      <c r="E64" s="41" t="s">
        <v>1097</v>
      </c>
      <c r="F64" s="47" t="s">
        <v>1508</v>
      </c>
      <c r="H64" s="41" t="s">
        <v>989</v>
      </c>
      <c r="I64" s="41" t="s">
        <v>703</v>
      </c>
      <c r="J64" s="44" t="str">
        <f>IF((C64=""),"N","Y")</f>
        <v>Y</v>
      </c>
      <c r="K64" s="44" t="s">
        <v>989</v>
      </c>
      <c r="L64" s="44"/>
      <c r="M64" s="44"/>
      <c r="N64" s="46"/>
      <c r="O64" s="41" t="s">
        <v>658</v>
      </c>
      <c r="P64" s="41">
        <v>150</v>
      </c>
      <c r="Q64" s="41">
        <v>13213009</v>
      </c>
      <c r="V64" s="41">
        <v>410511007</v>
      </c>
      <c r="W64" s="45">
        <v>410604004</v>
      </c>
    </row>
    <row r="65" spans="1:23" s="43" customFormat="1" ht="16">
      <c r="A65" s="48" t="s">
        <v>2398</v>
      </c>
      <c r="B65" s="41" t="s">
        <v>989</v>
      </c>
      <c r="C65" s="41" t="s">
        <v>1842</v>
      </c>
      <c r="D65" s="41" t="s">
        <v>464</v>
      </c>
      <c r="E65" s="41" t="s">
        <v>487</v>
      </c>
      <c r="F65" s="42" t="s">
        <v>2398</v>
      </c>
      <c r="J65" s="44"/>
      <c r="K65" s="44" t="s">
        <v>989</v>
      </c>
      <c r="L65" s="44" t="s">
        <v>989</v>
      </c>
      <c r="M65" s="44"/>
      <c r="N65" s="46"/>
      <c r="O65" s="41" t="s">
        <v>658</v>
      </c>
      <c r="P65" s="41">
        <v>151</v>
      </c>
      <c r="Q65" s="41">
        <v>13213009</v>
      </c>
      <c r="S65" s="45">
        <v>410657003</v>
      </c>
      <c r="V65" s="41">
        <v>410511007</v>
      </c>
      <c r="W65" s="45">
        <v>410604004</v>
      </c>
    </row>
    <row r="66" spans="1:23" s="43" customFormat="1" ht="16">
      <c r="A66" s="48" t="s">
        <v>1983</v>
      </c>
      <c r="B66" s="41" t="s">
        <v>989</v>
      </c>
      <c r="C66" s="41" t="s">
        <v>848</v>
      </c>
      <c r="D66" s="41" t="s">
        <v>346</v>
      </c>
      <c r="E66" s="41" t="s">
        <v>1097</v>
      </c>
      <c r="F66" s="42" t="s">
        <v>1651</v>
      </c>
      <c r="H66" s="41" t="s">
        <v>989</v>
      </c>
      <c r="I66" s="41" t="s">
        <v>703</v>
      </c>
      <c r="J66" s="44"/>
      <c r="K66" s="44"/>
      <c r="L66" s="44" t="s">
        <v>989</v>
      </c>
      <c r="M66" s="44"/>
      <c r="N66" s="46"/>
      <c r="O66" s="41" t="s">
        <v>463</v>
      </c>
      <c r="P66" s="41">
        <v>1</v>
      </c>
      <c r="V66" s="41">
        <v>410511007</v>
      </c>
      <c r="W66" s="45">
        <v>410604004</v>
      </c>
    </row>
    <row r="67" spans="1:23" s="43" customFormat="1" ht="16">
      <c r="A67" s="48" t="s">
        <v>1983</v>
      </c>
      <c r="B67" s="41" t="s">
        <v>989</v>
      </c>
      <c r="C67" s="41" t="s">
        <v>954</v>
      </c>
      <c r="D67" s="41" t="s">
        <v>346</v>
      </c>
      <c r="E67" s="41" t="s">
        <v>1097</v>
      </c>
      <c r="F67" s="47" t="s">
        <v>1508</v>
      </c>
      <c r="J67" s="44" t="str">
        <f>IF((C67=""),"N","Y")</f>
        <v>Y</v>
      </c>
      <c r="K67" s="44" t="s">
        <v>989</v>
      </c>
      <c r="L67" s="44"/>
      <c r="M67" s="44"/>
      <c r="N67" s="46"/>
      <c r="O67" s="41" t="s">
        <v>463</v>
      </c>
      <c r="P67" s="41">
        <v>1</v>
      </c>
      <c r="V67" s="41">
        <v>410511007</v>
      </c>
      <c r="W67" s="45">
        <v>410604004</v>
      </c>
    </row>
    <row r="68" spans="1:23" s="43" customFormat="1" ht="16">
      <c r="A68" s="48" t="s">
        <v>1696</v>
      </c>
      <c r="B68" s="41" t="s">
        <v>989</v>
      </c>
      <c r="C68" s="41" t="s">
        <v>155</v>
      </c>
      <c r="D68" s="41" t="s">
        <v>647</v>
      </c>
      <c r="E68" s="41" t="s">
        <v>1097</v>
      </c>
      <c r="F68" s="42" t="s">
        <v>1651</v>
      </c>
      <c r="J68" s="44"/>
      <c r="K68" s="44"/>
      <c r="L68" s="44" t="s">
        <v>989</v>
      </c>
      <c r="M68" s="44"/>
      <c r="N68" s="46"/>
      <c r="O68" s="41" t="s">
        <v>2150</v>
      </c>
      <c r="P68" s="41">
        <v>52</v>
      </c>
      <c r="Q68" s="57">
        <v>398172005</v>
      </c>
      <c r="W68" s="45">
        <v>410604004</v>
      </c>
    </row>
    <row r="69" spans="1:23" s="43" customFormat="1" ht="25">
      <c r="A69" s="62" t="s">
        <v>1161</v>
      </c>
      <c r="B69" s="41" t="s">
        <v>989</v>
      </c>
      <c r="C69" s="41" t="s">
        <v>1160</v>
      </c>
      <c r="D69" s="41" t="s">
        <v>647</v>
      </c>
      <c r="E69" s="41" t="s">
        <v>1097</v>
      </c>
      <c r="F69" s="42" t="s">
        <v>1651</v>
      </c>
      <c r="H69" s="43" t="s">
        <v>989</v>
      </c>
      <c r="I69" s="43" t="s">
        <v>703</v>
      </c>
      <c r="J69" s="44"/>
      <c r="K69" s="44" t="s">
        <v>989</v>
      </c>
      <c r="L69" s="44" t="s">
        <v>989</v>
      </c>
      <c r="M69" s="44"/>
      <c r="N69" s="46"/>
      <c r="O69" s="41" t="s">
        <v>578</v>
      </c>
      <c r="P69" s="41">
        <v>10</v>
      </c>
      <c r="Q69" s="57">
        <v>11429006</v>
      </c>
      <c r="S69" s="41">
        <v>385658003</v>
      </c>
      <c r="W69" s="45">
        <v>410604004</v>
      </c>
    </row>
    <row r="70" spans="1:23" s="43" customFormat="1" ht="25">
      <c r="A70" s="62" t="s">
        <v>1159</v>
      </c>
      <c r="B70" s="41" t="s">
        <v>989</v>
      </c>
      <c r="C70" s="41" t="s">
        <v>1279</v>
      </c>
      <c r="D70" s="41" t="s">
        <v>647</v>
      </c>
      <c r="E70" s="41" t="s">
        <v>1097</v>
      </c>
      <c r="F70" s="42" t="s">
        <v>1651</v>
      </c>
      <c r="H70" s="43" t="s">
        <v>989</v>
      </c>
      <c r="J70" s="44"/>
      <c r="K70" s="44" t="s">
        <v>989</v>
      </c>
      <c r="L70" s="44" t="s">
        <v>989</v>
      </c>
      <c r="M70" s="44"/>
      <c r="N70" s="46"/>
      <c r="O70" s="41" t="s">
        <v>579</v>
      </c>
      <c r="P70" s="41">
        <v>1</v>
      </c>
      <c r="Q70" s="57">
        <v>11429006</v>
      </c>
      <c r="R70" s="41" t="e">
        <f>LOOKUP(Q70,SNOMED_Old2!A1:B1000,SNOMED_Old2!B1:B1000)</f>
        <v>#N/A</v>
      </c>
      <c r="S70" s="57">
        <v>385644000</v>
      </c>
      <c r="W70" s="45">
        <v>410604004</v>
      </c>
    </row>
    <row r="71" spans="1:23" s="43" customFormat="1" ht="16">
      <c r="A71" s="41" t="s">
        <v>1354</v>
      </c>
      <c r="B71" s="41" t="s">
        <v>989</v>
      </c>
      <c r="C71" s="41" t="s">
        <v>1354</v>
      </c>
      <c r="D71" s="41" t="s">
        <v>647</v>
      </c>
      <c r="E71" s="41" t="s">
        <v>1097</v>
      </c>
      <c r="F71" s="42" t="s">
        <v>1651</v>
      </c>
      <c r="J71" s="44"/>
      <c r="K71" s="44"/>
      <c r="L71" s="44" t="s">
        <v>989</v>
      </c>
      <c r="M71" s="44"/>
      <c r="N71" s="44"/>
      <c r="O71" s="41" t="s">
        <v>233</v>
      </c>
      <c r="P71" s="41">
        <v>10</v>
      </c>
      <c r="V71" s="41">
        <v>410511007</v>
      </c>
      <c r="W71" s="45">
        <v>410604004</v>
      </c>
    </row>
    <row r="72" spans="1:23" s="43" customFormat="1" ht="16">
      <c r="A72" s="41" t="s">
        <v>1354</v>
      </c>
      <c r="B72" s="41" t="s">
        <v>989</v>
      </c>
      <c r="C72" s="41" t="s">
        <v>1456</v>
      </c>
      <c r="D72" s="41" t="s">
        <v>647</v>
      </c>
      <c r="E72" s="41" t="s">
        <v>1097</v>
      </c>
      <c r="F72" s="47" t="s">
        <v>1508</v>
      </c>
      <c r="J72" s="44" t="str">
        <f>IF((C72=""),"N","Y")</f>
        <v>Y</v>
      </c>
      <c r="K72" s="44" t="s">
        <v>989</v>
      </c>
      <c r="L72" s="44"/>
      <c r="M72" s="44"/>
      <c r="N72" s="44"/>
      <c r="O72" s="41" t="s">
        <v>233</v>
      </c>
      <c r="P72" s="41">
        <v>10</v>
      </c>
      <c r="V72" s="41">
        <v>410511007</v>
      </c>
      <c r="W72" s="45">
        <v>410604004</v>
      </c>
    </row>
    <row r="73" spans="1:23" s="43" customFormat="1" ht="32">
      <c r="A73" s="48" t="s">
        <v>1356</v>
      </c>
      <c r="B73" s="41" t="s">
        <v>989</v>
      </c>
      <c r="C73" s="41" t="s">
        <v>1357</v>
      </c>
      <c r="D73" s="41" t="s">
        <v>1457</v>
      </c>
      <c r="E73" s="41" t="s">
        <v>1097</v>
      </c>
      <c r="F73" s="63" t="s">
        <v>1458</v>
      </c>
      <c r="J73" s="44"/>
      <c r="K73" s="44"/>
      <c r="L73" s="44" t="s">
        <v>989</v>
      </c>
      <c r="M73" s="44"/>
      <c r="N73" s="46"/>
      <c r="O73" s="41" t="s">
        <v>233</v>
      </c>
      <c r="P73" s="41">
        <v>11</v>
      </c>
      <c r="V73" s="41">
        <v>410511007</v>
      </c>
      <c r="W73" s="45">
        <v>410604004</v>
      </c>
    </row>
    <row r="74" spans="1:23" s="43" customFormat="1" ht="16">
      <c r="A74" s="41" t="s">
        <v>1795</v>
      </c>
      <c r="B74" s="41" t="s">
        <v>989</v>
      </c>
      <c r="C74" s="41" t="s">
        <v>1322</v>
      </c>
      <c r="D74" s="41" t="s">
        <v>647</v>
      </c>
      <c r="E74" s="41" t="s">
        <v>1097</v>
      </c>
      <c r="F74" s="42" t="s">
        <v>1651</v>
      </c>
      <c r="J74" s="44"/>
      <c r="K74" s="44"/>
      <c r="L74" s="44" t="s">
        <v>989</v>
      </c>
      <c r="M74" s="44"/>
      <c r="N74" s="46"/>
      <c r="O74" s="41" t="s">
        <v>233</v>
      </c>
      <c r="P74" s="41">
        <v>21</v>
      </c>
      <c r="W74" s="45">
        <v>410604004</v>
      </c>
    </row>
    <row r="75" spans="1:23" s="43" customFormat="1" ht="16">
      <c r="A75" s="41" t="s">
        <v>1795</v>
      </c>
      <c r="B75" s="41" t="s">
        <v>989</v>
      </c>
      <c r="C75" s="41" t="s">
        <v>938</v>
      </c>
      <c r="D75" s="41" t="s">
        <v>647</v>
      </c>
      <c r="E75" s="41" t="s">
        <v>1097</v>
      </c>
      <c r="F75" s="47" t="s">
        <v>1508</v>
      </c>
      <c r="J75" s="44" t="str">
        <f>IF((C75=""),"N","Y")</f>
        <v>Y</v>
      </c>
      <c r="K75" s="44" t="s">
        <v>989</v>
      </c>
      <c r="L75" s="44"/>
      <c r="M75" s="44"/>
      <c r="N75" s="46"/>
      <c r="O75" s="41" t="s">
        <v>233</v>
      </c>
      <c r="P75" s="41">
        <v>21</v>
      </c>
      <c r="W75" s="45">
        <v>410604004</v>
      </c>
    </row>
    <row r="76" spans="1:23" s="43" customFormat="1" ht="25">
      <c r="A76" s="62" t="s">
        <v>2000</v>
      </c>
      <c r="B76" s="41" t="s">
        <v>989</v>
      </c>
      <c r="C76" s="41" t="s">
        <v>803</v>
      </c>
      <c r="D76" s="41" t="s">
        <v>647</v>
      </c>
      <c r="E76" s="41" t="s">
        <v>1097</v>
      </c>
      <c r="F76" s="42" t="s">
        <v>1651</v>
      </c>
      <c r="H76" s="43" t="s">
        <v>989</v>
      </c>
      <c r="I76" s="43" t="s">
        <v>703</v>
      </c>
      <c r="J76" s="44"/>
      <c r="K76" s="44"/>
      <c r="L76" s="44" t="s">
        <v>989</v>
      </c>
      <c r="M76" s="44"/>
      <c r="N76" s="46"/>
      <c r="O76" s="41" t="s">
        <v>557</v>
      </c>
      <c r="P76" s="41">
        <v>30</v>
      </c>
      <c r="V76" s="41">
        <v>410511007</v>
      </c>
      <c r="W76" s="45">
        <v>410604004</v>
      </c>
    </row>
    <row r="77" spans="1:23" s="43" customFormat="1" ht="13">
      <c r="A77" s="48" t="s">
        <v>301</v>
      </c>
      <c r="B77" s="41" t="s">
        <v>989</v>
      </c>
      <c r="C77" s="41" t="s">
        <v>1497</v>
      </c>
      <c r="D77" s="41" t="s">
        <v>377</v>
      </c>
      <c r="E77" s="41" t="s">
        <v>1657</v>
      </c>
      <c r="J77" s="44"/>
      <c r="K77" s="44"/>
      <c r="L77" s="44" t="s">
        <v>989</v>
      </c>
      <c r="M77" s="44"/>
      <c r="N77" s="46"/>
      <c r="O77" s="41" t="s">
        <v>322</v>
      </c>
      <c r="P77" s="41">
        <v>15</v>
      </c>
      <c r="Q77" s="41">
        <v>365756002</v>
      </c>
      <c r="V77" s="45">
        <v>410671006</v>
      </c>
      <c r="W77" s="45">
        <v>410604004</v>
      </c>
    </row>
    <row r="78" spans="1:23" s="43" customFormat="1" ht="13">
      <c r="A78" s="48" t="s">
        <v>2276</v>
      </c>
      <c r="B78" s="41" t="s">
        <v>989</v>
      </c>
      <c r="C78" s="41" t="s">
        <v>935</v>
      </c>
      <c r="D78" s="41" t="s">
        <v>1302</v>
      </c>
      <c r="E78" s="41" t="s">
        <v>740</v>
      </c>
      <c r="J78" s="44"/>
      <c r="K78" s="44"/>
      <c r="L78" s="44" t="s">
        <v>989</v>
      </c>
      <c r="M78" s="44"/>
      <c r="N78" s="46"/>
      <c r="O78" s="41" t="s">
        <v>543</v>
      </c>
      <c r="P78" s="41">
        <v>32</v>
      </c>
      <c r="Q78" s="41">
        <v>266918002</v>
      </c>
      <c r="V78" s="45">
        <v>15240007</v>
      </c>
      <c r="W78" s="45">
        <v>410604004</v>
      </c>
    </row>
    <row r="79" spans="1:23" s="43" customFormat="1" ht="13">
      <c r="A79" s="48" t="s">
        <v>2276</v>
      </c>
      <c r="B79" s="41" t="s">
        <v>989</v>
      </c>
      <c r="C79" s="41" t="s">
        <v>1303</v>
      </c>
      <c r="D79" s="41" t="s">
        <v>1302</v>
      </c>
      <c r="E79" s="41" t="s">
        <v>740</v>
      </c>
      <c r="J79" s="44" t="str">
        <f>IF((C79=""),"N","Y")</f>
        <v>Y</v>
      </c>
      <c r="K79" s="44" t="s">
        <v>989</v>
      </c>
      <c r="L79" s="44"/>
      <c r="M79" s="44"/>
      <c r="N79" s="46"/>
      <c r="O79" s="41" t="s">
        <v>543</v>
      </c>
      <c r="P79" s="41">
        <v>32</v>
      </c>
      <c r="Q79" s="41">
        <v>266918002</v>
      </c>
      <c r="V79" s="45">
        <v>15240007</v>
      </c>
      <c r="W79" s="45">
        <v>410604004</v>
      </c>
    </row>
    <row r="80" spans="1:23" s="43" customFormat="1" ht="13">
      <c r="A80" s="48" t="s">
        <v>1895</v>
      </c>
      <c r="B80" s="41" t="s">
        <v>989</v>
      </c>
      <c r="C80" s="41" t="s">
        <v>867</v>
      </c>
      <c r="D80" s="41" t="s">
        <v>1258</v>
      </c>
      <c r="E80" s="41" t="s">
        <v>1097</v>
      </c>
      <c r="F80" s="41" t="s">
        <v>1259</v>
      </c>
      <c r="J80" s="44"/>
      <c r="K80" s="44"/>
      <c r="L80" s="44" t="s">
        <v>989</v>
      </c>
      <c r="M80" s="44"/>
      <c r="N80" s="44"/>
      <c r="O80" s="41" t="s">
        <v>345</v>
      </c>
      <c r="P80" s="41">
        <v>15</v>
      </c>
      <c r="Q80" s="41">
        <v>77386006</v>
      </c>
      <c r="V80" s="45">
        <v>15240007</v>
      </c>
      <c r="W80" s="45">
        <v>410604004</v>
      </c>
    </row>
    <row r="81" spans="1:24" s="43" customFormat="1" ht="13">
      <c r="A81" s="48" t="s">
        <v>1895</v>
      </c>
      <c r="B81" s="41" t="s">
        <v>989</v>
      </c>
      <c r="C81" s="41" t="s">
        <v>1260</v>
      </c>
      <c r="D81" s="41" t="s">
        <v>1258</v>
      </c>
      <c r="E81" s="41" t="s">
        <v>1097</v>
      </c>
      <c r="F81" s="41" t="s">
        <v>1259</v>
      </c>
      <c r="J81" s="44" t="str">
        <f>IF((C81=""),"N","Y")</f>
        <v>Y</v>
      </c>
      <c r="K81" s="44" t="s">
        <v>989</v>
      </c>
      <c r="L81" s="44"/>
      <c r="M81" s="44"/>
      <c r="N81" s="44"/>
      <c r="O81" s="41" t="s">
        <v>345</v>
      </c>
      <c r="P81" s="41">
        <v>15</v>
      </c>
      <c r="Q81" s="41">
        <v>77386006</v>
      </c>
      <c r="V81" s="45">
        <v>15240007</v>
      </c>
      <c r="W81" s="45">
        <v>410604004</v>
      </c>
    </row>
    <row r="82" spans="1:24" s="43" customFormat="1" ht="16">
      <c r="A82" s="48" t="s">
        <v>2281</v>
      </c>
      <c r="B82" s="41" t="s">
        <v>989</v>
      </c>
      <c r="C82" s="41" t="s">
        <v>800</v>
      </c>
      <c r="D82" s="48" t="s">
        <v>1047</v>
      </c>
      <c r="E82" s="41" t="s">
        <v>1097</v>
      </c>
      <c r="F82" s="42" t="s">
        <v>1651</v>
      </c>
      <c r="J82" s="44"/>
      <c r="K82" s="44"/>
      <c r="L82" s="44" t="s">
        <v>989</v>
      </c>
      <c r="M82" s="44"/>
      <c r="N82" s="46"/>
      <c r="O82" s="41" t="s">
        <v>543</v>
      </c>
      <c r="P82" s="41">
        <v>31</v>
      </c>
      <c r="Q82" s="41">
        <v>266918002</v>
      </c>
      <c r="V82" s="45">
        <v>15240007</v>
      </c>
      <c r="W82" s="45">
        <v>410604004</v>
      </c>
    </row>
    <row r="83" spans="1:24" s="43" customFormat="1" ht="16">
      <c r="A83" s="48" t="s">
        <v>2281</v>
      </c>
      <c r="B83" s="41" t="s">
        <v>989</v>
      </c>
      <c r="C83" s="41" t="s">
        <v>928</v>
      </c>
      <c r="D83" s="48" t="s">
        <v>1047</v>
      </c>
      <c r="E83" s="41" t="s">
        <v>1097</v>
      </c>
      <c r="F83" s="47" t="s">
        <v>1508</v>
      </c>
      <c r="J83" s="44" t="str">
        <f>IF((C83=""),"N","Y")</f>
        <v>Y</v>
      </c>
      <c r="K83" s="44" t="s">
        <v>989</v>
      </c>
      <c r="L83" s="44"/>
      <c r="M83" s="44"/>
      <c r="N83" s="46"/>
      <c r="O83" s="41" t="s">
        <v>543</v>
      </c>
      <c r="P83" s="41">
        <v>31</v>
      </c>
      <c r="Q83" s="41">
        <v>266918002</v>
      </c>
      <c r="V83" s="45">
        <v>15240007</v>
      </c>
      <c r="W83" s="45">
        <v>410604004</v>
      </c>
    </row>
    <row r="84" spans="1:24" s="43" customFormat="1" ht="13">
      <c r="A84" s="48" t="s">
        <v>1786</v>
      </c>
      <c r="B84" s="41" t="s">
        <v>989</v>
      </c>
      <c r="C84" s="41" t="s">
        <v>1787</v>
      </c>
      <c r="D84" s="48" t="s">
        <v>1059</v>
      </c>
      <c r="E84" s="41" t="s">
        <v>1240</v>
      </c>
      <c r="J84" s="44"/>
      <c r="K84" s="44"/>
      <c r="L84" s="44" t="s">
        <v>989</v>
      </c>
      <c r="M84" s="44"/>
      <c r="N84" s="46"/>
      <c r="O84" s="41" t="s">
        <v>322</v>
      </c>
      <c r="P84" s="41">
        <v>51</v>
      </c>
      <c r="Q84" s="41">
        <v>399208008</v>
      </c>
      <c r="V84" s="45">
        <v>410671006</v>
      </c>
      <c r="W84" s="45">
        <v>410604004</v>
      </c>
    </row>
    <row r="85" spans="1:24" s="43" customFormat="1" ht="16">
      <c r="A85" s="48" t="s">
        <v>1764</v>
      </c>
      <c r="B85" s="41" t="s">
        <v>989</v>
      </c>
      <c r="C85" s="41" t="s">
        <v>1785</v>
      </c>
      <c r="D85" s="41" t="s">
        <v>647</v>
      </c>
      <c r="E85" s="41" t="s">
        <v>1097</v>
      </c>
      <c r="F85" s="42" t="s">
        <v>1651</v>
      </c>
      <c r="J85" s="44"/>
      <c r="K85" s="44"/>
      <c r="L85" s="44" t="s">
        <v>989</v>
      </c>
      <c r="M85" s="44"/>
      <c r="N85" s="46"/>
      <c r="O85" s="41" t="s">
        <v>322</v>
      </c>
      <c r="P85" s="41">
        <v>50</v>
      </c>
      <c r="Q85" s="41">
        <v>399208008</v>
      </c>
      <c r="W85" s="45">
        <v>410604004</v>
      </c>
    </row>
    <row r="86" spans="1:24" s="43" customFormat="1" ht="16">
      <c r="A86" s="48" t="s">
        <v>1764</v>
      </c>
      <c r="B86" s="41" t="s">
        <v>989</v>
      </c>
      <c r="C86" s="41" t="s">
        <v>1186</v>
      </c>
      <c r="D86" s="41" t="s">
        <v>647</v>
      </c>
      <c r="E86" s="41" t="s">
        <v>1097</v>
      </c>
      <c r="F86" s="47" t="s">
        <v>1508</v>
      </c>
      <c r="J86" s="44" t="str">
        <f>IF((C86=""),"N","Y")</f>
        <v>Y</v>
      </c>
      <c r="K86" s="44" t="s">
        <v>989</v>
      </c>
      <c r="L86" s="44"/>
      <c r="M86" s="44"/>
      <c r="N86" s="46"/>
      <c r="O86" s="41" t="s">
        <v>322</v>
      </c>
      <c r="P86" s="41">
        <v>50</v>
      </c>
      <c r="Q86" s="41">
        <v>399208008</v>
      </c>
      <c r="W86" s="45">
        <v>410604004</v>
      </c>
    </row>
    <row r="87" spans="1:24" s="43" customFormat="1" ht="13">
      <c r="A87" s="48" t="s">
        <v>1766</v>
      </c>
      <c r="B87" s="41" t="s">
        <v>989</v>
      </c>
      <c r="C87" s="41" t="s">
        <v>1767</v>
      </c>
      <c r="D87" s="48" t="s">
        <v>1059</v>
      </c>
      <c r="E87" s="41" t="s">
        <v>59</v>
      </c>
      <c r="J87" s="44"/>
      <c r="K87" s="44"/>
      <c r="L87" s="44" t="s">
        <v>989</v>
      </c>
      <c r="M87" s="44"/>
      <c r="N87" s="46"/>
      <c r="O87" s="41" t="s">
        <v>322</v>
      </c>
      <c r="P87" s="41">
        <v>52</v>
      </c>
      <c r="Q87" s="41">
        <v>399208008</v>
      </c>
      <c r="S87" s="41">
        <v>365853002</v>
      </c>
      <c r="V87" s="45">
        <v>410671006</v>
      </c>
      <c r="W87" s="45">
        <v>410604004</v>
      </c>
    </row>
    <row r="88" spans="1:24" s="43" customFormat="1" ht="16">
      <c r="A88" s="41" t="s">
        <v>1860</v>
      </c>
      <c r="B88" s="41" t="s">
        <v>989</v>
      </c>
      <c r="C88" s="41" t="s">
        <v>1860</v>
      </c>
      <c r="D88" s="41" t="s">
        <v>594</v>
      </c>
      <c r="E88" s="41" t="s">
        <v>1097</v>
      </c>
      <c r="F88" s="42" t="s">
        <v>1651</v>
      </c>
      <c r="J88" s="44"/>
      <c r="K88" s="44"/>
      <c r="L88" s="44" t="s">
        <v>989</v>
      </c>
      <c r="M88" s="44"/>
      <c r="N88" s="46"/>
      <c r="O88" s="41" t="s">
        <v>595</v>
      </c>
      <c r="P88" s="41">
        <v>20</v>
      </c>
      <c r="V88" s="41">
        <v>410511007</v>
      </c>
      <c r="W88" s="45">
        <v>410604004</v>
      </c>
    </row>
    <row r="89" spans="1:24" s="43" customFormat="1" ht="13">
      <c r="A89" s="48" t="s">
        <v>977</v>
      </c>
      <c r="B89" s="41" t="s">
        <v>989</v>
      </c>
      <c r="C89" s="41" t="s">
        <v>784</v>
      </c>
      <c r="D89" s="41" t="s">
        <v>647</v>
      </c>
      <c r="E89" s="41" t="s">
        <v>671</v>
      </c>
      <c r="J89" s="44"/>
      <c r="K89" s="44"/>
      <c r="L89" s="44" t="s">
        <v>989</v>
      </c>
      <c r="M89" s="44"/>
      <c r="N89" s="46"/>
      <c r="O89" s="41" t="s">
        <v>596</v>
      </c>
      <c r="P89" s="41">
        <v>7</v>
      </c>
      <c r="V89" s="45">
        <v>15240007</v>
      </c>
      <c r="W89" s="45">
        <v>410604004</v>
      </c>
    </row>
    <row r="90" spans="1:24" s="43" customFormat="1" ht="13">
      <c r="A90" s="48" t="s">
        <v>412</v>
      </c>
      <c r="B90" s="41" t="s">
        <v>989</v>
      </c>
      <c r="C90" s="41" t="s">
        <v>823</v>
      </c>
      <c r="D90" s="48" t="s">
        <v>825</v>
      </c>
      <c r="E90" s="41" t="s">
        <v>1240</v>
      </c>
      <c r="J90" s="44"/>
      <c r="K90" s="44" t="s">
        <v>989</v>
      </c>
      <c r="L90" s="44" t="s">
        <v>989</v>
      </c>
      <c r="M90" s="44"/>
      <c r="N90" s="46"/>
      <c r="O90" s="41" t="s">
        <v>322</v>
      </c>
      <c r="P90" s="41">
        <v>31</v>
      </c>
      <c r="Q90" s="41">
        <v>164847006</v>
      </c>
      <c r="V90" s="45">
        <v>410671006</v>
      </c>
      <c r="W90" s="45">
        <v>410604004</v>
      </c>
    </row>
    <row r="91" spans="1:24" s="43" customFormat="1" ht="13">
      <c r="A91" s="48" t="s">
        <v>2235</v>
      </c>
      <c r="B91" s="41" t="s">
        <v>989</v>
      </c>
      <c r="C91" s="41" t="s">
        <v>674</v>
      </c>
      <c r="D91" s="41" t="s">
        <v>864</v>
      </c>
      <c r="E91" s="41" t="s">
        <v>675</v>
      </c>
      <c r="J91" s="44"/>
      <c r="K91" s="44"/>
      <c r="L91" s="44"/>
      <c r="M91" s="44" t="s">
        <v>989</v>
      </c>
      <c r="N91" s="46" t="s">
        <v>989</v>
      </c>
      <c r="O91" s="41" t="s">
        <v>523</v>
      </c>
      <c r="P91" s="41">
        <v>1</v>
      </c>
      <c r="Q91" s="45">
        <v>182770003</v>
      </c>
      <c r="R91" s="45" t="s">
        <v>290</v>
      </c>
      <c r="V91" s="45">
        <v>439771001</v>
      </c>
      <c r="W91" s="45">
        <v>410604004</v>
      </c>
      <c r="X91" s="41" t="s">
        <v>766</v>
      </c>
    </row>
    <row r="92" spans="1:24" s="43" customFormat="1" ht="13">
      <c r="A92" s="48" t="s">
        <v>1939</v>
      </c>
      <c r="B92" s="41" t="s">
        <v>989</v>
      </c>
      <c r="C92" s="41" t="s">
        <v>1257</v>
      </c>
      <c r="D92" s="41" t="s">
        <v>1655</v>
      </c>
      <c r="E92" s="41" t="s">
        <v>1240</v>
      </c>
      <c r="J92" s="44"/>
      <c r="K92" s="44" t="s">
        <v>989</v>
      </c>
      <c r="L92" s="44" t="s">
        <v>989</v>
      </c>
      <c r="M92" s="44"/>
      <c r="N92" s="46"/>
      <c r="O92" s="41" t="s">
        <v>658</v>
      </c>
      <c r="P92" s="41">
        <v>22</v>
      </c>
      <c r="Q92" s="41">
        <v>22298006</v>
      </c>
      <c r="V92" s="45">
        <v>439772008</v>
      </c>
      <c r="W92" s="45">
        <v>410604004</v>
      </c>
    </row>
    <row r="93" spans="1:24" s="43" customFormat="1" ht="13">
      <c r="A93" s="48" t="s">
        <v>1939</v>
      </c>
      <c r="B93" s="41" t="s">
        <v>989</v>
      </c>
      <c r="C93" s="41" t="s">
        <v>1141</v>
      </c>
      <c r="D93" s="41" t="s">
        <v>1655</v>
      </c>
      <c r="E93" s="41" t="s">
        <v>1240</v>
      </c>
      <c r="J93" s="44" t="str">
        <f>IF((C93=""),"N","Y")</f>
        <v>Y</v>
      </c>
      <c r="K93" s="44" t="s">
        <v>989</v>
      </c>
      <c r="L93" s="44"/>
      <c r="M93" s="44"/>
      <c r="N93" s="46"/>
      <c r="O93" s="41" t="s">
        <v>658</v>
      </c>
      <c r="P93" s="41">
        <v>22</v>
      </c>
      <c r="Q93" s="41">
        <v>22298006</v>
      </c>
      <c r="V93" s="45">
        <v>439772008</v>
      </c>
      <c r="W93" s="45">
        <v>410604004</v>
      </c>
    </row>
    <row r="94" spans="1:24" s="43" customFormat="1" ht="13">
      <c r="A94" s="41" t="s">
        <v>1746</v>
      </c>
      <c r="B94" s="41" t="s">
        <v>989</v>
      </c>
      <c r="C94" s="41" t="s">
        <v>1304</v>
      </c>
      <c r="D94" s="41" t="s">
        <v>1305</v>
      </c>
      <c r="E94" s="41" t="s">
        <v>1240</v>
      </c>
      <c r="J94" s="44"/>
      <c r="K94" s="44"/>
      <c r="L94" s="44" t="s">
        <v>989</v>
      </c>
      <c r="M94" s="44"/>
      <c r="N94" s="46"/>
      <c r="O94" s="41" t="s">
        <v>543</v>
      </c>
      <c r="P94" s="41">
        <v>33</v>
      </c>
      <c r="Q94" s="41">
        <v>266918002</v>
      </c>
      <c r="V94" s="45">
        <v>439772008</v>
      </c>
      <c r="W94" s="45">
        <v>410604004</v>
      </c>
      <c r="X94" s="41" t="s">
        <v>14</v>
      </c>
    </row>
    <row r="95" spans="1:24" s="43" customFormat="1" ht="13">
      <c r="A95" s="41" t="s">
        <v>1746</v>
      </c>
      <c r="B95" s="41" t="s">
        <v>989</v>
      </c>
      <c r="C95" s="41" t="s">
        <v>1306</v>
      </c>
      <c r="D95" s="41" t="s">
        <v>1305</v>
      </c>
      <c r="E95" s="41" t="s">
        <v>1240</v>
      </c>
      <c r="J95" s="44" t="str">
        <f>IF((C95=""),"N","Y")</f>
        <v>Y</v>
      </c>
      <c r="K95" s="44" t="s">
        <v>989</v>
      </c>
      <c r="L95" s="44"/>
      <c r="M95" s="44"/>
      <c r="N95" s="46"/>
      <c r="O95" s="41" t="s">
        <v>543</v>
      </c>
      <c r="P95" s="41">
        <v>33</v>
      </c>
      <c r="Q95" s="41">
        <v>266918002</v>
      </c>
      <c r="V95" s="45">
        <v>439772008</v>
      </c>
      <c r="W95" s="45">
        <v>410604004</v>
      </c>
      <c r="X95" s="41" t="s">
        <v>14</v>
      </c>
    </row>
    <row r="96" spans="1:24" s="43" customFormat="1" ht="16">
      <c r="A96" s="62" t="s">
        <v>1565</v>
      </c>
      <c r="B96" s="41"/>
      <c r="C96" s="41" t="s">
        <v>708</v>
      </c>
      <c r="D96" s="41" t="s">
        <v>647</v>
      </c>
      <c r="E96" s="41" t="s">
        <v>487</v>
      </c>
      <c r="F96" s="42" t="s">
        <v>688</v>
      </c>
      <c r="H96" s="43" t="s">
        <v>989</v>
      </c>
      <c r="I96" s="43" t="s">
        <v>482</v>
      </c>
      <c r="J96" s="44"/>
      <c r="K96" s="44"/>
      <c r="L96" s="44" t="s">
        <v>989</v>
      </c>
      <c r="M96" s="44"/>
      <c r="N96" s="46"/>
      <c r="O96" s="41" t="s">
        <v>557</v>
      </c>
      <c r="P96" s="41">
        <v>10</v>
      </c>
      <c r="V96" s="45">
        <v>15240007</v>
      </c>
      <c r="W96" s="45">
        <v>410604004</v>
      </c>
    </row>
    <row r="97" spans="1:24" s="43" customFormat="1" ht="13">
      <c r="A97" s="48" t="s">
        <v>15</v>
      </c>
      <c r="B97" s="41" t="s">
        <v>989</v>
      </c>
      <c r="C97" s="41" t="s">
        <v>812</v>
      </c>
      <c r="D97" s="48" t="s">
        <v>1056</v>
      </c>
      <c r="E97" s="41" t="s">
        <v>16</v>
      </c>
      <c r="J97" s="44"/>
      <c r="K97" s="44" t="s">
        <v>989</v>
      </c>
      <c r="L97" s="44" t="s">
        <v>989</v>
      </c>
      <c r="M97" s="44"/>
      <c r="N97" s="46"/>
      <c r="O97" s="41" t="s">
        <v>322</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1609</v>
      </c>
      <c r="B100" s="41" t="s">
        <v>989</v>
      </c>
      <c r="C100" s="41" t="s">
        <v>1609</v>
      </c>
      <c r="D100" s="41" t="s">
        <v>647</v>
      </c>
      <c r="E100" s="41" t="s">
        <v>1097</v>
      </c>
      <c r="F100" s="42" t="s">
        <v>1651</v>
      </c>
      <c r="J100" s="44"/>
      <c r="K100" s="44"/>
      <c r="L100" s="44" t="s">
        <v>989</v>
      </c>
      <c r="M100" s="44"/>
      <c r="N100" s="44" t="s">
        <v>989</v>
      </c>
      <c r="O100" s="41" t="s">
        <v>284</v>
      </c>
      <c r="P100" s="41">
        <v>1</v>
      </c>
      <c r="V100" s="41">
        <v>410511007</v>
      </c>
      <c r="W100" s="45">
        <v>410604004</v>
      </c>
    </row>
    <row r="101" spans="1:24" s="43" customFormat="1" ht="16">
      <c r="A101" s="41" t="s">
        <v>1609</v>
      </c>
      <c r="B101" s="41" t="s">
        <v>989</v>
      </c>
      <c r="C101" s="41" t="s">
        <v>852</v>
      </c>
      <c r="D101" s="41" t="s">
        <v>647</v>
      </c>
      <c r="E101" s="41" t="s">
        <v>1097</v>
      </c>
      <c r="F101" s="47" t="s">
        <v>1508</v>
      </c>
      <c r="J101" s="44" t="str">
        <f>IF((C101=""),"N","Y")</f>
        <v>Y</v>
      </c>
      <c r="K101" s="44" t="s">
        <v>989</v>
      </c>
      <c r="L101" s="44"/>
      <c r="M101" s="44"/>
      <c r="N101" s="44" t="s">
        <v>989</v>
      </c>
      <c r="O101" s="41" t="s">
        <v>284</v>
      </c>
      <c r="P101" s="41">
        <v>1</v>
      </c>
      <c r="V101" s="41">
        <v>410511007</v>
      </c>
      <c r="W101" s="45">
        <v>410604004</v>
      </c>
    </row>
    <row r="102" spans="1:24" s="43" customFormat="1" ht="13">
      <c r="A102" s="41" t="s">
        <v>1220</v>
      </c>
      <c r="B102" s="41" t="s">
        <v>989</v>
      </c>
      <c r="C102" s="41" t="s">
        <v>1220</v>
      </c>
      <c r="D102" s="41" t="s">
        <v>853</v>
      </c>
      <c r="E102" s="41" t="s">
        <v>1097</v>
      </c>
      <c r="F102" s="41" t="s">
        <v>1220</v>
      </c>
      <c r="J102" s="44"/>
      <c r="K102" s="44" t="s">
        <v>989</v>
      </c>
      <c r="L102" s="44" t="s">
        <v>989</v>
      </c>
      <c r="M102" s="44"/>
      <c r="N102" s="46"/>
      <c r="O102" s="41" t="s">
        <v>284</v>
      </c>
      <c r="P102" s="41">
        <v>3</v>
      </c>
      <c r="V102" s="41">
        <v>410511007</v>
      </c>
      <c r="W102" s="45">
        <v>410604004</v>
      </c>
    </row>
    <row r="103" spans="1:24" s="43" customFormat="1" ht="13">
      <c r="A103" s="41" t="s">
        <v>1461</v>
      </c>
      <c r="B103" s="41" t="s">
        <v>989</v>
      </c>
      <c r="C103" s="41" t="s">
        <v>1461</v>
      </c>
      <c r="D103" s="41" t="s">
        <v>853</v>
      </c>
      <c r="E103" s="41" t="s">
        <v>1097</v>
      </c>
      <c r="F103" s="41" t="s">
        <v>1461</v>
      </c>
      <c r="J103" s="44"/>
      <c r="K103" s="44" t="s">
        <v>989</v>
      </c>
      <c r="L103" s="44" t="s">
        <v>989</v>
      </c>
      <c r="M103" s="44"/>
      <c r="N103" s="46"/>
      <c r="O103" s="41" t="s">
        <v>284</v>
      </c>
      <c r="P103" s="41">
        <v>2</v>
      </c>
      <c r="S103" s="45">
        <v>410657003</v>
      </c>
      <c r="V103" s="41">
        <v>410511007</v>
      </c>
      <c r="W103" s="45">
        <v>410604004</v>
      </c>
    </row>
    <row r="104" spans="1:24" s="43" customFormat="1" ht="16">
      <c r="A104" s="41" t="s">
        <v>1334</v>
      </c>
      <c r="B104" s="41" t="s">
        <v>989</v>
      </c>
      <c r="C104" s="41" t="s">
        <v>1334</v>
      </c>
      <c r="D104" s="41" t="s">
        <v>853</v>
      </c>
      <c r="E104" s="41" t="s">
        <v>1097</v>
      </c>
      <c r="F104" s="42" t="s">
        <v>1651</v>
      </c>
      <c r="J104" s="44"/>
      <c r="K104" s="44" t="s">
        <v>989</v>
      </c>
      <c r="L104" s="44" t="s">
        <v>989</v>
      </c>
      <c r="M104" s="44"/>
      <c r="N104" s="46"/>
      <c r="O104" s="41" t="s">
        <v>284</v>
      </c>
      <c r="P104" s="41">
        <v>10</v>
      </c>
      <c r="V104" s="41">
        <v>410511007</v>
      </c>
      <c r="W104" s="45">
        <v>410604004</v>
      </c>
    </row>
    <row r="105" spans="1:24" s="43" customFormat="1" ht="16">
      <c r="A105" s="41" t="s">
        <v>1106</v>
      </c>
      <c r="B105" s="41" t="s">
        <v>989</v>
      </c>
      <c r="C105" s="41" t="s">
        <v>1106</v>
      </c>
      <c r="D105" s="41" t="s">
        <v>853</v>
      </c>
      <c r="E105" s="41" t="s">
        <v>285</v>
      </c>
      <c r="F105" s="42" t="s">
        <v>1651</v>
      </c>
      <c r="J105" s="44"/>
      <c r="K105" s="44" t="s">
        <v>989</v>
      </c>
      <c r="L105" s="44" t="s">
        <v>989</v>
      </c>
      <c r="M105" s="44"/>
      <c r="N105" s="46"/>
      <c r="O105" s="41" t="s">
        <v>284</v>
      </c>
      <c r="P105" s="41">
        <v>11</v>
      </c>
      <c r="V105" s="41">
        <v>410511007</v>
      </c>
      <c r="W105" s="45">
        <v>410604004</v>
      </c>
    </row>
    <row r="106" spans="1:24" s="43" customFormat="1" ht="16">
      <c r="A106" s="48" t="s">
        <v>1624</v>
      </c>
      <c r="B106" s="41" t="s">
        <v>989</v>
      </c>
      <c r="C106" s="41" t="s">
        <v>1241</v>
      </c>
      <c r="D106" s="41" t="s">
        <v>853</v>
      </c>
      <c r="E106" s="41" t="s">
        <v>1657</v>
      </c>
      <c r="F106" s="42"/>
      <c r="J106" s="44"/>
      <c r="K106" s="44"/>
      <c r="L106" s="44"/>
      <c r="M106" s="44"/>
      <c r="N106" s="46"/>
      <c r="O106" s="41"/>
      <c r="P106" s="41"/>
      <c r="V106" s="41"/>
      <c r="W106" s="45"/>
    </row>
    <row r="107" spans="1:24" s="43" customFormat="1" ht="13">
      <c r="A107" s="48" t="s">
        <v>1486</v>
      </c>
      <c r="B107" s="41" t="s">
        <v>989</v>
      </c>
      <c r="C107" s="41" t="s">
        <v>286</v>
      </c>
      <c r="D107" s="41" t="s">
        <v>647</v>
      </c>
      <c r="E107" s="41" t="s">
        <v>59</v>
      </c>
      <c r="G107" s="43">
        <v>100</v>
      </c>
      <c r="J107" s="44"/>
      <c r="K107" s="44"/>
      <c r="L107" s="44" t="s">
        <v>989</v>
      </c>
      <c r="M107" s="44"/>
      <c r="N107" s="44" t="s">
        <v>989</v>
      </c>
      <c r="O107" s="41" t="s">
        <v>523</v>
      </c>
      <c r="P107" s="41">
        <v>8</v>
      </c>
      <c r="Q107" s="45">
        <v>439401001</v>
      </c>
      <c r="W107" s="45">
        <v>410604004</v>
      </c>
    </row>
    <row r="108" spans="1:24" s="43" customFormat="1" ht="13">
      <c r="A108" s="48" t="s">
        <v>1486</v>
      </c>
      <c r="B108" s="41" t="s">
        <v>989</v>
      </c>
      <c r="C108" s="41" t="s">
        <v>1529</v>
      </c>
      <c r="D108" s="41" t="s">
        <v>647</v>
      </c>
      <c r="E108" s="41" t="s">
        <v>59</v>
      </c>
      <c r="G108" s="43">
        <v>100</v>
      </c>
      <c r="J108" s="44" t="str">
        <f>IF((C108=""),"N","Y")</f>
        <v>Y</v>
      </c>
      <c r="K108" s="44" t="s">
        <v>989</v>
      </c>
      <c r="L108" s="44"/>
      <c r="M108" s="44"/>
      <c r="N108" s="44" t="s">
        <v>989</v>
      </c>
      <c r="O108" s="41" t="s">
        <v>523</v>
      </c>
      <c r="P108" s="41">
        <v>8</v>
      </c>
      <c r="Q108" s="45">
        <v>439401001</v>
      </c>
      <c r="W108" s="45">
        <v>410604004</v>
      </c>
    </row>
    <row r="109" spans="1:24" s="43" customFormat="1" ht="16">
      <c r="A109" s="48" t="s">
        <v>1494</v>
      </c>
      <c r="B109" s="41" t="s">
        <v>989</v>
      </c>
      <c r="C109" s="41" t="s">
        <v>517</v>
      </c>
      <c r="D109" s="48" t="s">
        <v>518</v>
      </c>
      <c r="E109" s="41" t="s">
        <v>1097</v>
      </c>
      <c r="F109" s="42" t="s">
        <v>1651</v>
      </c>
      <c r="J109" s="44"/>
      <c r="K109" s="44" t="s">
        <v>989</v>
      </c>
      <c r="L109" s="44" t="s">
        <v>989</v>
      </c>
      <c r="M109" s="44"/>
      <c r="N109" s="46"/>
      <c r="O109" s="41" t="s">
        <v>198</v>
      </c>
      <c r="P109" s="41">
        <v>6</v>
      </c>
      <c r="V109" s="41">
        <v>410511007</v>
      </c>
      <c r="W109" s="45">
        <v>410604004</v>
      </c>
    </row>
    <row r="110" spans="1:24" s="43" customFormat="1" ht="13">
      <c r="A110" s="41" t="s">
        <v>1495</v>
      </c>
      <c r="B110" s="41" t="s">
        <v>989</v>
      </c>
      <c r="C110" s="41" t="s">
        <v>1496</v>
      </c>
      <c r="D110" s="48" t="s">
        <v>616</v>
      </c>
      <c r="E110" s="41" t="s">
        <v>1097</v>
      </c>
      <c r="F110" s="41" t="s">
        <v>1495</v>
      </c>
      <c r="J110" s="44"/>
      <c r="K110" s="44" t="s">
        <v>989</v>
      </c>
      <c r="L110" s="44" t="s">
        <v>989</v>
      </c>
      <c r="M110" s="44"/>
      <c r="N110" s="46"/>
      <c r="O110" s="41" t="s">
        <v>198</v>
      </c>
      <c r="P110" s="41">
        <v>7</v>
      </c>
      <c r="S110" s="45">
        <v>410657003</v>
      </c>
      <c r="V110" s="41">
        <v>410511007</v>
      </c>
      <c r="W110" s="45">
        <v>410604004</v>
      </c>
    </row>
    <row r="111" spans="1:24" s="43" customFormat="1" ht="16">
      <c r="A111" s="48" t="s">
        <v>2192</v>
      </c>
      <c r="B111" s="41" t="s">
        <v>989</v>
      </c>
      <c r="C111" s="41" t="s">
        <v>798</v>
      </c>
      <c r="D111" s="41" t="s">
        <v>647</v>
      </c>
      <c r="E111" s="41" t="s">
        <v>1097</v>
      </c>
      <c r="F111" s="42" t="s">
        <v>1651</v>
      </c>
      <c r="H111" s="41" t="s">
        <v>989</v>
      </c>
      <c r="I111" s="43" t="s">
        <v>703</v>
      </c>
      <c r="J111" s="44"/>
      <c r="K111" s="44" t="s">
        <v>989</v>
      </c>
      <c r="L111" s="44" t="s">
        <v>989</v>
      </c>
      <c r="M111" s="44"/>
      <c r="N111" s="46"/>
      <c r="O111" s="41" t="s">
        <v>543</v>
      </c>
      <c r="P111" s="41">
        <v>5</v>
      </c>
      <c r="Q111" s="41">
        <v>288574004</v>
      </c>
      <c r="S111" s="45">
        <v>288579009</v>
      </c>
      <c r="V111" s="45">
        <v>15240007</v>
      </c>
      <c r="W111" s="45">
        <v>410604004</v>
      </c>
    </row>
    <row r="112" spans="1:24" s="43" customFormat="1" ht="13">
      <c r="A112" s="48" t="s">
        <v>2104</v>
      </c>
      <c r="B112" s="41" t="s">
        <v>989</v>
      </c>
      <c r="C112" s="41" t="s">
        <v>1231</v>
      </c>
      <c r="D112" s="41" t="s">
        <v>864</v>
      </c>
      <c r="E112" s="41" t="s">
        <v>1240</v>
      </c>
      <c r="J112" s="44" t="str">
        <f>IF((C112=""),"N","Y")</f>
        <v>Y</v>
      </c>
      <c r="K112" s="44" t="s">
        <v>989</v>
      </c>
      <c r="L112" s="44" t="s">
        <v>989</v>
      </c>
      <c r="M112" s="44"/>
      <c r="N112" s="44" t="s">
        <v>989</v>
      </c>
      <c r="O112" s="41" t="s">
        <v>352</v>
      </c>
      <c r="P112" s="41">
        <v>10</v>
      </c>
      <c r="Q112" s="41">
        <v>184099003</v>
      </c>
      <c r="W112" s="45">
        <v>410604004</v>
      </c>
    </row>
    <row r="113" spans="1:24" s="43" customFormat="1" ht="16">
      <c r="A113" s="48" t="s">
        <v>1961</v>
      </c>
      <c r="B113" s="41" t="s">
        <v>989</v>
      </c>
      <c r="C113" s="41" t="s">
        <v>1846</v>
      </c>
      <c r="D113" s="41" t="s">
        <v>926</v>
      </c>
      <c r="E113" s="41" t="s">
        <v>1097</v>
      </c>
      <c r="F113" s="42" t="s">
        <v>1651</v>
      </c>
      <c r="H113" s="41" t="s">
        <v>989</v>
      </c>
      <c r="I113" s="41" t="s">
        <v>703</v>
      </c>
      <c r="J113" s="44"/>
      <c r="K113" s="44" t="s">
        <v>989</v>
      </c>
      <c r="L113" s="44" t="s">
        <v>989</v>
      </c>
      <c r="M113" s="44"/>
      <c r="N113" s="46"/>
      <c r="O113" s="41" t="s">
        <v>658</v>
      </c>
      <c r="P113" s="41">
        <v>83</v>
      </c>
      <c r="Q113" s="41">
        <v>428375006</v>
      </c>
      <c r="S113" s="45">
        <v>410657003</v>
      </c>
      <c r="T113" s="41" t="s">
        <v>108</v>
      </c>
      <c r="V113" s="41">
        <v>410513005</v>
      </c>
      <c r="W113" s="45">
        <v>410604004</v>
      </c>
    </row>
    <row r="114" spans="1:24" s="43" customFormat="1" ht="16">
      <c r="A114" s="64" t="s">
        <v>2085</v>
      </c>
      <c r="B114" s="41" t="s">
        <v>989</v>
      </c>
      <c r="C114" s="41" t="s">
        <v>2085</v>
      </c>
      <c r="D114" s="41" t="s">
        <v>647</v>
      </c>
      <c r="E114" s="41" t="s">
        <v>1097</v>
      </c>
      <c r="F114" s="42" t="s">
        <v>1651</v>
      </c>
      <c r="J114" s="44"/>
      <c r="K114" s="44"/>
      <c r="L114" s="44" t="s">
        <v>989</v>
      </c>
      <c r="M114" s="44"/>
      <c r="N114" s="46"/>
      <c r="O114" s="41" t="s">
        <v>111</v>
      </c>
      <c r="P114" s="41">
        <v>1</v>
      </c>
      <c r="Q114" s="45">
        <v>416608005</v>
      </c>
      <c r="V114" s="41">
        <v>15240007</v>
      </c>
      <c r="W114" s="45">
        <v>410604004</v>
      </c>
      <c r="X114" s="41" t="s">
        <v>112</v>
      </c>
    </row>
    <row r="115" spans="1:24" s="43" customFormat="1" ht="16">
      <c r="A115" s="64" t="s">
        <v>2085</v>
      </c>
      <c r="B115" s="41" t="s">
        <v>989</v>
      </c>
      <c r="C115" s="41" t="s">
        <v>627</v>
      </c>
      <c r="D115" s="41" t="s">
        <v>647</v>
      </c>
      <c r="E115" s="41" t="s">
        <v>1097</v>
      </c>
      <c r="F115" s="47" t="s">
        <v>1508</v>
      </c>
      <c r="J115" s="44" t="str">
        <f>IF((C115=""),"N","Y")</f>
        <v>Y</v>
      </c>
      <c r="K115" s="44" t="s">
        <v>989</v>
      </c>
      <c r="L115" s="44"/>
      <c r="M115" s="44"/>
      <c r="N115" s="46"/>
      <c r="O115" s="41" t="s">
        <v>111</v>
      </c>
      <c r="P115" s="41">
        <v>1</v>
      </c>
      <c r="Q115" s="45">
        <v>416608005</v>
      </c>
      <c r="V115" s="41">
        <v>15240007</v>
      </c>
      <c r="W115" s="45">
        <v>410604004</v>
      </c>
      <c r="X115" s="41" t="s">
        <v>112</v>
      </c>
    </row>
    <row r="116" spans="1:24" s="43" customFormat="1" ht="13">
      <c r="A116" s="48" t="s">
        <v>2451</v>
      </c>
      <c r="B116" s="41" t="s">
        <v>989</v>
      </c>
      <c r="C116" s="41" t="s">
        <v>1124</v>
      </c>
      <c r="D116" s="41" t="s">
        <v>999</v>
      </c>
      <c r="E116" s="41" t="s">
        <v>1240</v>
      </c>
      <c r="J116" s="44"/>
      <c r="K116" s="44" t="s">
        <v>989</v>
      </c>
      <c r="L116" s="44" t="s">
        <v>989</v>
      </c>
      <c r="M116" s="44"/>
      <c r="N116" s="46"/>
      <c r="O116" s="41" t="s">
        <v>345</v>
      </c>
      <c r="P116" s="41">
        <v>18</v>
      </c>
      <c r="Q116" s="41">
        <v>366322004</v>
      </c>
      <c r="W116" s="45">
        <v>410604004</v>
      </c>
    </row>
    <row r="117" spans="1:24" s="43" customFormat="1" ht="13">
      <c r="A117" s="48" t="s">
        <v>2451</v>
      </c>
      <c r="B117" s="41" t="s">
        <v>989</v>
      </c>
      <c r="C117" s="41" t="s">
        <v>1000</v>
      </c>
      <c r="D117" s="41" t="s">
        <v>999</v>
      </c>
      <c r="E117" s="41" t="s">
        <v>1240</v>
      </c>
      <c r="J117" s="44" t="str">
        <f>IF((C117=""),"N","Y")</f>
        <v>Y</v>
      </c>
      <c r="K117" s="44" t="s">
        <v>989</v>
      </c>
      <c r="L117" s="44"/>
      <c r="M117" s="44"/>
      <c r="N117" s="46"/>
      <c r="O117" s="41" t="s">
        <v>345</v>
      </c>
      <c r="P117" s="41">
        <v>18</v>
      </c>
      <c r="Q117" s="41">
        <v>366322004</v>
      </c>
      <c r="W117" s="45">
        <v>410604004</v>
      </c>
    </row>
    <row r="118" spans="1:24" s="43" customFormat="1" ht="16">
      <c r="A118" s="48" t="s">
        <v>1861</v>
      </c>
      <c r="B118" s="41" t="s">
        <v>989</v>
      </c>
      <c r="C118" s="41" t="s">
        <v>1862</v>
      </c>
      <c r="E118" s="41" t="s">
        <v>1097</v>
      </c>
      <c r="F118" s="42" t="s">
        <v>1651</v>
      </c>
      <c r="H118" s="43" t="s">
        <v>989</v>
      </c>
      <c r="I118" s="43" t="s">
        <v>703</v>
      </c>
      <c r="J118" s="44"/>
      <c r="K118" s="44"/>
      <c r="L118" s="44" t="s">
        <v>989</v>
      </c>
      <c r="M118" s="44"/>
      <c r="N118" s="46"/>
      <c r="O118" s="41" t="s">
        <v>658</v>
      </c>
      <c r="P118" s="41">
        <v>140</v>
      </c>
      <c r="V118" s="41">
        <v>410511007</v>
      </c>
      <c r="W118" s="45">
        <v>410604004</v>
      </c>
    </row>
    <row r="119" spans="1:24" s="43" customFormat="1" ht="16">
      <c r="A119" s="48" t="s">
        <v>1861</v>
      </c>
      <c r="B119" s="41" t="s">
        <v>989</v>
      </c>
      <c r="C119" s="41" t="s">
        <v>1575</v>
      </c>
      <c r="E119" s="41" t="s">
        <v>1097</v>
      </c>
      <c r="F119" s="47" t="s">
        <v>1508</v>
      </c>
      <c r="H119" s="43" t="s">
        <v>989</v>
      </c>
      <c r="I119" s="43" t="s">
        <v>703</v>
      </c>
      <c r="J119" s="44" t="str">
        <f>IF((C119=""),"N","Y")</f>
        <v>Y</v>
      </c>
      <c r="K119" s="44" t="s">
        <v>989</v>
      </c>
      <c r="L119" s="44"/>
      <c r="M119" s="44"/>
      <c r="N119" s="46"/>
      <c r="O119" s="41" t="s">
        <v>658</v>
      </c>
      <c r="P119" s="41">
        <v>140</v>
      </c>
      <c r="V119" s="41">
        <v>410511007</v>
      </c>
      <c r="W119" s="45">
        <v>410604004</v>
      </c>
    </row>
    <row r="120" spans="1:24" s="43" customFormat="1" ht="16">
      <c r="A120" s="48" t="s">
        <v>1731</v>
      </c>
      <c r="B120" s="41" t="s">
        <v>989</v>
      </c>
      <c r="C120" s="41" t="s">
        <v>966</v>
      </c>
      <c r="D120" s="48" t="s">
        <v>838</v>
      </c>
      <c r="E120" s="41" t="s">
        <v>1097</v>
      </c>
      <c r="F120" s="42" t="s">
        <v>1731</v>
      </c>
      <c r="J120" s="44"/>
      <c r="K120" s="44"/>
      <c r="L120" s="44" t="s">
        <v>989</v>
      </c>
      <c r="M120" s="44"/>
      <c r="N120" s="46"/>
      <c r="O120" s="41" t="s">
        <v>765</v>
      </c>
      <c r="P120" s="41">
        <v>61</v>
      </c>
      <c r="V120" s="45">
        <v>15240007</v>
      </c>
      <c r="W120" s="45">
        <v>410604004</v>
      </c>
    </row>
    <row r="121" spans="1:24" s="43" customFormat="1" ht="16">
      <c r="A121" s="48" t="s">
        <v>12</v>
      </c>
      <c r="B121" s="41" t="s">
        <v>989</v>
      </c>
      <c r="C121" s="41" t="s">
        <v>822</v>
      </c>
      <c r="D121" s="41" t="s">
        <v>647</v>
      </c>
      <c r="E121" s="41" t="s">
        <v>1097</v>
      </c>
      <c r="F121" s="42" t="s">
        <v>1651</v>
      </c>
      <c r="J121" s="44"/>
      <c r="K121" s="44"/>
      <c r="L121" s="44" t="s">
        <v>989</v>
      </c>
      <c r="M121" s="44"/>
      <c r="N121" s="46"/>
      <c r="O121" s="41" t="s">
        <v>322</v>
      </c>
      <c r="P121" s="41">
        <v>30</v>
      </c>
      <c r="Q121" s="41">
        <v>164847006</v>
      </c>
      <c r="W121" s="45">
        <v>410604004</v>
      </c>
    </row>
    <row r="122" spans="1:24" s="43" customFormat="1" ht="13">
      <c r="A122" s="48" t="s">
        <v>1902</v>
      </c>
      <c r="B122" s="41" t="s">
        <v>989</v>
      </c>
      <c r="C122" s="41" t="s">
        <v>1903</v>
      </c>
      <c r="D122" s="48" t="s">
        <v>1704</v>
      </c>
      <c r="E122" s="41" t="s">
        <v>1240</v>
      </c>
      <c r="J122" s="44"/>
      <c r="K122" s="44" t="s">
        <v>989</v>
      </c>
      <c r="L122" s="44" t="s">
        <v>989</v>
      </c>
      <c r="M122" s="44"/>
      <c r="N122" s="46"/>
      <c r="O122" s="41" t="s">
        <v>322</v>
      </c>
      <c r="P122" s="41">
        <v>61</v>
      </c>
      <c r="Q122" s="41">
        <v>40701008</v>
      </c>
      <c r="V122" s="45">
        <v>410671006</v>
      </c>
      <c r="W122" s="45">
        <v>410604004</v>
      </c>
    </row>
    <row r="123" spans="1:24" s="43" customFormat="1" ht="16">
      <c r="A123" s="48" t="s">
        <v>2028</v>
      </c>
      <c r="B123" s="41" t="s">
        <v>989</v>
      </c>
      <c r="C123" s="41" t="s">
        <v>1060</v>
      </c>
      <c r="D123" s="41" t="s">
        <v>647</v>
      </c>
      <c r="E123" s="41" t="s">
        <v>1097</v>
      </c>
      <c r="F123" s="42" t="s">
        <v>1651</v>
      </c>
      <c r="J123" s="44"/>
      <c r="K123" s="44"/>
      <c r="L123" s="44" t="s">
        <v>989</v>
      </c>
      <c r="M123" s="44"/>
      <c r="N123" s="46"/>
      <c r="O123" s="41" t="s">
        <v>322</v>
      </c>
      <c r="P123" s="41">
        <v>60</v>
      </c>
      <c r="Q123" s="41">
        <v>40701008</v>
      </c>
      <c r="W123" s="45">
        <v>410604004</v>
      </c>
    </row>
    <row r="124" spans="1:24" s="43" customFormat="1" ht="16">
      <c r="A124" s="48" t="s">
        <v>2028</v>
      </c>
      <c r="B124" s="41" t="s">
        <v>989</v>
      </c>
      <c r="C124" s="41" t="s">
        <v>941</v>
      </c>
      <c r="D124" s="41" t="s">
        <v>647</v>
      </c>
      <c r="E124" s="41" t="s">
        <v>1097</v>
      </c>
      <c r="F124" s="47" t="s">
        <v>1508</v>
      </c>
      <c r="J124" s="44" t="str">
        <f>IF((C124=""),"N","Y")</f>
        <v>Y</v>
      </c>
      <c r="K124" s="44" t="s">
        <v>989</v>
      </c>
      <c r="L124" s="44"/>
      <c r="M124" s="44"/>
      <c r="N124" s="46"/>
      <c r="O124" s="41" t="s">
        <v>322</v>
      </c>
      <c r="P124" s="41">
        <v>60</v>
      </c>
      <c r="Q124" s="41">
        <v>40701008</v>
      </c>
      <c r="W124" s="45">
        <v>410604004</v>
      </c>
    </row>
    <row r="125" spans="1:24" s="43" customFormat="1" ht="13">
      <c r="A125" s="48" t="s">
        <v>1906</v>
      </c>
      <c r="B125" s="41" t="s">
        <v>989</v>
      </c>
      <c r="C125" s="41" t="s">
        <v>1782</v>
      </c>
      <c r="D125" s="48" t="s">
        <v>1704</v>
      </c>
      <c r="E125" s="41" t="s">
        <v>59</v>
      </c>
      <c r="J125" s="44"/>
      <c r="K125" s="44"/>
      <c r="L125" s="44" t="s">
        <v>989</v>
      </c>
      <c r="M125" s="44"/>
      <c r="N125" s="46"/>
      <c r="O125" s="41" t="s">
        <v>322</v>
      </c>
      <c r="P125" s="41">
        <v>62</v>
      </c>
      <c r="Q125" s="41">
        <v>40701008</v>
      </c>
      <c r="S125" s="41">
        <v>399208008</v>
      </c>
      <c r="V125" s="45">
        <v>410671006</v>
      </c>
      <c r="W125" s="45">
        <v>410604004</v>
      </c>
    </row>
    <row r="126" spans="1:24" s="43" customFormat="1" ht="13">
      <c r="A126" s="48" t="s">
        <v>2159</v>
      </c>
      <c r="B126" s="41" t="s">
        <v>989</v>
      </c>
      <c r="C126" s="41" t="s">
        <v>13</v>
      </c>
      <c r="D126" s="41" t="s">
        <v>864</v>
      </c>
      <c r="E126" s="41" t="s">
        <v>351</v>
      </c>
      <c r="J126" s="44" t="s">
        <v>989</v>
      </c>
      <c r="K126" s="44" t="s">
        <v>989</v>
      </c>
      <c r="L126" s="44" t="s">
        <v>989</v>
      </c>
      <c r="M126" s="44"/>
      <c r="N126" s="46"/>
      <c r="O126" s="41" t="s">
        <v>352</v>
      </c>
      <c r="P126" s="41">
        <v>44</v>
      </c>
      <c r="Q126" s="45">
        <v>424966008</v>
      </c>
      <c r="W126" s="45">
        <v>410604004</v>
      </c>
    </row>
    <row r="127" spans="1:24" s="43" customFormat="1" ht="13">
      <c r="A127" s="48" t="s">
        <v>2092</v>
      </c>
      <c r="B127" s="41" t="s">
        <v>989</v>
      </c>
      <c r="C127" s="41" t="s">
        <v>901</v>
      </c>
      <c r="D127" s="48" t="s">
        <v>1511</v>
      </c>
      <c r="E127" s="41" t="s">
        <v>351</v>
      </c>
      <c r="J127" s="44" t="str">
        <f>IF((C127=""),"N","Y")</f>
        <v>Y</v>
      </c>
      <c r="K127" s="44" t="s">
        <v>989</v>
      </c>
      <c r="L127" s="44" t="s">
        <v>989</v>
      </c>
      <c r="M127" s="44"/>
      <c r="N127" s="46"/>
      <c r="O127" s="41" t="s">
        <v>353</v>
      </c>
      <c r="P127" s="41">
        <v>323</v>
      </c>
      <c r="Q127" s="45">
        <v>424966008</v>
      </c>
      <c r="W127" s="45">
        <v>410604004</v>
      </c>
    </row>
    <row r="128" spans="1:24" s="43" customFormat="1" ht="13">
      <c r="A128" s="48" t="s">
        <v>2416</v>
      </c>
      <c r="B128" s="41" t="s">
        <v>989</v>
      </c>
      <c r="C128" s="41" t="s">
        <v>510</v>
      </c>
      <c r="D128" s="48" t="s">
        <v>1512</v>
      </c>
      <c r="E128" s="41" t="s">
        <v>351</v>
      </c>
      <c r="J128" s="44" t="str">
        <f>IF((C128=""),"N","Y")</f>
        <v>Y</v>
      </c>
      <c r="K128" s="44" t="s">
        <v>989</v>
      </c>
      <c r="L128" s="44" t="s">
        <v>989</v>
      </c>
      <c r="M128" s="44"/>
      <c r="N128" s="46"/>
      <c r="O128" s="41" t="s">
        <v>168</v>
      </c>
      <c r="P128" s="41">
        <v>323</v>
      </c>
      <c r="Q128" s="45">
        <v>424966008</v>
      </c>
      <c r="W128" s="45">
        <v>410604004</v>
      </c>
    </row>
    <row r="129" spans="1:24" s="43" customFormat="1" ht="16">
      <c r="A129" s="41" t="s">
        <v>1175</v>
      </c>
      <c r="B129" s="41" t="s">
        <v>989</v>
      </c>
      <c r="C129" s="41" t="s">
        <v>1175</v>
      </c>
      <c r="D129" s="41" t="s">
        <v>647</v>
      </c>
      <c r="E129" s="41" t="s">
        <v>1097</v>
      </c>
      <c r="F129" s="42" t="s">
        <v>1651</v>
      </c>
      <c r="K129" s="44"/>
      <c r="L129" s="44" t="s">
        <v>989</v>
      </c>
      <c r="M129" s="44"/>
      <c r="N129" s="46"/>
      <c r="O129" s="41" t="s">
        <v>2150</v>
      </c>
      <c r="P129" s="41">
        <v>2</v>
      </c>
      <c r="Q129" s="41">
        <v>25876001</v>
      </c>
      <c r="W129" s="45">
        <v>410604004</v>
      </c>
    </row>
    <row r="130" spans="1:24" s="43" customFormat="1" ht="16">
      <c r="A130" s="48" t="s">
        <v>1738</v>
      </c>
      <c r="B130" s="41" t="s">
        <v>989</v>
      </c>
      <c r="C130" s="41" t="s">
        <v>790</v>
      </c>
      <c r="D130" s="41" t="s">
        <v>647</v>
      </c>
      <c r="E130" s="41" t="s">
        <v>1097</v>
      </c>
      <c r="F130" s="42" t="s">
        <v>1651</v>
      </c>
      <c r="K130" s="44"/>
      <c r="L130" s="44" t="s">
        <v>989</v>
      </c>
      <c r="M130" s="44"/>
      <c r="N130" s="46"/>
      <c r="O130" s="41" t="s">
        <v>658</v>
      </c>
      <c r="P130" s="41">
        <v>101</v>
      </c>
      <c r="Q130" s="41">
        <v>56819008</v>
      </c>
      <c r="V130" s="45">
        <v>15240007</v>
      </c>
      <c r="W130" s="45">
        <v>410604004</v>
      </c>
      <c r="X130" s="41" t="s">
        <v>112</v>
      </c>
    </row>
    <row r="131" spans="1:24" s="43" customFormat="1" ht="16">
      <c r="A131" s="48" t="s">
        <v>1736</v>
      </c>
      <c r="B131" s="41" t="s">
        <v>989</v>
      </c>
      <c r="C131" s="41" t="s">
        <v>1054</v>
      </c>
      <c r="D131" s="41" t="s">
        <v>647</v>
      </c>
      <c r="E131" s="41" t="s">
        <v>1097</v>
      </c>
      <c r="F131" s="42" t="s">
        <v>1651</v>
      </c>
      <c r="K131" s="44"/>
      <c r="L131" s="44" t="s">
        <v>989</v>
      </c>
      <c r="M131" s="44"/>
      <c r="N131" s="46"/>
      <c r="O131" s="41" t="s">
        <v>658</v>
      </c>
      <c r="P131" s="41">
        <v>100</v>
      </c>
      <c r="Q131" s="41">
        <v>56819008</v>
      </c>
      <c r="V131" s="41">
        <v>410513005</v>
      </c>
      <c r="W131" s="45">
        <v>410604004</v>
      </c>
      <c r="X131" s="41" t="s">
        <v>715</v>
      </c>
    </row>
    <row r="132" spans="1:24" s="43" customFormat="1" ht="16">
      <c r="A132" s="48" t="s">
        <v>1736</v>
      </c>
      <c r="B132" s="41" t="s">
        <v>989</v>
      </c>
      <c r="C132" s="41" t="s">
        <v>789</v>
      </c>
      <c r="D132" s="41" t="s">
        <v>647</v>
      </c>
      <c r="E132" s="41" t="s">
        <v>1097</v>
      </c>
      <c r="F132" s="47" t="s">
        <v>1508</v>
      </c>
      <c r="J132" s="44" t="str">
        <f>IF((C132=""),"N","Y")</f>
        <v>Y</v>
      </c>
      <c r="K132" s="44" t="s">
        <v>989</v>
      </c>
      <c r="L132" s="44"/>
      <c r="M132" s="44"/>
      <c r="N132" s="46"/>
      <c r="O132" s="41" t="s">
        <v>658</v>
      </c>
      <c r="P132" s="41">
        <v>100</v>
      </c>
      <c r="Q132" s="41">
        <v>56819008</v>
      </c>
      <c r="V132" s="41">
        <v>410513005</v>
      </c>
      <c r="W132" s="45">
        <v>410604004</v>
      </c>
      <c r="X132" s="41" t="s">
        <v>715</v>
      </c>
    </row>
    <row r="133" spans="1:24" s="43" customFormat="1" ht="16">
      <c r="A133" s="48" t="s">
        <v>1091</v>
      </c>
      <c r="B133" s="41" t="s">
        <v>989</v>
      </c>
      <c r="C133" s="41" t="s">
        <v>1092</v>
      </c>
      <c r="D133" s="41" t="s">
        <v>647</v>
      </c>
      <c r="E133" s="41" t="s">
        <v>1097</v>
      </c>
      <c r="F133" s="42" t="s">
        <v>1651</v>
      </c>
      <c r="H133" s="43" t="s">
        <v>989</v>
      </c>
      <c r="I133" s="43" t="s">
        <v>703</v>
      </c>
      <c r="K133" s="44" t="s">
        <v>989</v>
      </c>
      <c r="L133" s="44" t="s">
        <v>989</v>
      </c>
      <c r="M133" s="44"/>
      <c r="N133" s="46"/>
      <c r="O133" s="41" t="s">
        <v>284</v>
      </c>
      <c r="P133" s="41">
        <v>41</v>
      </c>
      <c r="S133" s="45">
        <v>410657003</v>
      </c>
      <c r="V133" s="41">
        <v>410511007</v>
      </c>
      <c r="W133" s="45">
        <v>410604004</v>
      </c>
    </row>
    <row r="134" spans="1:24" s="43" customFormat="1" ht="16">
      <c r="A134" s="48" t="s">
        <v>1167</v>
      </c>
      <c r="B134" s="41" t="s">
        <v>989</v>
      </c>
      <c r="C134" s="41" t="s">
        <v>1576</v>
      </c>
      <c r="D134" s="41" t="s">
        <v>647</v>
      </c>
      <c r="E134" s="41" t="s">
        <v>1097</v>
      </c>
      <c r="F134" s="42" t="s">
        <v>1651</v>
      </c>
      <c r="H134" s="43" t="s">
        <v>989</v>
      </c>
      <c r="I134" s="43" t="s">
        <v>703</v>
      </c>
      <c r="K134" s="44" t="s">
        <v>989</v>
      </c>
      <c r="L134" s="44" t="s">
        <v>989</v>
      </c>
      <c r="M134" s="44"/>
      <c r="N134" s="46"/>
      <c r="O134" s="41" t="s">
        <v>765</v>
      </c>
      <c r="P134" s="41">
        <v>20</v>
      </c>
      <c r="V134" s="41">
        <v>410511007</v>
      </c>
      <c r="W134" s="45">
        <v>410604004</v>
      </c>
    </row>
    <row r="135" spans="1:24" s="43" customFormat="1" ht="16">
      <c r="A135" s="48" t="s">
        <v>1167</v>
      </c>
      <c r="B135" s="41" t="s">
        <v>989</v>
      </c>
      <c r="C135" s="41" t="s">
        <v>955</v>
      </c>
      <c r="D135" s="41" t="s">
        <v>647</v>
      </c>
      <c r="E135" s="41" t="s">
        <v>1097</v>
      </c>
      <c r="F135" s="47" t="s">
        <v>1508</v>
      </c>
      <c r="J135" s="44" t="str">
        <f>IF((C135=""),"N","Y")</f>
        <v>Y</v>
      </c>
      <c r="K135" s="44"/>
      <c r="L135" s="44"/>
      <c r="M135" s="44"/>
      <c r="N135" s="46"/>
      <c r="O135" s="41" t="s">
        <v>765</v>
      </c>
      <c r="P135" s="41">
        <v>20</v>
      </c>
      <c r="V135" s="41">
        <v>410511007</v>
      </c>
      <c r="W135" s="45">
        <v>410604004</v>
      </c>
    </row>
    <row r="136" spans="1:24" s="43" customFormat="1" ht="16">
      <c r="A136" s="48" t="s">
        <v>1869</v>
      </c>
      <c r="B136" s="41" t="s">
        <v>989</v>
      </c>
      <c r="C136" s="41" t="s">
        <v>1179</v>
      </c>
      <c r="D136" s="41" t="s">
        <v>647</v>
      </c>
      <c r="E136" s="41" t="s">
        <v>1097</v>
      </c>
      <c r="F136" s="42" t="s">
        <v>1651</v>
      </c>
      <c r="K136" s="44"/>
      <c r="L136" s="44" t="s">
        <v>989</v>
      </c>
      <c r="M136" s="44"/>
      <c r="N136" s="44"/>
      <c r="O136" s="41" t="s">
        <v>543</v>
      </c>
      <c r="P136" s="41">
        <v>30</v>
      </c>
      <c r="Q136" s="41">
        <v>266918002</v>
      </c>
      <c r="V136" s="41">
        <v>410511007</v>
      </c>
      <c r="W136" s="45">
        <v>410604004</v>
      </c>
    </row>
    <row r="137" spans="1:24" s="43" customFormat="1" ht="16">
      <c r="A137" s="48" t="s">
        <v>1869</v>
      </c>
      <c r="B137" s="41" t="s">
        <v>989</v>
      </c>
      <c r="C137" s="41" t="s">
        <v>1050</v>
      </c>
      <c r="D137" s="41" t="s">
        <v>647</v>
      </c>
      <c r="E137" s="41" t="s">
        <v>1097</v>
      </c>
      <c r="F137" s="47" t="s">
        <v>1508</v>
      </c>
      <c r="J137" s="44" t="str">
        <f>IF((C137=""),"N","Y")</f>
        <v>Y</v>
      </c>
      <c r="K137" s="44" t="s">
        <v>989</v>
      </c>
      <c r="L137" s="44"/>
      <c r="M137" s="44"/>
      <c r="N137" s="44"/>
      <c r="O137" s="41" t="s">
        <v>543</v>
      </c>
      <c r="P137" s="41">
        <v>30</v>
      </c>
      <c r="Q137" s="41">
        <v>266918002</v>
      </c>
      <c r="V137" s="41">
        <v>410511007</v>
      </c>
      <c r="W137" s="45">
        <v>410604004</v>
      </c>
    </row>
    <row r="138" spans="1:24" s="43" customFormat="1" ht="13">
      <c r="A138" s="48" t="s">
        <v>2221</v>
      </c>
      <c r="B138" s="41" t="s">
        <v>989</v>
      </c>
      <c r="C138" s="41" t="s">
        <v>2222</v>
      </c>
      <c r="D138" s="41" t="s">
        <v>647</v>
      </c>
      <c r="E138" s="41" t="s">
        <v>1097</v>
      </c>
      <c r="F138" s="41" t="s">
        <v>2221</v>
      </c>
      <c r="K138" s="44" t="s">
        <v>989</v>
      </c>
      <c r="L138" s="44" t="s">
        <v>989</v>
      </c>
      <c r="M138" s="44"/>
      <c r="N138" s="44" t="s">
        <v>989</v>
      </c>
      <c r="O138" s="41" t="s">
        <v>555</v>
      </c>
      <c r="P138" s="41">
        <v>1</v>
      </c>
      <c r="Q138" s="45">
        <v>248243004</v>
      </c>
      <c r="V138" s="41">
        <v>15240007</v>
      </c>
      <c r="W138" s="45">
        <v>410604004</v>
      </c>
    </row>
    <row r="139" spans="1:24" s="43" customFormat="1" ht="13">
      <c r="A139" s="48" t="s">
        <v>2130</v>
      </c>
      <c r="B139" s="41" t="s">
        <v>989</v>
      </c>
      <c r="C139" s="41" t="s">
        <v>203</v>
      </c>
      <c r="D139" s="41" t="s">
        <v>647</v>
      </c>
      <c r="E139" s="41" t="s">
        <v>1097</v>
      </c>
      <c r="F139" s="43" t="s">
        <v>1836</v>
      </c>
      <c r="J139" s="44" t="str">
        <f>IF((C139=""),"N","Y")</f>
        <v>Y</v>
      </c>
      <c r="K139" s="44" t="s">
        <v>989</v>
      </c>
      <c r="L139" s="44" t="s">
        <v>989</v>
      </c>
      <c r="M139" s="44"/>
      <c r="N139" s="44" t="s">
        <v>989</v>
      </c>
      <c r="O139" s="41" t="s">
        <v>555</v>
      </c>
      <c r="P139" s="41">
        <v>1</v>
      </c>
      <c r="Q139" s="45">
        <v>248243004</v>
      </c>
      <c r="V139" s="41">
        <v>15240007</v>
      </c>
      <c r="W139" s="45">
        <v>410604004</v>
      </c>
    </row>
    <row r="140" spans="1:24" s="43" customFormat="1" ht="16">
      <c r="A140" s="48" t="s">
        <v>1549</v>
      </c>
      <c r="B140" s="41" t="s">
        <v>989</v>
      </c>
      <c r="C140" s="41" t="s">
        <v>1788</v>
      </c>
      <c r="D140" s="41" t="s">
        <v>647</v>
      </c>
      <c r="E140" s="41" t="s">
        <v>1097</v>
      </c>
      <c r="F140" s="42" t="s">
        <v>1651</v>
      </c>
      <c r="K140" s="44" t="s">
        <v>989</v>
      </c>
      <c r="L140" s="44" t="s">
        <v>989</v>
      </c>
      <c r="M140" s="44"/>
      <c r="N140" s="46"/>
      <c r="O140" s="41" t="s">
        <v>523</v>
      </c>
      <c r="P140" s="41">
        <v>10</v>
      </c>
      <c r="Q140" s="45">
        <v>409084000</v>
      </c>
      <c r="W140" s="45">
        <v>410604004</v>
      </c>
    </row>
    <row r="141" spans="1:24" s="43" customFormat="1" ht="16">
      <c r="A141" s="48" t="s">
        <v>1727</v>
      </c>
      <c r="B141" s="41" t="s">
        <v>989</v>
      </c>
      <c r="C141" s="41" t="s">
        <v>1117</v>
      </c>
      <c r="D141" s="41" t="s">
        <v>647</v>
      </c>
      <c r="E141" s="41" t="s">
        <v>1583</v>
      </c>
      <c r="F141" s="42" t="s">
        <v>858</v>
      </c>
      <c r="K141" s="44"/>
      <c r="L141" s="44" t="s">
        <v>989</v>
      </c>
      <c r="M141" s="44"/>
      <c r="N141" s="46"/>
      <c r="O141" s="41" t="s">
        <v>106</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2012-10-28T23:22:14Z</dcterms:modified>
  <cp:category/>
</cp:coreProperties>
</file>