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rian/School/MIT/Freshman Year/IAP/UROP/Microscopy/2017_1_18/"/>
    </mc:Choice>
  </mc:AlternateContent>
  <bookViews>
    <workbookView xWindow="1160" yWindow="440" windowWidth="24440" windowHeight="15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  <c r="B3" i="1"/>
  <c r="G3" i="1"/>
  <c r="G2" i="1"/>
  <c r="H3" i="1"/>
  <c r="I3" i="1"/>
  <c r="F4" i="1"/>
  <c r="B4" i="1"/>
  <c r="G4" i="1"/>
  <c r="H4" i="1"/>
  <c r="I4" i="1"/>
  <c r="F5" i="1"/>
  <c r="B5" i="1"/>
  <c r="G5" i="1"/>
  <c r="H5" i="1"/>
  <c r="I5" i="1"/>
  <c r="F6" i="1"/>
  <c r="B6" i="1"/>
  <c r="G6" i="1"/>
  <c r="H6" i="1"/>
  <c r="I6" i="1"/>
  <c r="H2" i="1"/>
  <c r="I2" i="1"/>
</calcChain>
</file>

<file path=xl/sharedStrings.xml><?xml version="1.0" encoding="utf-8"?>
<sst xmlns="http://schemas.openxmlformats.org/spreadsheetml/2006/main" count="9" uniqueCount="9">
  <si>
    <t>Sample 1</t>
  </si>
  <si>
    <t>Sample 2</t>
  </si>
  <si>
    <t>Sample 3</t>
  </si>
  <si>
    <t>AVG</t>
  </si>
  <si>
    <t>STDDEV</t>
  </si>
  <si>
    <t>normalized</t>
  </si>
  <si>
    <t>normalized STDDEV</t>
  </si>
  <si>
    <t>Flow Rate</t>
  </si>
  <si>
    <t>normalized STTDEV/2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</si>
</sst>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Flow Rate</a:t>
            </a:r>
            <a:r>
              <a:rPr lang="en-US" sz="1600" baseline="0"/>
              <a:t> vs Emulsion Size</a:t>
            </a:r>
            <a:endParaRPr lang="en-US" sz="1600"/>
          </a:p>
        </c:rich>
      </c:tx>
      <c:layout>
        <c:manualLayout>
          <c:xMode val="edge"/>
          <c:yMode val="edge"/>
          <c:x val="0.367496157574898"/>
          <c:y val="0.0315533980582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Sheet1!$I$2:$I$6</c:f>
                <c:numCache>
                  <c:formatCode>General</c:formatCode>
                  <c:ptCount val="5"/>
                  <c:pt idx="0">
                    <c:v>0.00339266131822543</c:v>
                  </c:pt>
                  <c:pt idx="1">
                    <c:v>0.00463015553216943</c:v>
                  </c:pt>
                  <c:pt idx="2">
                    <c:v>0.0052780758919584</c:v>
                  </c:pt>
                  <c:pt idx="3">
                    <c:v>0.00505031727470627</c:v>
                  </c:pt>
                  <c:pt idx="4">
                    <c:v>0.00831555062004655</c:v>
                  </c:pt>
                </c:numCache>
              </c:numRef>
            </c:plus>
            <c:minus>
              <c:numRef>
                <c:f>Sheet1!$I$2:$I$6</c:f>
                <c:numCache>
                  <c:formatCode>General</c:formatCode>
                  <c:ptCount val="5"/>
                  <c:pt idx="0">
                    <c:v>0.00339266131822543</c:v>
                  </c:pt>
                  <c:pt idx="1">
                    <c:v>0.00463015553216943</c:v>
                  </c:pt>
                  <c:pt idx="2">
                    <c:v>0.0052780758919584</c:v>
                  </c:pt>
                  <c:pt idx="3">
                    <c:v>0.00505031727470627</c:v>
                  </c:pt>
                  <c:pt idx="4">
                    <c:v>0.00831555062004655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Sheet1!$A$2:$A$5</c:f>
              <c:numCache>
                <c:formatCode>General</c:formatCode>
                <c:ptCount val="4"/>
                <c:pt idx="0">
                  <c:v>50.0</c:v>
                </c:pt>
                <c:pt idx="1">
                  <c:v>150.0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1.002806413278772</c:v>
                </c:pt>
                <c:pt idx="2">
                  <c:v>1.018881201504816</c:v>
                </c:pt>
                <c:pt idx="3">
                  <c:v>1.030696494689677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-300909568"/>
        <c:axId val="-335316576"/>
      </c:scatterChart>
      <c:valAx>
        <c:axId val="-3009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Flow Rate (µL/hr)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5316576"/>
        <c:crosses val="autoZero"/>
        <c:crossBetween val="midCat"/>
      </c:valAx>
      <c:valAx>
        <c:axId val="-3353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Multiple</a:t>
                </a:r>
                <a:r>
                  <a:rPr lang="en-US" sz="1200" baseline="0"/>
                  <a:t> greater than 50 µL/hr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090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0</xdr:row>
      <xdr:rowOff>76200</xdr:rowOff>
    </xdr:from>
    <xdr:to>
      <xdr:col>10</xdr:col>
      <xdr:colOff>673100</xdr:colOff>
      <xdr:row>31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2" sqref="I2"/>
    </sheetView>
  </sheetViews>
  <sheetFormatPr baseColWidth="10" defaultRowHeight="16" x14ac:dyDescent="0.2"/>
  <cols>
    <col min="1" max="1" width="10.1640625" customWidth="1"/>
    <col min="2" max="2" width="18.83203125" customWidth="1"/>
    <col min="3" max="3" width="15.83203125" customWidth="1"/>
    <col min="4" max="4" width="16" customWidth="1"/>
    <col min="7" max="7" width="15.6640625" customWidth="1"/>
    <col min="8" max="8" width="17.1640625" customWidth="1"/>
    <col min="9" max="9" width="22" customWidth="1"/>
  </cols>
  <sheetData>
    <row r="1" spans="1:9" x14ac:dyDescent="0.2">
      <c r="A1" t="s">
        <v>7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8</v>
      </c>
    </row>
    <row r="2" spans="1:9" x14ac:dyDescent="0.2">
      <c r="A2">
        <v>50</v>
      </c>
      <c r="B2">
        <v>1</v>
      </c>
      <c r="C2">
        <v>131.24576271199999</v>
      </c>
      <c r="D2">
        <v>130.0546875</v>
      </c>
      <c r="E2">
        <v>130.99212598400001</v>
      </c>
      <c r="F2">
        <f>AVERAGE(C2:E2)</f>
        <v>130.76419206533333</v>
      </c>
      <c r="G2">
        <f>STDEVA(C2:E2)</f>
        <v>0.62739974786356478</v>
      </c>
      <c r="H2">
        <f>B2*(((G2/F2)^2 +(G2/F2)^2)^0.5)</f>
        <v>6.7853226364508554E-3</v>
      </c>
      <c r="I2">
        <f>H2/2</f>
        <v>3.3926613182254277E-3</v>
      </c>
    </row>
    <row r="3" spans="1:9" x14ac:dyDescent="0.2">
      <c r="A3">
        <v>150</v>
      </c>
      <c r="B3">
        <f>F3/F2</f>
        <v>1.0028064132787715</v>
      </c>
      <c r="C3">
        <v>132.165217391</v>
      </c>
      <c r="D3">
        <v>131.13235294099999</v>
      </c>
      <c r="E3">
        <v>130.09594095899999</v>
      </c>
      <c r="F3">
        <f t="shared" ref="F3:F5" si="0">AVERAGE(C3:E3)</f>
        <v>131.13117043033333</v>
      </c>
      <c r="G3">
        <f t="shared" ref="G3:G5" si="1">STDEVA(C3:E3)</f>
        <v>1.0346387228188785</v>
      </c>
      <c r="H3">
        <f>B3*(((G3/F3)^2 +(G2/F2)^2)^0.5)</f>
        <v>9.2603110643388695E-3</v>
      </c>
      <c r="I3">
        <f t="shared" ref="I3:I6" si="2">H3/2</f>
        <v>4.6301555321694348E-3</v>
      </c>
    </row>
    <row r="4" spans="1:9" x14ac:dyDescent="0.2">
      <c r="A4">
        <v>300</v>
      </c>
      <c r="B4">
        <f>F4/F2</f>
        <v>1.0188812015048159</v>
      </c>
      <c r="C4">
        <v>134.55776892399999</v>
      </c>
      <c r="D4">
        <v>132.996168582</v>
      </c>
      <c r="E4">
        <v>132.14559387</v>
      </c>
      <c r="F4">
        <f t="shared" si="0"/>
        <v>133.23317712533333</v>
      </c>
      <c r="G4">
        <f t="shared" si="1"/>
        <v>1.2234283428115853</v>
      </c>
      <c r="H4">
        <f>B4*(((G4/F4)^2 +(G2/F2)^2)^0.5)</f>
        <v>1.0556151783916796E-2</v>
      </c>
      <c r="I4">
        <f t="shared" si="2"/>
        <v>5.2780758919583979E-3</v>
      </c>
    </row>
    <row r="5" spans="1:9" x14ac:dyDescent="0.2">
      <c r="A5">
        <v>500</v>
      </c>
      <c r="B5">
        <f>F5/F2</f>
        <v>1.0306964946896766</v>
      </c>
      <c r="C5">
        <v>135.84251968500001</v>
      </c>
      <c r="D5">
        <v>134.93650793699999</v>
      </c>
      <c r="E5">
        <v>133.555555556</v>
      </c>
      <c r="F5">
        <f t="shared" si="0"/>
        <v>134.77819439266668</v>
      </c>
      <c r="G5">
        <f t="shared" si="1"/>
        <v>1.1516720955084085</v>
      </c>
      <c r="H5">
        <f>B5*(((G5/F5)^2 +(G2/F2)^2)^0.5)</f>
        <v>1.0100634549412537E-2</v>
      </c>
      <c r="I5">
        <f t="shared" si="2"/>
        <v>5.0503172747062685E-3</v>
      </c>
    </row>
    <row r="6" spans="1:9" x14ac:dyDescent="0.2">
      <c r="A6" s="1">
        <v>150</v>
      </c>
      <c r="B6">
        <f>F6/F2</f>
        <v>1.0269671737216728</v>
      </c>
      <c r="C6">
        <v>136.51694915300001</v>
      </c>
      <c r="D6">
        <v>132.4048583</v>
      </c>
      <c r="E6">
        <v>133.94979079500001</v>
      </c>
      <c r="F6">
        <f>AVERAGE(C6:E6)</f>
        <v>134.29053274933335</v>
      </c>
      <c r="G6">
        <f>STDEVA(C6:E6)</f>
        <v>2.0771137680478082</v>
      </c>
      <c r="H6">
        <f>B6*(((G6/F6)^2 +(G2/F2)^2)^0.5)</f>
        <v>1.66311012400931E-2</v>
      </c>
      <c r="I6">
        <f t="shared" si="2"/>
        <v>8.3155506200465502E-3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2017-01-26T22:28:01Z</dcterms:created>
  <dcterms:modified xsi:type="dcterms:W3CDTF">2017-01-31T14:42:13Z</dcterms:modified>
</cp:coreProperties>
</file>