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bo\Desktop\UofT Data Analytics Boot Camp\Week 1\Homework\"/>
    </mc:Choice>
  </mc:AlternateContent>
  <xr:revisionPtr revIDLastSave="0" documentId="13_ncr:1_{4F191D97-E668-45CC-8429-3B49995D9656}" xr6:coauthVersionLast="44" xr6:coauthVersionMax="44" xr10:uidLastSave="{00000000-0000-0000-0000-000000000000}"/>
  <bookViews>
    <workbookView xWindow="-96" yWindow="-96" windowWidth="23232" windowHeight="12696" xr2:uid="{00000000-000D-0000-FFFF-FFFF00000000}"/>
  </bookViews>
  <sheets>
    <sheet name="Data" sheetId="1" r:id="rId1"/>
    <sheet name="Category_Pivot" sheetId="2" r:id="rId2"/>
    <sheet name="Sub-Category_Pivot" sheetId="3" r:id="rId3"/>
    <sheet name="Date_Pivot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9" i="5" l="1"/>
  <c r="G10" i="5"/>
  <c r="H7" i="5"/>
  <c r="H8" i="5"/>
  <c r="H9" i="5"/>
  <c r="H10" i="5"/>
  <c r="G7" i="5"/>
  <c r="G8" i="5"/>
  <c r="E2" i="5"/>
  <c r="G2" i="5" s="1"/>
  <c r="E6" i="5"/>
  <c r="F6" i="5" s="1"/>
  <c r="F10" i="5"/>
  <c r="E13" i="5"/>
  <c r="G13" i="5" s="1"/>
  <c r="E5" i="5"/>
  <c r="G5" i="5" s="1"/>
  <c r="F9" i="5"/>
  <c r="E12" i="5"/>
  <c r="G12" i="5" s="1"/>
  <c r="E4" i="5"/>
  <c r="H4" i="5" s="1"/>
  <c r="F8" i="5"/>
  <c r="E11" i="5"/>
  <c r="F11" i="5" s="1"/>
  <c r="E3" i="5"/>
  <c r="F3" i="5" s="1"/>
  <c r="F7" i="5"/>
  <c r="H5" i="5" l="1"/>
  <c r="G6" i="5"/>
  <c r="H13" i="5"/>
  <c r="F13" i="5"/>
  <c r="F12" i="5"/>
  <c r="H11" i="5"/>
  <c r="H3" i="5"/>
  <c r="H2" i="5"/>
  <c r="G4" i="5"/>
  <c r="F4" i="5"/>
  <c r="F2" i="5"/>
  <c r="G11" i="5"/>
  <c r="G3" i="5"/>
  <c r="F5" i="5"/>
  <c r="H6" i="5"/>
  <c r="H12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<sst xmlns="http://schemas.openxmlformats.org/spreadsheetml/2006/main" count="24820" uniqueCount="8400">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</sst>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165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[Excel_Challenge.xlsx]Category_Pivot!PivotTable1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F-4879-AD3D-284B0F7FAF6E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BF-4879-AD3D-284B0F7FAF6E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BF-4879-AD3D-284B0F7FAF6E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BF-4879-AD3D-284B0F7F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075008"/>
        <c:axId val="88062368"/>
      </c:barChart>
      <c:catAx>
        <c:axId val="6660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368"/>
        <c:crosses val="autoZero"/>
        <c:auto val="1"/>
        <c:lblAlgn val="ctr"/>
        <c:lblOffset val="100"/>
        <c:noMultiLvlLbl val="0"/>
      </c:catAx>
      <c:valAx>
        <c:axId val="880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A-4871-B84B-3A07D2E7C15D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A-4871-B84B-3A07D2E7C15D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A-4871-B84B-3A07D2E7C15D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A-4871-B84B-3A07D2E7C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60400"/>
        <c:axId val="88061056"/>
      </c:barChart>
      <c:catAx>
        <c:axId val="880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1056"/>
        <c:crosses val="autoZero"/>
        <c:auto val="1"/>
        <c:lblAlgn val="ctr"/>
        <c:lblOffset val="100"/>
        <c:noMultiLvlLbl val="0"/>
      </c:catAx>
      <c:valAx>
        <c:axId val="880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[Excel_Challenge.xlsx]Date_Pivot!PivotTable3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5-4668-95A1-E32ED0F84CF3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5-4668-95A1-E32ED0F84CF3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5-4668-95A1-E32ED0F84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284240"/>
        <c:axId val="807283912"/>
      </c:lineChart>
      <c:catAx>
        <c:axId val="80728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83912"/>
        <c:crosses val="autoZero"/>
        <c:auto val="1"/>
        <c:lblAlgn val="ctr"/>
        <c:lblOffset val="100"/>
        <c:noMultiLvlLbl val="0"/>
      </c:catAx>
      <c:valAx>
        <c:axId val="80728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F-45DB-A91E-B7E47A598A6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F-45DB-A91E-B7E47A598A6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AF-45DB-A91E-B7E47A598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176128"/>
        <c:axId val="663176784"/>
      </c:lineChart>
      <c:catAx>
        <c:axId val="6631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76784"/>
        <c:crosses val="autoZero"/>
        <c:auto val="1"/>
        <c:lblAlgn val="ctr"/>
        <c:lblOffset val="100"/>
        <c:noMultiLvlLbl val="0"/>
      </c:catAx>
      <c:valAx>
        <c:axId val="6631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121920</xdr:rowOff>
    </xdr:from>
    <xdr:to>
      <xdr:col>18</xdr:col>
      <xdr:colOff>232410</xdr:colOff>
      <xdr:row>22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D9575-5FC8-45FB-A5D3-AD1F0418E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83820</xdr:rowOff>
    </xdr:from>
    <xdr:to>
      <xdr:col>19</xdr:col>
      <xdr:colOff>15240</xdr:colOff>
      <xdr:row>33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2BCD9-B98E-4E00-B717-1F45CF4D7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249554</xdr:colOff>
      <xdr:row>1</xdr:row>
      <xdr:rowOff>110490</xdr:rowOff>
    </xdr:from>
    <xdr:to>
      <xdr:col>15</xdr:col>
      <xdr:colOff>472439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B4E0F-2434-4F67-A067-FD870BF40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</xdr:colOff>
      <xdr:row>13</xdr:row>
      <xdr:rowOff>179070</xdr:rowOff>
    </xdr:from>
    <xdr:to>
      <xdr:col>8</xdr:col>
      <xdr:colOff>38100</xdr:colOff>
      <xdr:row>39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DBC36-9133-467C-9822-8A3B5937E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Botari" refreshedDate="43729.681478009261" createdVersion="6" refreshedVersion="6" minRefreshableVersion="3" recordCount="4115" xr:uid="{3CAF0888-A9A7-4367-AA97-235BB9973E9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Botari" refreshedDate="43729.722455902775" createdVersion="6" refreshedVersion="6" minRefreshableVersion="3" recordCount="4115" xr:uid="{5023DADF-4F43-4BC7-9A9A-525571C9757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CA756-1650-4351-BDCA-720287CB78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39BFC-4C8F-42A4-9888-5BE23AC09F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FB3BD-F94D-4E58-8A58-AE354006F3F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A2" sqref="A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78125" bestFit="1" customWidth="1"/>
    <col min="16" max="16" width="15.3671875" bestFit="1" customWidth="1"/>
    <col min="17" max="17" width="10.578125" bestFit="1" customWidth="1"/>
    <col min="18" max="18" width="11.5781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IF(ISERROR(E2/L2), "N/A", E2/L2)</f>
        <v>63.917582417582416</v>
      </c>
      <c r="Q2" s="10" t="str">
        <f>TRIM(MID(SUBSTITUTE($N2,"/",REPT(" ",999)),COLUMNS($N:N)*999-998,999))</f>
        <v>film &amp; video</v>
      </c>
      <c r="R2" s="10" t="str">
        <f>TRIM(MID(SUBSTITUTE($N2,"/",REPT(" ",999)),COLUMNS($N:O)*999-998,999))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IF(ISERROR(E3/L3), "N/A", E3/L3)</f>
        <v>185.48101265822785</v>
      </c>
      <c r="Q3" s="10" t="str">
        <f>TRIM(MID(SUBSTITUTE($N3,"/",REPT(" ",999)),COLUMNS($N:N)*999-998,999))</f>
        <v>film &amp; video</v>
      </c>
      <c r="R3" s="10" t="str">
        <f>TRIM(MID(SUBSTITUTE($N3,"/",REPT(" ",999)),COLUMNS($N:O)*999-998,999))</f>
        <v>television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10" t="str">
        <f>TRIM(MID(SUBSTITUTE($N4,"/",REPT(" ",999)),COLUMNS($N:N)*999-998,999))</f>
        <v>film &amp; video</v>
      </c>
      <c r="R4" s="10" t="str">
        <f>TRIM(MID(SUBSTITUTE($N4,"/",REPT(" ",999)),COLUMNS($N:O)*999-998,999))</f>
        <v>television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10" t="str">
        <f>TRIM(MID(SUBSTITUTE($N5,"/",REPT(" ",999)),COLUMNS($N:N)*999-998,999))</f>
        <v>film &amp; video</v>
      </c>
      <c r="R5" s="10" t="str">
        <f>TRIM(MID(SUBSTITUTE($N5,"/",REPT(" ",999)),COLUMNS($N:O)*999-998,999))</f>
        <v>television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10" t="str">
        <f>TRIM(MID(SUBSTITUTE($N6,"/",REPT(" ",999)),COLUMNS($N:N)*999-998,999))</f>
        <v>film &amp; video</v>
      </c>
      <c r="R6" s="10" t="str">
        <f>TRIM(MID(SUBSTITUTE($N6,"/",REPT(" ",999)),COLUMNS($N:O)*999-998,999))</f>
        <v>television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10" t="str">
        <f>TRIM(MID(SUBSTITUTE($N7,"/",REPT(" ",999)),COLUMNS($N:N)*999-998,999))</f>
        <v>film &amp; video</v>
      </c>
      <c r="R7" s="10" t="str">
        <f>TRIM(MID(SUBSTITUTE($N7,"/",REPT(" ",999)),COLUMNS($N:O)*999-998,999))</f>
        <v>television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10" t="str">
        <f>TRIM(MID(SUBSTITUTE($N8,"/",REPT(" ",999)),COLUMNS($N:N)*999-998,999))</f>
        <v>film &amp; video</v>
      </c>
      <c r="R8" s="10" t="str">
        <f>TRIM(MID(SUBSTITUTE($N8,"/",REPT(" ",999)),COLUMNS($N:O)*999-998,999))</f>
        <v>television</v>
      </c>
      <c r="S8" s="14">
        <f t="shared" si="2"/>
        <v>41794.072337962964</v>
      </c>
      <c r="T8" s="14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10" t="str">
        <f>TRIM(MID(SUBSTITUTE($N9,"/",REPT(" ",999)),COLUMNS($N:N)*999-998,999))</f>
        <v>film &amp; video</v>
      </c>
      <c r="R9" s="10" t="str">
        <f>TRIM(MID(SUBSTITUTE($N9,"/",REPT(" ",999)),COLUMNS($N:O)*999-998,999))</f>
        <v>television</v>
      </c>
      <c r="S9" s="14">
        <f t="shared" si="2"/>
        <v>42516.047071759262</v>
      </c>
      <c r="T9" s="14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10" t="str">
        <f>TRIM(MID(SUBSTITUTE($N10,"/",REPT(" ",999)),COLUMNS($N:N)*999-998,999))</f>
        <v>film &amp; video</v>
      </c>
      <c r="R10" s="10" t="str">
        <f>TRIM(MID(SUBSTITUTE($N10,"/",REPT(" ",999)),COLUMNS($N:O)*999-998,999))</f>
        <v>television</v>
      </c>
      <c r="S10" s="14">
        <f t="shared" si="2"/>
        <v>42468.94458333333</v>
      </c>
      <c r="T10" s="14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10" t="str">
        <f>TRIM(MID(SUBSTITUTE($N11,"/",REPT(" ",999)),COLUMNS($N:N)*999-998,999))</f>
        <v>film &amp; video</v>
      </c>
      <c r="R11" s="10" t="str">
        <f>TRIM(MID(SUBSTITUTE($N11,"/",REPT(" ",999)),COLUMNS($N:O)*999-998,999))</f>
        <v>television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10" t="str">
        <f>TRIM(MID(SUBSTITUTE($N12,"/",REPT(" ",999)),COLUMNS($N:N)*999-998,999))</f>
        <v>film &amp; video</v>
      </c>
      <c r="R12" s="10" t="str">
        <f>TRIM(MID(SUBSTITUTE($N12,"/",REPT(" ",999)),COLUMNS($N:O)*999-998,999))</f>
        <v>television</v>
      </c>
      <c r="S12" s="14">
        <f t="shared" si="2"/>
        <v>41780.068043981482</v>
      </c>
      <c r="T12" s="14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10" t="str">
        <f>TRIM(MID(SUBSTITUTE($N13,"/",REPT(" ",999)),COLUMNS($N:N)*999-998,999))</f>
        <v>film &amp; video</v>
      </c>
      <c r="R13" s="10" t="str">
        <f>TRIM(MID(SUBSTITUTE($N13,"/",REPT(" ",999)),COLUMNS($N:O)*999-998,999))</f>
        <v>television</v>
      </c>
      <c r="S13" s="14">
        <f t="shared" si="2"/>
        <v>42572.778495370367</v>
      </c>
      <c r="T13" s="14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10" t="str">
        <f>TRIM(MID(SUBSTITUTE($N14,"/",REPT(" ",999)),COLUMNS($N:N)*999-998,999))</f>
        <v>film &amp; video</v>
      </c>
      <c r="R14" s="10" t="str">
        <f>TRIM(MID(SUBSTITUTE($N14,"/",REPT(" ",999)),COLUMNS($N:O)*999-998,999))</f>
        <v>television</v>
      </c>
      <c r="S14" s="14">
        <f t="shared" si="2"/>
        <v>41791.713252314818</v>
      </c>
      <c r="T14" s="14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10" t="str">
        <f>TRIM(MID(SUBSTITUTE($N15,"/",REPT(" ",999)),COLUMNS($N:N)*999-998,999))</f>
        <v>film &amp; video</v>
      </c>
      <c r="R15" s="10" t="str">
        <f>TRIM(MID(SUBSTITUTE($N15,"/",REPT(" ",999)),COLUMNS($N:O)*999-998,999))</f>
        <v>television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10" t="str">
        <f>TRIM(MID(SUBSTITUTE($N16,"/",REPT(" ",999)),COLUMNS($N:N)*999-998,999))</f>
        <v>film &amp; video</v>
      </c>
      <c r="R16" s="10" t="str">
        <f>TRIM(MID(SUBSTITUTE($N16,"/",REPT(" ",999)),COLUMNS($N:O)*999-998,999))</f>
        <v>television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10" t="str">
        <f>TRIM(MID(SUBSTITUTE($N17,"/",REPT(" ",999)),COLUMNS($N:N)*999-998,999))</f>
        <v>film &amp; video</v>
      </c>
      <c r="R17" s="10" t="str">
        <f>TRIM(MID(SUBSTITUTE($N17,"/",REPT(" ",999)),COLUMNS($N:O)*999-998,999))</f>
        <v>television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10" t="str">
        <f>TRIM(MID(SUBSTITUTE($N18,"/",REPT(" ",999)),COLUMNS($N:N)*999-998,999))</f>
        <v>film &amp; video</v>
      </c>
      <c r="R18" s="10" t="str">
        <f>TRIM(MID(SUBSTITUTE($N18,"/",REPT(" ",999)),COLUMNS($N:O)*999-998,999))</f>
        <v>television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10" t="str">
        <f>TRIM(MID(SUBSTITUTE($N19,"/",REPT(" ",999)),COLUMNS($N:N)*999-998,999))</f>
        <v>film &amp; video</v>
      </c>
      <c r="R19" s="10" t="str">
        <f>TRIM(MID(SUBSTITUTE($N19,"/",REPT(" ",999)),COLUMNS($N:O)*999-998,999))</f>
        <v>television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10" t="str">
        <f>TRIM(MID(SUBSTITUTE($N20,"/",REPT(" ",999)),COLUMNS($N:N)*999-998,999))</f>
        <v>film &amp; video</v>
      </c>
      <c r="R20" s="10" t="str">
        <f>TRIM(MID(SUBSTITUTE($N20,"/",REPT(" ",999)),COLUMNS($N:O)*999-998,999))</f>
        <v>television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10" t="str">
        <f>TRIM(MID(SUBSTITUTE($N21,"/",REPT(" ",999)),COLUMNS($N:N)*999-998,999))</f>
        <v>film &amp; video</v>
      </c>
      <c r="R21" s="10" t="str">
        <f>TRIM(MID(SUBSTITUTE($N21,"/",REPT(" ",999)),COLUMNS($N:O)*999-998,999))</f>
        <v>television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10" t="str">
        <f>TRIM(MID(SUBSTITUTE($N22,"/",REPT(" ",999)),COLUMNS($N:N)*999-998,999))</f>
        <v>film &amp; video</v>
      </c>
      <c r="R22" s="10" t="str">
        <f>TRIM(MID(SUBSTITUTE($N22,"/",REPT(" ",999)),COLUMNS($N:O)*999-998,999))</f>
        <v>television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10" t="str">
        <f>TRIM(MID(SUBSTITUTE($N23,"/",REPT(" ",999)),COLUMNS($N:N)*999-998,999))</f>
        <v>film &amp; video</v>
      </c>
      <c r="R23" s="10" t="str">
        <f>TRIM(MID(SUBSTITUTE($N23,"/",REPT(" ",999)),COLUMNS($N:O)*999-998,999))</f>
        <v>television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10" t="str">
        <f>TRIM(MID(SUBSTITUTE($N24,"/",REPT(" ",999)),COLUMNS($N:N)*999-998,999))</f>
        <v>film &amp; video</v>
      </c>
      <c r="R24" s="10" t="str">
        <f>TRIM(MID(SUBSTITUTE($N24,"/",REPT(" ",999)),COLUMNS($N:O)*999-998,999))</f>
        <v>television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10" t="str">
        <f>TRIM(MID(SUBSTITUTE($N25,"/",REPT(" ",999)),COLUMNS($N:N)*999-998,999))</f>
        <v>film &amp; video</v>
      </c>
      <c r="R25" s="10" t="str">
        <f>TRIM(MID(SUBSTITUTE($N25,"/",REPT(" ",999)),COLUMNS($N:O)*999-998,999))</f>
        <v>television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10" t="str">
        <f>TRIM(MID(SUBSTITUTE($N26,"/",REPT(" ",999)),COLUMNS($N:N)*999-998,999))</f>
        <v>film &amp; video</v>
      </c>
      <c r="R26" s="10" t="str">
        <f>TRIM(MID(SUBSTITUTE($N26,"/",REPT(" ",999)),COLUMNS($N:O)*999-998,999))</f>
        <v>television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10" t="str">
        <f>TRIM(MID(SUBSTITUTE($N27,"/",REPT(" ",999)),COLUMNS($N:N)*999-998,999))</f>
        <v>film &amp; video</v>
      </c>
      <c r="R27" s="10" t="str">
        <f>TRIM(MID(SUBSTITUTE($N27,"/",REPT(" ",999)),COLUMNS($N:O)*999-998,999))</f>
        <v>television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10" t="str">
        <f>TRIM(MID(SUBSTITUTE($N28,"/",REPT(" ",999)),COLUMNS($N:N)*999-998,999))</f>
        <v>film &amp; video</v>
      </c>
      <c r="R28" s="10" t="str">
        <f>TRIM(MID(SUBSTITUTE($N28,"/",REPT(" ",999)),COLUMNS($N:O)*999-998,999))</f>
        <v>television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10" t="str">
        <f>TRIM(MID(SUBSTITUTE($N29,"/",REPT(" ",999)),COLUMNS($N:N)*999-998,999))</f>
        <v>film &amp; video</v>
      </c>
      <c r="R29" s="10" t="str">
        <f>TRIM(MID(SUBSTITUTE($N29,"/",REPT(" ",999)),COLUMNS($N:O)*999-998,999))</f>
        <v>television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10" t="str">
        <f>TRIM(MID(SUBSTITUTE($N30,"/",REPT(" ",999)),COLUMNS($N:N)*999-998,999))</f>
        <v>film &amp; video</v>
      </c>
      <c r="R30" s="10" t="str">
        <f>TRIM(MID(SUBSTITUTE($N30,"/",REPT(" ",999)),COLUMNS($N:O)*999-998,999))</f>
        <v>television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10" t="str">
        <f>TRIM(MID(SUBSTITUTE($N31,"/",REPT(" ",999)),COLUMNS($N:N)*999-998,999))</f>
        <v>film &amp; video</v>
      </c>
      <c r="R31" s="10" t="str">
        <f>TRIM(MID(SUBSTITUTE($N31,"/",REPT(" ",999)),COLUMNS($N:O)*999-998,999))</f>
        <v>television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10" t="str">
        <f>TRIM(MID(SUBSTITUTE($N32,"/",REPT(" ",999)),COLUMNS($N:N)*999-998,999))</f>
        <v>film &amp; video</v>
      </c>
      <c r="R32" s="10" t="str">
        <f>TRIM(MID(SUBSTITUTE($N32,"/",REPT(" ",999)),COLUMNS($N:O)*999-998,999))</f>
        <v>television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10" t="str">
        <f>TRIM(MID(SUBSTITUTE($N33,"/",REPT(" ",999)),COLUMNS($N:N)*999-998,999))</f>
        <v>film &amp; video</v>
      </c>
      <c r="R33" s="10" t="str">
        <f>TRIM(MID(SUBSTITUTE($N33,"/",REPT(" ",999)),COLUMNS($N:O)*999-998,999))</f>
        <v>television</v>
      </c>
      <c r="S33" s="14">
        <f t="shared" si="2"/>
        <v>42376.79206018518</v>
      </c>
      <c r="T33" s="14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10" t="str">
        <f>TRIM(MID(SUBSTITUTE($N34,"/",REPT(" ",999)),COLUMNS($N:N)*999-998,999))</f>
        <v>film &amp; video</v>
      </c>
      <c r="R34" s="10" t="str">
        <f>TRIM(MID(SUBSTITUTE($N34,"/",REPT(" ",999)),COLUMNS($N:O)*999-998,999))</f>
        <v>television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10" t="str">
        <f>TRIM(MID(SUBSTITUTE($N35,"/",REPT(" ",999)),COLUMNS($N:N)*999-998,999))</f>
        <v>film &amp; video</v>
      </c>
      <c r="R35" s="10" t="str">
        <f>TRIM(MID(SUBSTITUTE($N35,"/",REPT(" ",999)),COLUMNS($N:O)*999-998,999))</f>
        <v>television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10" t="str">
        <f>TRIM(MID(SUBSTITUTE($N36,"/",REPT(" ",999)),COLUMNS($N:N)*999-998,999))</f>
        <v>film &amp; video</v>
      </c>
      <c r="R36" s="10" t="str">
        <f>TRIM(MID(SUBSTITUTE($N36,"/",REPT(" ",999)),COLUMNS($N:O)*999-998,999))</f>
        <v>television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10" t="str">
        <f>TRIM(MID(SUBSTITUTE($N37,"/",REPT(" ",999)),COLUMNS($N:N)*999-998,999))</f>
        <v>film &amp; video</v>
      </c>
      <c r="R37" s="10" t="str">
        <f>TRIM(MID(SUBSTITUTE($N37,"/",REPT(" ",999)),COLUMNS($N:O)*999-998,999))</f>
        <v>television</v>
      </c>
      <c r="S37" s="14">
        <f t="shared" si="2"/>
        <v>42098.291828703703</v>
      </c>
      <c r="T37" s="14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10" t="str">
        <f>TRIM(MID(SUBSTITUTE($N38,"/",REPT(" ",999)),COLUMNS($N:N)*999-998,999))</f>
        <v>film &amp; video</v>
      </c>
      <c r="R38" s="10" t="str">
        <f>TRIM(MID(SUBSTITUTE($N38,"/",REPT(" ",999)),COLUMNS($N:O)*999-998,999))</f>
        <v>television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10" t="str">
        <f>TRIM(MID(SUBSTITUTE($N39,"/",REPT(" ",999)),COLUMNS($N:N)*999-998,999))</f>
        <v>film &amp; video</v>
      </c>
      <c r="R39" s="10" t="str">
        <f>TRIM(MID(SUBSTITUTE($N39,"/",REPT(" ",999)),COLUMNS($N:O)*999-998,999))</f>
        <v>television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10" t="str">
        <f>TRIM(MID(SUBSTITUTE($N40,"/",REPT(" ",999)),COLUMNS($N:N)*999-998,999))</f>
        <v>film &amp; video</v>
      </c>
      <c r="R40" s="10" t="str">
        <f>TRIM(MID(SUBSTITUTE($N40,"/",REPT(" ",999)),COLUMNS($N:O)*999-998,999))</f>
        <v>television</v>
      </c>
      <c r="S40" s="14">
        <f t="shared" si="2"/>
        <v>41375.057222222218</v>
      </c>
      <c r="T40" s="14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10" t="str">
        <f>TRIM(MID(SUBSTITUTE($N41,"/",REPT(" ",999)),COLUMNS($N:N)*999-998,999))</f>
        <v>film &amp; video</v>
      </c>
      <c r="R41" s="10" t="str">
        <f>TRIM(MID(SUBSTITUTE($N41,"/",REPT(" ",999)),COLUMNS($N:O)*999-998,999))</f>
        <v>television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10" t="str">
        <f>TRIM(MID(SUBSTITUTE($N42,"/",REPT(" ",999)),COLUMNS($N:N)*999-998,999))</f>
        <v>film &amp; video</v>
      </c>
      <c r="R42" s="10" t="str">
        <f>TRIM(MID(SUBSTITUTE($N42,"/",REPT(" ",999)),COLUMNS($N:O)*999-998,999))</f>
        <v>television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10" t="str">
        <f>TRIM(MID(SUBSTITUTE($N43,"/",REPT(" ",999)),COLUMNS($N:N)*999-998,999))</f>
        <v>film &amp; video</v>
      </c>
      <c r="R43" s="10" t="str">
        <f>TRIM(MID(SUBSTITUTE($N43,"/",REPT(" ",999)),COLUMNS($N:O)*999-998,999))</f>
        <v>television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10" t="str">
        <f>TRIM(MID(SUBSTITUTE($N44,"/",REPT(" ",999)),COLUMNS($N:N)*999-998,999))</f>
        <v>film &amp; video</v>
      </c>
      <c r="R44" s="10" t="str">
        <f>TRIM(MID(SUBSTITUTE($N44,"/",REPT(" ",999)),COLUMNS($N:O)*999-998,999))</f>
        <v>television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10" t="str">
        <f>TRIM(MID(SUBSTITUTE($N45,"/",REPT(" ",999)),COLUMNS($N:N)*999-998,999))</f>
        <v>film &amp; video</v>
      </c>
      <c r="R45" s="10" t="str">
        <f>TRIM(MID(SUBSTITUTE($N45,"/",REPT(" ",999)),COLUMNS($N:O)*999-998,999))</f>
        <v>television</v>
      </c>
      <c r="S45" s="14">
        <f t="shared" si="2"/>
        <v>41802.790347222224</v>
      </c>
      <c r="T45" s="14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10" t="str">
        <f>TRIM(MID(SUBSTITUTE($N46,"/",REPT(" ",999)),COLUMNS($N:N)*999-998,999))</f>
        <v>film &amp; video</v>
      </c>
      <c r="R46" s="10" t="str">
        <f>TRIM(MID(SUBSTITUTE($N46,"/",REPT(" ",999)),COLUMNS($N:O)*999-998,999))</f>
        <v>television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10" t="str">
        <f>TRIM(MID(SUBSTITUTE($N47,"/",REPT(" ",999)),COLUMNS($N:N)*999-998,999))</f>
        <v>film &amp; video</v>
      </c>
      <c r="R47" s="10" t="str">
        <f>TRIM(MID(SUBSTITUTE($N47,"/",REPT(" ",999)),COLUMNS($N:O)*999-998,999))</f>
        <v>television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10" t="str">
        <f>TRIM(MID(SUBSTITUTE($N48,"/",REPT(" ",999)),COLUMNS($N:N)*999-998,999))</f>
        <v>film &amp; video</v>
      </c>
      <c r="R48" s="10" t="str">
        <f>TRIM(MID(SUBSTITUTE($N48,"/",REPT(" ",999)),COLUMNS($N:O)*999-998,999))</f>
        <v>television</v>
      </c>
      <c r="S48" s="14">
        <f t="shared" si="2"/>
        <v>42323.964976851858</v>
      </c>
      <c r="T48" s="14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10" t="str">
        <f>TRIM(MID(SUBSTITUTE($N49,"/",REPT(" ",999)),COLUMNS($N:N)*999-998,999))</f>
        <v>film &amp; video</v>
      </c>
      <c r="R49" s="10" t="str">
        <f>TRIM(MID(SUBSTITUTE($N49,"/",REPT(" ",999)),COLUMNS($N:O)*999-998,999))</f>
        <v>television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10" t="str">
        <f>TRIM(MID(SUBSTITUTE($N50,"/",REPT(" ",999)),COLUMNS($N:N)*999-998,999))</f>
        <v>film &amp; video</v>
      </c>
      <c r="R50" s="10" t="str">
        <f>TRIM(MID(SUBSTITUTE($N50,"/",REPT(" ",999)),COLUMNS($N:O)*999-998,999))</f>
        <v>television</v>
      </c>
      <c r="S50" s="14">
        <f t="shared" si="2"/>
        <v>42033.516898148147</v>
      </c>
      <c r="T50" s="14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10" t="str">
        <f>TRIM(MID(SUBSTITUTE($N51,"/",REPT(" ",999)),COLUMNS($N:N)*999-998,999))</f>
        <v>film &amp; video</v>
      </c>
      <c r="R51" s="10" t="str">
        <f>TRIM(MID(SUBSTITUTE($N51,"/",REPT(" ",999)),COLUMNS($N:O)*999-998,999))</f>
        <v>television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10" t="str">
        <f>TRIM(MID(SUBSTITUTE($N52,"/",REPT(" ",999)),COLUMNS($N:N)*999-998,999))</f>
        <v>film &amp; video</v>
      </c>
      <c r="R52" s="10" t="str">
        <f>TRIM(MID(SUBSTITUTE($N52,"/",REPT(" ",999)),COLUMNS($N:O)*999-998,999))</f>
        <v>television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10" t="str">
        <f>TRIM(MID(SUBSTITUTE($N53,"/",REPT(" ",999)),COLUMNS($N:N)*999-998,999))</f>
        <v>film &amp; video</v>
      </c>
      <c r="R53" s="10" t="str">
        <f>TRIM(MID(SUBSTITUTE($N53,"/",REPT(" ",999)),COLUMNS($N:O)*999-998,999))</f>
        <v>television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10" t="str">
        <f>TRIM(MID(SUBSTITUTE($N54,"/",REPT(" ",999)),COLUMNS($N:N)*999-998,999))</f>
        <v>film &amp; video</v>
      </c>
      <c r="R54" s="10" t="str">
        <f>TRIM(MID(SUBSTITUTE($N54,"/",REPT(" ",999)),COLUMNS($N:O)*999-998,999))</f>
        <v>television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10" t="str">
        <f>TRIM(MID(SUBSTITUTE($N55,"/",REPT(" ",999)),COLUMNS($N:N)*999-998,999))</f>
        <v>film &amp; video</v>
      </c>
      <c r="R55" s="10" t="str">
        <f>TRIM(MID(SUBSTITUTE($N55,"/",REPT(" ",999)),COLUMNS($N:O)*999-998,999))</f>
        <v>television</v>
      </c>
      <c r="S55" s="14">
        <f t="shared" si="2"/>
        <v>41719.549131944441</v>
      </c>
      <c r="T55" s="14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10" t="str">
        <f>TRIM(MID(SUBSTITUTE($N56,"/",REPT(" ",999)),COLUMNS($N:N)*999-998,999))</f>
        <v>film &amp; video</v>
      </c>
      <c r="R56" s="10" t="str">
        <f>TRIM(MID(SUBSTITUTE($N56,"/",REPT(" ",999)),COLUMNS($N:O)*999-998,999))</f>
        <v>television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10" t="str">
        <f>TRIM(MID(SUBSTITUTE($N57,"/",REPT(" ",999)),COLUMNS($N:N)*999-998,999))</f>
        <v>film &amp; video</v>
      </c>
      <c r="R57" s="10" t="str">
        <f>TRIM(MID(SUBSTITUTE($N57,"/",REPT(" ",999)),COLUMNS($N:O)*999-998,999))</f>
        <v>television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10" t="str">
        <f>TRIM(MID(SUBSTITUTE($N58,"/",REPT(" ",999)),COLUMNS($N:N)*999-998,999))</f>
        <v>film &amp; video</v>
      </c>
      <c r="R58" s="10" t="str">
        <f>TRIM(MID(SUBSTITUTE($N58,"/",REPT(" ",999)),COLUMNS($N:O)*999-998,999))</f>
        <v>television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10" t="str">
        <f>TRIM(MID(SUBSTITUTE($N59,"/",REPT(" ",999)),COLUMNS($N:N)*999-998,999))</f>
        <v>film &amp; video</v>
      </c>
      <c r="R59" s="10" t="str">
        <f>TRIM(MID(SUBSTITUTE($N59,"/",REPT(" ",999)),COLUMNS($N:O)*999-998,999))</f>
        <v>television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10" t="str">
        <f>TRIM(MID(SUBSTITUTE($N60,"/",REPT(" ",999)),COLUMNS($N:N)*999-998,999))</f>
        <v>film &amp; video</v>
      </c>
      <c r="R60" s="10" t="str">
        <f>TRIM(MID(SUBSTITUTE($N60,"/",REPT(" ",999)),COLUMNS($N:O)*999-998,999))</f>
        <v>television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10" t="str">
        <f>TRIM(MID(SUBSTITUTE($N61,"/",REPT(" ",999)),COLUMNS($N:N)*999-998,999))</f>
        <v>film &amp; video</v>
      </c>
      <c r="R61" s="10" t="str">
        <f>TRIM(MID(SUBSTITUTE($N61,"/",REPT(" ",999)),COLUMNS($N:O)*999-998,999))</f>
        <v>television</v>
      </c>
      <c r="S61" s="14">
        <f t="shared" si="2"/>
        <v>42230.23583333334</v>
      </c>
      <c r="T61" s="14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10" t="str">
        <f>TRIM(MID(SUBSTITUTE($N62,"/",REPT(" ",999)),COLUMNS($N:N)*999-998,999))</f>
        <v>film &amp; video</v>
      </c>
      <c r="R62" s="10" t="str">
        <f>TRIM(MID(SUBSTITUTE($N62,"/",REPT(" ",999)),COLUMNS($N:O)*999-998,999))</f>
        <v>shorts</v>
      </c>
      <c r="S62" s="14">
        <f t="shared" si="2"/>
        <v>41701.901817129627</v>
      </c>
      <c r="T62" s="14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10" t="str">
        <f>TRIM(MID(SUBSTITUTE($N63,"/",REPT(" ",999)),COLUMNS($N:N)*999-998,999))</f>
        <v>film &amp; video</v>
      </c>
      <c r="R63" s="10" t="str">
        <f>TRIM(MID(SUBSTITUTE($N63,"/",REPT(" ",999)),COLUMNS($N:O)*999-998,999))</f>
        <v>shorts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10" t="str">
        <f>TRIM(MID(SUBSTITUTE($N64,"/",REPT(" ",999)),COLUMNS($N:N)*999-998,999))</f>
        <v>film &amp; video</v>
      </c>
      <c r="R64" s="10" t="str">
        <f>TRIM(MID(SUBSTITUTE($N64,"/",REPT(" ",999)),COLUMNS($N:O)*999-998,999))</f>
        <v>shorts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10" t="str">
        <f>TRIM(MID(SUBSTITUTE($N65,"/",REPT(" ",999)),COLUMNS($N:N)*999-998,999))</f>
        <v>film &amp; video</v>
      </c>
      <c r="R65" s="10" t="str">
        <f>TRIM(MID(SUBSTITUTE($N65,"/",REPT(" ",999)),COLUMNS($N:O)*999-998,999))</f>
        <v>shorts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10" t="str">
        <f>TRIM(MID(SUBSTITUTE($N66,"/",REPT(" ",999)),COLUMNS($N:N)*999-998,999))</f>
        <v>film &amp; video</v>
      </c>
      <c r="R66" s="10" t="str">
        <f>TRIM(MID(SUBSTITUTE($N66,"/",REPT(" ",999)),COLUMNS($N:O)*999-998,999))</f>
        <v>shorts</v>
      </c>
      <c r="S66" s="14">
        <f t="shared" si="2"/>
        <v>41433.01829861111</v>
      </c>
      <c r="T66" s="14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IF(ISERROR(E67/L67), "N/A", E67/L67)</f>
        <v>132.05263157894737</v>
      </c>
      <c r="Q67" s="10" t="str">
        <f>TRIM(MID(SUBSTITUTE($N67,"/",REPT(" ",999)),COLUMNS($N:N)*999-998,999))</f>
        <v>film &amp; video</v>
      </c>
      <c r="R67" s="10" t="str">
        <f>TRIM(MID(SUBSTITUTE($N67,"/",REPT(" ",999)),COLUMNS($N:O)*999-998,999))</f>
        <v>shorts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10" t="str">
        <f>TRIM(MID(SUBSTITUTE($N68,"/",REPT(" ",999)),COLUMNS($N:N)*999-998,999))</f>
        <v>film &amp; video</v>
      </c>
      <c r="R68" s="10" t="str">
        <f>TRIM(MID(SUBSTITUTE($N68,"/",REPT(" ",999)),COLUMNS($N:O)*999-998,999))</f>
        <v>shorts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10" t="str">
        <f>TRIM(MID(SUBSTITUTE($N69,"/",REPT(" ",999)),COLUMNS($N:N)*999-998,999))</f>
        <v>film &amp; video</v>
      </c>
      <c r="R69" s="10" t="str">
        <f>TRIM(MID(SUBSTITUTE($N69,"/",REPT(" ",999)),COLUMNS($N:O)*999-998,999))</f>
        <v>shorts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10" t="str">
        <f>TRIM(MID(SUBSTITUTE($N70,"/",REPT(" ",999)),COLUMNS($N:N)*999-998,999))</f>
        <v>film &amp; video</v>
      </c>
      <c r="R70" s="10" t="str">
        <f>TRIM(MID(SUBSTITUTE($N70,"/",REPT(" ",999)),COLUMNS($N:O)*999-998,999))</f>
        <v>shorts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10" t="str">
        <f>TRIM(MID(SUBSTITUTE($N71,"/",REPT(" ",999)),COLUMNS($N:N)*999-998,999))</f>
        <v>film &amp; video</v>
      </c>
      <c r="R71" s="10" t="str">
        <f>TRIM(MID(SUBSTITUTE($N71,"/",REPT(" ",999)),COLUMNS($N:O)*999-998,999))</f>
        <v>shorts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10" t="str">
        <f>TRIM(MID(SUBSTITUTE($N72,"/",REPT(" ",999)),COLUMNS($N:N)*999-998,999))</f>
        <v>film &amp; video</v>
      </c>
      <c r="R72" s="10" t="str">
        <f>TRIM(MID(SUBSTITUTE($N72,"/",REPT(" ",999)),COLUMNS($N:O)*999-998,999))</f>
        <v>shorts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10" t="str">
        <f>TRIM(MID(SUBSTITUTE($N73,"/",REPT(" ",999)),COLUMNS($N:N)*999-998,999))</f>
        <v>film &amp; video</v>
      </c>
      <c r="R73" s="10" t="str">
        <f>TRIM(MID(SUBSTITUTE($N73,"/",REPT(" ",999)),COLUMNS($N:O)*999-998,999))</f>
        <v>shorts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10" t="str">
        <f>TRIM(MID(SUBSTITUTE($N74,"/",REPT(" ",999)),COLUMNS($N:N)*999-998,999))</f>
        <v>film &amp; video</v>
      </c>
      <c r="R74" s="10" t="str">
        <f>TRIM(MID(SUBSTITUTE($N74,"/",REPT(" ",999)),COLUMNS($N:O)*999-998,999))</f>
        <v>shorts</v>
      </c>
      <c r="S74" s="14">
        <f t="shared" si="6"/>
        <v>41208.010196759256</v>
      </c>
      <c r="T74" s="14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10" t="str">
        <f>TRIM(MID(SUBSTITUTE($N75,"/",REPT(" ",999)),COLUMNS($N:N)*999-998,999))</f>
        <v>film &amp; video</v>
      </c>
      <c r="R75" s="10" t="str">
        <f>TRIM(MID(SUBSTITUTE($N75,"/",REPT(" ",999)),COLUMNS($N:O)*999-998,999))</f>
        <v>shorts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10" t="str">
        <f>TRIM(MID(SUBSTITUTE($N76,"/",REPT(" ",999)),COLUMNS($N:N)*999-998,999))</f>
        <v>film &amp; video</v>
      </c>
      <c r="R76" s="10" t="str">
        <f>TRIM(MID(SUBSTITUTE($N76,"/",REPT(" ",999)),COLUMNS($N:O)*999-998,999))</f>
        <v>shorts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10" t="str">
        <f>TRIM(MID(SUBSTITUTE($N77,"/",REPT(" ",999)),COLUMNS($N:N)*999-998,999))</f>
        <v>film &amp; video</v>
      </c>
      <c r="R77" s="10" t="str">
        <f>TRIM(MID(SUBSTITUTE($N77,"/",REPT(" ",999)),COLUMNS($N:O)*999-998,999))</f>
        <v>shorts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10" t="str">
        <f>TRIM(MID(SUBSTITUTE($N78,"/",REPT(" ",999)),COLUMNS($N:N)*999-998,999))</f>
        <v>film &amp; video</v>
      </c>
      <c r="R78" s="10" t="str">
        <f>TRIM(MID(SUBSTITUTE($N78,"/",REPT(" ",999)),COLUMNS($N:O)*999-998,999))</f>
        <v>shorts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10" t="str">
        <f>TRIM(MID(SUBSTITUTE($N79,"/",REPT(" ",999)),COLUMNS($N:N)*999-998,999))</f>
        <v>film &amp; video</v>
      </c>
      <c r="R79" s="10" t="str">
        <f>TRIM(MID(SUBSTITUTE($N79,"/",REPT(" ",999)),COLUMNS($N:O)*999-998,999))</f>
        <v>shorts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10" t="str">
        <f>TRIM(MID(SUBSTITUTE($N80,"/",REPT(" ",999)),COLUMNS($N:N)*999-998,999))</f>
        <v>film &amp; video</v>
      </c>
      <c r="R80" s="10" t="str">
        <f>TRIM(MID(SUBSTITUTE($N80,"/",REPT(" ",999)),COLUMNS($N:O)*999-998,999))</f>
        <v>shorts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10" t="str">
        <f>TRIM(MID(SUBSTITUTE($N81,"/",REPT(" ",999)),COLUMNS($N:N)*999-998,999))</f>
        <v>film &amp; video</v>
      </c>
      <c r="R81" s="10" t="str">
        <f>TRIM(MID(SUBSTITUTE($N81,"/",REPT(" ",999)),COLUMNS($N:O)*999-998,999))</f>
        <v>shorts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10" t="str">
        <f>TRIM(MID(SUBSTITUTE($N82,"/",REPT(" ",999)),COLUMNS($N:N)*999-998,999))</f>
        <v>film &amp; video</v>
      </c>
      <c r="R82" s="10" t="str">
        <f>TRIM(MID(SUBSTITUTE($N82,"/",REPT(" ",999)),COLUMNS($N:O)*999-998,999))</f>
        <v>shorts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10" t="str">
        <f>TRIM(MID(SUBSTITUTE($N83,"/",REPT(" ",999)),COLUMNS($N:N)*999-998,999))</f>
        <v>film &amp; video</v>
      </c>
      <c r="R83" s="10" t="str">
        <f>TRIM(MID(SUBSTITUTE($N83,"/",REPT(" ",999)),COLUMNS($N:O)*999-998,999))</f>
        <v>shorts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10" t="str">
        <f>TRIM(MID(SUBSTITUTE($N84,"/",REPT(" ",999)),COLUMNS($N:N)*999-998,999))</f>
        <v>film &amp; video</v>
      </c>
      <c r="R84" s="10" t="str">
        <f>TRIM(MID(SUBSTITUTE($N84,"/",REPT(" ",999)),COLUMNS($N:O)*999-998,999))</f>
        <v>shorts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10" t="str">
        <f>TRIM(MID(SUBSTITUTE($N85,"/",REPT(" ",999)),COLUMNS($N:N)*999-998,999))</f>
        <v>film &amp; video</v>
      </c>
      <c r="R85" s="10" t="str">
        <f>TRIM(MID(SUBSTITUTE($N85,"/",REPT(" ",999)),COLUMNS($N:O)*999-998,999))</f>
        <v>shorts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10" t="str">
        <f>TRIM(MID(SUBSTITUTE($N86,"/",REPT(" ",999)),COLUMNS($N:N)*999-998,999))</f>
        <v>film &amp; video</v>
      </c>
      <c r="R86" s="10" t="str">
        <f>TRIM(MID(SUBSTITUTE($N86,"/",REPT(" ",999)),COLUMNS($N:O)*999-998,999))</f>
        <v>shorts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10" t="str">
        <f>TRIM(MID(SUBSTITUTE($N87,"/",REPT(" ",999)),COLUMNS($N:N)*999-998,999))</f>
        <v>film &amp; video</v>
      </c>
      <c r="R87" s="10" t="str">
        <f>TRIM(MID(SUBSTITUTE($N87,"/",REPT(" ",999)),COLUMNS($N:O)*999-998,999))</f>
        <v>shorts</v>
      </c>
      <c r="S87" s="14">
        <f t="shared" si="6"/>
        <v>40779.125428240739</v>
      </c>
      <c r="T87" s="14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10" t="str">
        <f>TRIM(MID(SUBSTITUTE($N88,"/",REPT(" ",999)),COLUMNS($N:N)*999-998,999))</f>
        <v>film &amp; video</v>
      </c>
      <c r="R88" s="10" t="str">
        <f>TRIM(MID(SUBSTITUTE($N88,"/",REPT(" ",999)),COLUMNS($N:O)*999-998,999))</f>
        <v>shorts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10" t="str">
        <f>TRIM(MID(SUBSTITUTE($N89,"/",REPT(" ",999)),COLUMNS($N:N)*999-998,999))</f>
        <v>film &amp; video</v>
      </c>
      <c r="R89" s="10" t="str">
        <f>TRIM(MID(SUBSTITUTE($N89,"/",REPT(" ",999)),COLUMNS($N:O)*999-998,999))</f>
        <v>shorts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10" t="str">
        <f>TRIM(MID(SUBSTITUTE($N90,"/",REPT(" ",999)),COLUMNS($N:N)*999-998,999))</f>
        <v>film &amp; video</v>
      </c>
      <c r="R90" s="10" t="str">
        <f>TRIM(MID(SUBSTITUTE($N90,"/",REPT(" ",999)),COLUMNS($N:O)*999-998,999))</f>
        <v>shorts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10" t="str">
        <f>TRIM(MID(SUBSTITUTE($N91,"/",REPT(" ",999)),COLUMNS($N:N)*999-998,999))</f>
        <v>film &amp; video</v>
      </c>
      <c r="R91" s="10" t="str">
        <f>TRIM(MID(SUBSTITUTE($N91,"/",REPT(" ",999)),COLUMNS($N:O)*999-998,999))</f>
        <v>shorts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10" t="str">
        <f>TRIM(MID(SUBSTITUTE($N92,"/",REPT(" ",999)),COLUMNS($N:N)*999-998,999))</f>
        <v>film &amp; video</v>
      </c>
      <c r="R92" s="10" t="str">
        <f>TRIM(MID(SUBSTITUTE($N92,"/",REPT(" ",999)),COLUMNS($N:O)*999-998,999))</f>
        <v>shorts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10" t="str">
        <f>TRIM(MID(SUBSTITUTE($N93,"/",REPT(" ",999)),COLUMNS($N:N)*999-998,999))</f>
        <v>film &amp; video</v>
      </c>
      <c r="R93" s="10" t="str">
        <f>TRIM(MID(SUBSTITUTE($N93,"/",REPT(" ",999)),COLUMNS($N:O)*999-998,999))</f>
        <v>shorts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10" t="str">
        <f>TRIM(MID(SUBSTITUTE($N94,"/",REPT(" ",999)),COLUMNS($N:N)*999-998,999))</f>
        <v>film &amp; video</v>
      </c>
      <c r="R94" s="10" t="str">
        <f>TRIM(MID(SUBSTITUTE($N94,"/",REPT(" ",999)),COLUMNS($N:O)*999-998,999))</f>
        <v>shorts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10" t="str">
        <f>TRIM(MID(SUBSTITUTE($N95,"/",REPT(" ",999)),COLUMNS($N:N)*999-998,999))</f>
        <v>film &amp; video</v>
      </c>
      <c r="R95" s="10" t="str">
        <f>TRIM(MID(SUBSTITUTE($N95,"/",REPT(" ",999)),COLUMNS($N:O)*999-998,999))</f>
        <v>shorts</v>
      </c>
      <c r="S95" s="14">
        <f t="shared" si="6"/>
        <v>41065.858067129629</v>
      </c>
      <c r="T95" s="14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10" t="str">
        <f>TRIM(MID(SUBSTITUTE($N96,"/",REPT(" ",999)),COLUMNS($N:N)*999-998,999))</f>
        <v>film &amp; video</v>
      </c>
      <c r="R96" s="10" t="str">
        <f>TRIM(MID(SUBSTITUTE($N96,"/",REPT(" ",999)),COLUMNS($N:O)*999-998,999))</f>
        <v>shorts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10" t="str">
        <f>TRIM(MID(SUBSTITUTE($N97,"/",REPT(" ",999)),COLUMNS($N:N)*999-998,999))</f>
        <v>film &amp; video</v>
      </c>
      <c r="R97" s="10" t="str">
        <f>TRIM(MID(SUBSTITUTE($N97,"/",REPT(" ",999)),COLUMNS($N:O)*999-998,999))</f>
        <v>shorts</v>
      </c>
      <c r="S97" s="14">
        <f t="shared" si="6"/>
        <v>40935.005104166667</v>
      </c>
      <c r="T97" s="14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10" t="str">
        <f>TRIM(MID(SUBSTITUTE($N98,"/",REPT(" ",999)),COLUMNS($N:N)*999-998,999))</f>
        <v>film &amp; video</v>
      </c>
      <c r="R98" s="10" t="str">
        <f>TRIM(MID(SUBSTITUTE($N98,"/",REPT(" ",999)),COLUMNS($N:O)*999-998,999))</f>
        <v>shorts</v>
      </c>
      <c r="S98" s="14">
        <f t="shared" si="6"/>
        <v>40324.662511574075</v>
      </c>
      <c r="T98" s="14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10" t="str">
        <f>TRIM(MID(SUBSTITUTE($N99,"/",REPT(" ",999)),COLUMNS($N:N)*999-998,999))</f>
        <v>film &amp; video</v>
      </c>
      <c r="R99" s="10" t="str">
        <f>TRIM(MID(SUBSTITUTE($N99,"/",REPT(" ",999)),COLUMNS($N:O)*999-998,999))</f>
        <v>shorts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10" t="str">
        <f>TRIM(MID(SUBSTITUTE($N100,"/",REPT(" ",999)),COLUMNS($N:N)*999-998,999))</f>
        <v>film &amp; video</v>
      </c>
      <c r="R100" s="10" t="str">
        <f>TRIM(MID(SUBSTITUTE($N100,"/",REPT(" ",999)),COLUMNS($N:O)*999-998,999))</f>
        <v>shorts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10" t="str">
        <f>TRIM(MID(SUBSTITUTE($N101,"/",REPT(" ",999)),COLUMNS($N:N)*999-998,999))</f>
        <v>film &amp; video</v>
      </c>
      <c r="R101" s="10" t="str">
        <f>TRIM(MID(SUBSTITUTE($N101,"/",REPT(" ",999)),COLUMNS($N:O)*999-998,999))</f>
        <v>shorts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10" t="str">
        <f>TRIM(MID(SUBSTITUTE($N102,"/",REPT(" ",999)),COLUMNS($N:N)*999-998,999))</f>
        <v>film &amp; video</v>
      </c>
      <c r="R102" s="10" t="str">
        <f>TRIM(MID(SUBSTITUTE($N102,"/",REPT(" ",999)),COLUMNS($N:O)*999-998,999))</f>
        <v>shorts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10" t="str">
        <f>TRIM(MID(SUBSTITUTE($N103,"/",REPT(" ",999)),COLUMNS($N:N)*999-998,999))</f>
        <v>film &amp; video</v>
      </c>
      <c r="R103" s="10" t="str">
        <f>TRIM(MID(SUBSTITUTE($N103,"/",REPT(" ",999)),COLUMNS($N:O)*999-998,999))</f>
        <v>shorts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10" t="str">
        <f>TRIM(MID(SUBSTITUTE($N104,"/",REPT(" ",999)),COLUMNS($N:N)*999-998,999))</f>
        <v>film &amp; video</v>
      </c>
      <c r="R104" s="10" t="str">
        <f>TRIM(MID(SUBSTITUTE($N104,"/",REPT(" ",999)),COLUMNS($N:O)*999-998,999))</f>
        <v>shorts</v>
      </c>
      <c r="S104" s="14">
        <f t="shared" si="6"/>
        <v>40505.131168981483</v>
      </c>
      <c r="T104" s="14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10" t="str">
        <f>TRIM(MID(SUBSTITUTE($N105,"/",REPT(" ",999)),COLUMNS($N:N)*999-998,999))</f>
        <v>film &amp; video</v>
      </c>
      <c r="R105" s="10" t="str">
        <f>TRIM(MID(SUBSTITUTE($N105,"/",REPT(" ",999)),COLUMNS($N:O)*999-998,999))</f>
        <v>shorts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10" t="str">
        <f>TRIM(MID(SUBSTITUTE($N106,"/",REPT(" ",999)),COLUMNS($N:N)*999-998,999))</f>
        <v>film &amp; video</v>
      </c>
      <c r="R106" s="10" t="str">
        <f>TRIM(MID(SUBSTITUTE($N106,"/",REPT(" ",999)),COLUMNS($N:O)*999-998,999))</f>
        <v>shorts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10" t="str">
        <f>TRIM(MID(SUBSTITUTE($N107,"/",REPT(" ",999)),COLUMNS($N:N)*999-998,999))</f>
        <v>film &amp; video</v>
      </c>
      <c r="R107" s="10" t="str">
        <f>TRIM(MID(SUBSTITUTE($N107,"/",REPT(" ",999)),COLUMNS($N:O)*999-998,999))</f>
        <v>shorts</v>
      </c>
      <c r="S107" s="14">
        <f t="shared" si="6"/>
        <v>42485.724768518514</v>
      </c>
      <c r="T107" s="14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10" t="str">
        <f>TRIM(MID(SUBSTITUTE($N108,"/",REPT(" ",999)),COLUMNS($N:N)*999-998,999))</f>
        <v>film &amp; video</v>
      </c>
      <c r="R108" s="10" t="str">
        <f>TRIM(MID(SUBSTITUTE($N108,"/",REPT(" ",999)),COLUMNS($N:O)*999-998,999))</f>
        <v>shorts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10" t="str">
        <f>TRIM(MID(SUBSTITUTE($N109,"/",REPT(" ",999)),COLUMNS($N:N)*999-998,999))</f>
        <v>film &amp; video</v>
      </c>
      <c r="R109" s="10" t="str">
        <f>TRIM(MID(SUBSTITUTE($N109,"/",REPT(" ",999)),COLUMNS($N:O)*999-998,999))</f>
        <v>shorts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10" t="str">
        <f>TRIM(MID(SUBSTITUTE($N110,"/",REPT(" ",999)),COLUMNS($N:N)*999-998,999))</f>
        <v>film &amp; video</v>
      </c>
      <c r="R110" s="10" t="str">
        <f>TRIM(MID(SUBSTITUTE($N110,"/",REPT(" ",999)),COLUMNS($N:O)*999-998,999))</f>
        <v>shorts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10" t="str">
        <f>TRIM(MID(SUBSTITUTE($N111,"/",REPT(" ",999)),COLUMNS($N:N)*999-998,999))</f>
        <v>film &amp; video</v>
      </c>
      <c r="R111" s="10" t="str">
        <f>TRIM(MID(SUBSTITUTE($N111,"/",REPT(" ",999)),COLUMNS($N:O)*999-998,999))</f>
        <v>shorts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10" t="str">
        <f>TRIM(MID(SUBSTITUTE($N112,"/",REPT(" ",999)),COLUMNS($N:N)*999-998,999))</f>
        <v>film &amp; video</v>
      </c>
      <c r="R112" s="10" t="str">
        <f>TRIM(MID(SUBSTITUTE($N112,"/",REPT(" ",999)),COLUMNS($N:O)*999-998,999))</f>
        <v>shorts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10" t="str">
        <f>TRIM(MID(SUBSTITUTE($N113,"/",REPT(" ",999)),COLUMNS($N:N)*999-998,999))</f>
        <v>film &amp; video</v>
      </c>
      <c r="R113" s="10" t="str">
        <f>TRIM(MID(SUBSTITUTE($N113,"/",REPT(" ",999)),COLUMNS($N:O)*999-998,999))</f>
        <v>shorts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10" t="str">
        <f>TRIM(MID(SUBSTITUTE($N114,"/",REPT(" ",999)),COLUMNS($N:N)*999-998,999))</f>
        <v>film &amp; video</v>
      </c>
      <c r="R114" s="10" t="str">
        <f>TRIM(MID(SUBSTITUTE($N114,"/",REPT(" ",999)),COLUMNS($N:O)*999-998,999))</f>
        <v>shorts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10" t="str">
        <f>TRIM(MID(SUBSTITUTE($N115,"/",REPT(" ",999)),COLUMNS($N:N)*999-998,999))</f>
        <v>film &amp; video</v>
      </c>
      <c r="R115" s="10" t="str">
        <f>TRIM(MID(SUBSTITUTE($N115,"/",REPT(" ",999)),COLUMNS($N:O)*999-998,999))</f>
        <v>shorts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10" t="str">
        <f>TRIM(MID(SUBSTITUTE($N116,"/",REPT(" ",999)),COLUMNS($N:N)*999-998,999))</f>
        <v>film &amp; video</v>
      </c>
      <c r="R116" s="10" t="str">
        <f>TRIM(MID(SUBSTITUTE($N116,"/",REPT(" ",999)),COLUMNS($N:O)*999-998,999))</f>
        <v>shorts</v>
      </c>
      <c r="S116" s="14">
        <f t="shared" si="6"/>
        <v>40861.27416666667</v>
      </c>
      <c r="T116" s="14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10" t="str">
        <f>TRIM(MID(SUBSTITUTE($N117,"/",REPT(" ",999)),COLUMNS($N:N)*999-998,999))</f>
        <v>film &amp; video</v>
      </c>
      <c r="R117" s="10" t="str">
        <f>TRIM(MID(SUBSTITUTE($N117,"/",REPT(" ",999)),COLUMNS($N:O)*999-998,999))</f>
        <v>shorts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10" t="str">
        <f>TRIM(MID(SUBSTITUTE($N118,"/",REPT(" ",999)),COLUMNS($N:N)*999-998,999))</f>
        <v>film &amp; video</v>
      </c>
      <c r="R118" s="10" t="str">
        <f>TRIM(MID(SUBSTITUTE($N118,"/",REPT(" ",999)),COLUMNS($N:O)*999-998,999))</f>
        <v>shorts</v>
      </c>
      <c r="S118" s="14">
        <f t="shared" si="6"/>
        <v>40595.497164351851</v>
      </c>
      <c r="T118" s="14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10" t="str">
        <f>TRIM(MID(SUBSTITUTE($N119,"/",REPT(" ",999)),COLUMNS($N:N)*999-998,999))</f>
        <v>film &amp; video</v>
      </c>
      <c r="R119" s="10" t="str">
        <f>TRIM(MID(SUBSTITUTE($N119,"/",REPT(" ",999)),COLUMNS($N:O)*999-998,999))</f>
        <v>shorts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10" t="str">
        <f>TRIM(MID(SUBSTITUTE($N120,"/",REPT(" ",999)),COLUMNS($N:N)*999-998,999))</f>
        <v>film &amp; video</v>
      </c>
      <c r="R120" s="10" t="str">
        <f>TRIM(MID(SUBSTITUTE($N120,"/",REPT(" ",999)),COLUMNS($N:O)*999-998,999))</f>
        <v>shorts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10" t="str">
        <f>TRIM(MID(SUBSTITUTE($N121,"/",REPT(" ",999)),COLUMNS($N:N)*999-998,999))</f>
        <v>film &amp; video</v>
      </c>
      <c r="R121" s="10" t="str">
        <f>TRIM(MID(SUBSTITUTE($N121,"/",REPT(" ",999)),COLUMNS($N:O)*999-998,999))</f>
        <v>shorts</v>
      </c>
      <c r="S121" s="14">
        <f t="shared" si="6"/>
        <v>40739.069282407407</v>
      </c>
      <c r="T121" s="14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10" t="str">
        <f>TRIM(MID(SUBSTITUTE($N122,"/",REPT(" ",999)),COLUMNS($N:N)*999-998,999))</f>
        <v>film &amp; video</v>
      </c>
      <c r="R122" s="10" t="str">
        <f>TRIM(MID(SUBSTITUTE($N122,"/",REPT(" ",999)),COLUMNS($N:O)*999-998,999))</f>
        <v>science fiction</v>
      </c>
      <c r="S122" s="14">
        <f t="shared" si="6"/>
        <v>42616.049849537041</v>
      </c>
      <c r="T122" s="14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10" t="str">
        <f>TRIM(MID(SUBSTITUTE($N123,"/",REPT(" ",999)),COLUMNS($N:N)*999-998,999))</f>
        <v>film &amp; video</v>
      </c>
      <c r="R123" s="10" t="str">
        <f>TRIM(MID(SUBSTITUTE($N123,"/",REPT(" ",999)),COLUMNS($N:O)*999-998,999))</f>
        <v>science fiction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str">
        <f t="shared" si="5"/>
        <v>N/A</v>
      </c>
      <c r="Q124" s="10" t="str">
        <f>TRIM(MID(SUBSTITUTE($N124,"/",REPT(" ",999)),COLUMNS($N:N)*999-998,999))</f>
        <v>film &amp; video</v>
      </c>
      <c r="R124" s="10" t="str">
        <f>TRIM(MID(SUBSTITUTE($N124,"/",REPT(" ",999)),COLUMNS($N:O)*999-998,999))</f>
        <v>science fiction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10" t="str">
        <f>TRIM(MID(SUBSTITUTE($N125,"/",REPT(" ",999)),COLUMNS($N:N)*999-998,999))</f>
        <v>film &amp; video</v>
      </c>
      <c r="R125" s="10" t="str">
        <f>TRIM(MID(SUBSTITUTE($N125,"/",REPT(" ",999)),COLUMNS($N:O)*999-998,999))</f>
        <v>science fiction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str">
        <f t="shared" si="5"/>
        <v>N/A</v>
      </c>
      <c r="Q126" s="10" t="str">
        <f>TRIM(MID(SUBSTITUTE($N126,"/",REPT(" ",999)),COLUMNS($N:N)*999-998,999))</f>
        <v>film &amp; video</v>
      </c>
      <c r="R126" s="10" t="str">
        <f>TRIM(MID(SUBSTITUTE($N126,"/",REPT(" ",999)),COLUMNS($N:O)*999-998,999))</f>
        <v>science fiction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10" t="str">
        <f>TRIM(MID(SUBSTITUTE($N127,"/",REPT(" ",999)),COLUMNS($N:N)*999-998,999))</f>
        <v>film &amp; video</v>
      </c>
      <c r="R127" s="10" t="str">
        <f>TRIM(MID(SUBSTITUTE($N127,"/",REPT(" ",999)),COLUMNS($N:O)*999-998,999))</f>
        <v>science fiction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10" t="str">
        <f>TRIM(MID(SUBSTITUTE($N128,"/",REPT(" ",999)),COLUMNS($N:N)*999-998,999))</f>
        <v>film &amp; video</v>
      </c>
      <c r="R128" s="10" t="str">
        <f>TRIM(MID(SUBSTITUTE($N128,"/",REPT(" ",999)),COLUMNS($N:O)*999-998,999))</f>
        <v>science fiction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10" t="str">
        <f>TRIM(MID(SUBSTITUTE($N129,"/",REPT(" ",999)),COLUMNS($N:N)*999-998,999))</f>
        <v>film &amp; video</v>
      </c>
      <c r="R129" s="10" t="str">
        <f>TRIM(MID(SUBSTITUTE($N129,"/",REPT(" ",999)),COLUMNS($N:O)*999-998,999))</f>
        <v>science fiction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10" t="str">
        <f>TRIM(MID(SUBSTITUTE($N130,"/",REPT(" ",999)),COLUMNS($N:N)*999-998,999))</f>
        <v>film &amp; video</v>
      </c>
      <c r="R130" s="10" t="str">
        <f>TRIM(MID(SUBSTITUTE($N130,"/",REPT(" ",999)),COLUMNS($N:O)*999-998,999))</f>
        <v>science fiction</v>
      </c>
      <c r="S130" s="14">
        <f t="shared" si="6"/>
        <v>42628.22792824074</v>
      </c>
      <c r="T130" s="14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str">
        <f t="shared" ref="P131:P194" si="9">IF(ISERROR(E131/L131), "N/A", E131/L131)</f>
        <v>N/A</v>
      </c>
      <c r="Q131" s="10" t="str">
        <f>TRIM(MID(SUBSTITUTE($N131,"/",REPT(" ",999)),COLUMNS($N:N)*999-998,999))</f>
        <v>film &amp; video</v>
      </c>
      <c r="R131" s="10" t="str">
        <f>TRIM(MID(SUBSTITUTE($N131,"/",REPT(" ",999)),COLUMNS($N:O)*999-998,999))</f>
        <v>science fiction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str">
        <f t="shared" si="9"/>
        <v>N/A</v>
      </c>
      <c r="Q132" s="10" t="str">
        <f>TRIM(MID(SUBSTITUTE($N132,"/",REPT(" ",999)),COLUMNS($N:N)*999-998,999))</f>
        <v>film &amp; video</v>
      </c>
      <c r="R132" s="10" t="str">
        <f>TRIM(MID(SUBSTITUTE($N132,"/",REPT(" ",999)),COLUMNS($N:O)*999-998,999))</f>
        <v>science fiction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str">
        <f t="shared" si="9"/>
        <v>N/A</v>
      </c>
      <c r="Q133" s="10" t="str">
        <f>TRIM(MID(SUBSTITUTE($N133,"/",REPT(" ",999)),COLUMNS($N:N)*999-998,999))</f>
        <v>film &amp; video</v>
      </c>
      <c r="R133" s="10" t="str">
        <f>TRIM(MID(SUBSTITUTE($N133,"/",REPT(" ",999)),COLUMNS($N:O)*999-998,999))</f>
        <v>science fiction</v>
      </c>
      <c r="S133" s="14">
        <f t="shared" si="10"/>
        <v>42541.837511574078</v>
      </c>
      <c r="T133" s="14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10" t="str">
        <f>TRIM(MID(SUBSTITUTE($N134,"/",REPT(" ",999)),COLUMNS($N:N)*999-998,999))</f>
        <v>film &amp; video</v>
      </c>
      <c r="R134" s="10" t="str">
        <f>TRIM(MID(SUBSTITUTE($N134,"/",REPT(" ",999)),COLUMNS($N:O)*999-998,999))</f>
        <v>science fiction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str">
        <f t="shared" si="9"/>
        <v>N/A</v>
      </c>
      <c r="Q135" s="10" t="str">
        <f>TRIM(MID(SUBSTITUTE($N135,"/",REPT(" ",999)),COLUMNS($N:N)*999-998,999))</f>
        <v>film &amp; video</v>
      </c>
      <c r="R135" s="10" t="str">
        <f>TRIM(MID(SUBSTITUTE($N135,"/",REPT(" ",999)),COLUMNS($N:O)*999-998,999))</f>
        <v>science fiction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str">
        <f t="shared" si="9"/>
        <v>N/A</v>
      </c>
      <c r="Q136" s="10" t="str">
        <f>TRIM(MID(SUBSTITUTE($N136,"/",REPT(" ",999)),COLUMNS($N:N)*999-998,999))</f>
        <v>film &amp; video</v>
      </c>
      <c r="R136" s="10" t="str">
        <f>TRIM(MID(SUBSTITUTE($N136,"/",REPT(" ",999)),COLUMNS($N:O)*999-998,999))</f>
        <v>science fiction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10" t="str">
        <f>TRIM(MID(SUBSTITUTE($N137,"/",REPT(" ",999)),COLUMNS($N:N)*999-998,999))</f>
        <v>film &amp; video</v>
      </c>
      <c r="R137" s="10" t="str">
        <f>TRIM(MID(SUBSTITUTE($N137,"/",REPT(" ",999)),COLUMNS($N:O)*999-998,999))</f>
        <v>science fiction</v>
      </c>
      <c r="S137" s="14">
        <f t="shared" si="10"/>
        <v>41788.381909722222</v>
      </c>
      <c r="T137" s="14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str">
        <f t="shared" si="9"/>
        <v>N/A</v>
      </c>
      <c r="Q138" s="10" t="str">
        <f>TRIM(MID(SUBSTITUTE($N138,"/",REPT(" ",999)),COLUMNS($N:N)*999-998,999))</f>
        <v>film &amp; video</v>
      </c>
      <c r="R138" s="10" t="str">
        <f>TRIM(MID(SUBSTITUTE($N138,"/",REPT(" ",999)),COLUMNS($N:O)*999-998,999))</f>
        <v>science fiction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str">
        <f t="shared" si="9"/>
        <v>N/A</v>
      </c>
      <c r="Q139" s="10" t="str">
        <f>TRIM(MID(SUBSTITUTE($N139,"/",REPT(" ",999)),COLUMNS($N:N)*999-998,999))</f>
        <v>film &amp; video</v>
      </c>
      <c r="R139" s="10" t="str">
        <f>TRIM(MID(SUBSTITUTE($N139,"/",REPT(" ",999)),COLUMNS($N:O)*999-998,999))</f>
        <v>science fiction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10" t="str">
        <f>TRIM(MID(SUBSTITUTE($N140,"/",REPT(" ",999)),COLUMNS($N:N)*999-998,999))</f>
        <v>film &amp; video</v>
      </c>
      <c r="R140" s="10" t="str">
        <f>TRIM(MID(SUBSTITUTE($N140,"/",REPT(" ",999)),COLUMNS($N:O)*999-998,999))</f>
        <v>science fiction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10" t="str">
        <f>TRIM(MID(SUBSTITUTE($N141,"/",REPT(" ",999)),COLUMNS($N:N)*999-998,999))</f>
        <v>film &amp; video</v>
      </c>
      <c r="R141" s="10" t="str">
        <f>TRIM(MID(SUBSTITUTE($N141,"/",REPT(" ",999)),COLUMNS($N:O)*999-998,999))</f>
        <v>science fiction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str">
        <f t="shared" si="9"/>
        <v>N/A</v>
      </c>
      <c r="Q142" s="10" t="str">
        <f>TRIM(MID(SUBSTITUTE($N142,"/",REPT(" ",999)),COLUMNS($N:N)*999-998,999))</f>
        <v>film &amp; video</v>
      </c>
      <c r="R142" s="10" t="str">
        <f>TRIM(MID(SUBSTITUTE($N142,"/",REPT(" ",999)),COLUMNS($N:O)*999-998,999))</f>
        <v>science fiction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10" t="str">
        <f>TRIM(MID(SUBSTITUTE($N143,"/",REPT(" ",999)),COLUMNS($N:N)*999-998,999))</f>
        <v>film &amp; video</v>
      </c>
      <c r="R143" s="10" t="str">
        <f>TRIM(MID(SUBSTITUTE($N143,"/",REPT(" ",999)),COLUMNS($N:O)*999-998,999))</f>
        <v>science fiction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10" t="str">
        <f>TRIM(MID(SUBSTITUTE($N144,"/",REPT(" ",999)),COLUMNS($N:N)*999-998,999))</f>
        <v>film &amp; video</v>
      </c>
      <c r="R144" s="10" t="str">
        <f>TRIM(MID(SUBSTITUTE($N144,"/",REPT(" ",999)),COLUMNS($N:O)*999-998,999))</f>
        <v>science fiction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str">
        <f t="shared" si="9"/>
        <v>N/A</v>
      </c>
      <c r="Q145" s="10" t="str">
        <f>TRIM(MID(SUBSTITUTE($N145,"/",REPT(" ",999)),COLUMNS($N:N)*999-998,999))</f>
        <v>film &amp; video</v>
      </c>
      <c r="R145" s="10" t="str">
        <f>TRIM(MID(SUBSTITUTE($N145,"/",REPT(" ",999)),COLUMNS($N:O)*999-998,999))</f>
        <v>science fiction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10" t="str">
        <f>TRIM(MID(SUBSTITUTE($N146,"/",REPT(" ",999)),COLUMNS($N:N)*999-998,999))</f>
        <v>film &amp; video</v>
      </c>
      <c r="R146" s="10" t="str">
        <f>TRIM(MID(SUBSTITUTE($N146,"/",REPT(" ",999)),COLUMNS($N:O)*999-998,999))</f>
        <v>science fiction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10" t="str">
        <f>TRIM(MID(SUBSTITUTE($N147,"/",REPT(" ",999)),COLUMNS($N:N)*999-998,999))</f>
        <v>film &amp; video</v>
      </c>
      <c r="R147" s="10" t="str">
        <f>TRIM(MID(SUBSTITUTE($N147,"/",REPT(" ",999)),COLUMNS($N:O)*999-998,999))</f>
        <v>science fiction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10" t="str">
        <f>TRIM(MID(SUBSTITUTE($N148,"/",REPT(" ",999)),COLUMNS($N:N)*999-998,999))</f>
        <v>film &amp; video</v>
      </c>
      <c r="R148" s="10" t="str">
        <f>TRIM(MID(SUBSTITUTE($N148,"/",REPT(" ",999)),COLUMNS($N:O)*999-998,999))</f>
        <v>science fiction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str">
        <f t="shared" si="9"/>
        <v>N/A</v>
      </c>
      <c r="Q149" s="10" t="str">
        <f>TRIM(MID(SUBSTITUTE($N149,"/",REPT(" ",999)),COLUMNS($N:N)*999-998,999))</f>
        <v>film &amp; video</v>
      </c>
      <c r="R149" s="10" t="str">
        <f>TRIM(MID(SUBSTITUTE($N149,"/",REPT(" ",999)),COLUMNS($N:O)*999-998,999))</f>
        <v>science fiction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10" t="str">
        <f>TRIM(MID(SUBSTITUTE($N150,"/",REPT(" ",999)),COLUMNS($N:N)*999-998,999))</f>
        <v>film &amp; video</v>
      </c>
      <c r="R150" s="10" t="str">
        <f>TRIM(MID(SUBSTITUTE($N150,"/",REPT(" ",999)),COLUMNS($N:O)*999-998,999))</f>
        <v>science fiction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10" t="str">
        <f>TRIM(MID(SUBSTITUTE($N151,"/",REPT(" ",999)),COLUMNS($N:N)*999-998,999))</f>
        <v>film &amp; video</v>
      </c>
      <c r="R151" s="10" t="str">
        <f>TRIM(MID(SUBSTITUTE($N151,"/",REPT(" ",999)),COLUMNS($N:O)*999-998,999))</f>
        <v>science fiction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10" t="str">
        <f>TRIM(MID(SUBSTITUTE($N152,"/",REPT(" ",999)),COLUMNS($N:N)*999-998,999))</f>
        <v>film &amp; video</v>
      </c>
      <c r="R152" s="10" t="str">
        <f>TRIM(MID(SUBSTITUTE($N152,"/",REPT(" ",999)),COLUMNS($N:O)*999-998,999))</f>
        <v>science fiction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10" t="str">
        <f>TRIM(MID(SUBSTITUTE($N153,"/",REPT(" ",999)),COLUMNS($N:N)*999-998,999))</f>
        <v>film &amp; video</v>
      </c>
      <c r="R153" s="10" t="str">
        <f>TRIM(MID(SUBSTITUTE($N153,"/",REPT(" ",999)),COLUMNS($N:O)*999-998,999))</f>
        <v>science fiction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10" t="str">
        <f>TRIM(MID(SUBSTITUTE($N154,"/",REPT(" ",999)),COLUMNS($N:N)*999-998,999))</f>
        <v>film &amp; video</v>
      </c>
      <c r="R154" s="10" t="str">
        <f>TRIM(MID(SUBSTITUTE($N154,"/",REPT(" ",999)),COLUMNS($N:O)*999-998,999))</f>
        <v>science fiction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10" t="str">
        <f>TRIM(MID(SUBSTITUTE($N155,"/",REPT(" ",999)),COLUMNS($N:N)*999-998,999))</f>
        <v>film &amp; video</v>
      </c>
      <c r="R155" s="10" t="str">
        <f>TRIM(MID(SUBSTITUTE($N155,"/",REPT(" ",999)),COLUMNS($N:O)*999-998,999))</f>
        <v>science fiction</v>
      </c>
      <c r="S155" s="14">
        <f t="shared" si="10"/>
        <v>41933.586157407408</v>
      </c>
      <c r="T155" s="14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10" t="str">
        <f>TRIM(MID(SUBSTITUTE($N156,"/",REPT(" ",999)),COLUMNS($N:N)*999-998,999))</f>
        <v>film &amp; video</v>
      </c>
      <c r="R156" s="10" t="str">
        <f>TRIM(MID(SUBSTITUTE($N156,"/",REPT(" ",999)),COLUMNS($N:O)*999-998,999))</f>
        <v>science fiction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10" t="str">
        <f>TRIM(MID(SUBSTITUTE($N157,"/",REPT(" ",999)),COLUMNS($N:N)*999-998,999))</f>
        <v>film &amp; video</v>
      </c>
      <c r="R157" s="10" t="str">
        <f>TRIM(MID(SUBSTITUTE($N157,"/",REPT(" ",999)),COLUMNS($N:O)*999-998,999))</f>
        <v>science fiction</v>
      </c>
      <c r="S157" s="14">
        <f t="shared" si="10"/>
        <v>42168.559432870374</v>
      </c>
      <c r="T157" s="14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10" t="str">
        <f>TRIM(MID(SUBSTITUTE($N158,"/",REPT(" ",999)),COLUMNS($N:N)*999-998,999))</f>
        <v>film &amp; video</v>
      </c>
      <c r="R158" s="10" t="str">
        <f>TRIM(MID(SUBSTITUTE($N158,"/",REPT(" ",999)),COLUMNS($N:O)*999-998,999))</f>
        <v>science fiction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10" t="str">
        <f>TRIM(MID(SUBSTITUTE($N159,"/",REPT(" ",999)),COLUMNS($N:N)*999-998,999))</f>
        <v>film &amp; video</v>
      </c>
      <c r="R159" s="10" t="str">
        <f>TRIM(MID(SUBSTITUTE($N159,"/",REPT(" ",999)),COLUMNS($N:O)*999-998,999))</f>
        <v>science fiction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str">
        <f t="shared" si="9"/>
        <v>N/A</v>
      </c>
      <c r="Q160" s="10" t="str">
        <f>TRIM(MID(SUBSTITUTE($N160,"/",REPT(" ",999)),COLUMNS($N:N)*999-998,999))</f>
        <v>film &amp; video</v>
      </c>
      <c r="R160" s="10" t="str">
        <f>TRIM(MID(SUBSTITUTE($N160,"/",REPT(" ",999)),COLUMNS($N:O)*999-998,999))</f>
        <v>science fiction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10" t="str">
        <f>TRIM(MID(SUBSTITUTE($N161,"/",REPT(" ",999)),COLUMNS($N:N)*999-998,999))</f>
        <v>film &amp; video</v>
      </c>
      <c r="R161" s="10" t="str">
        <f>TRIM(MID(SUBSTITUTE($N161,"/",REPT(" ",999)),COLUMNS($N:O)*999-998,999))</f>
        <v>science fiction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str">
        <f t="shared" si="9"/>
        <v>N/A</v>
      </c>
      <c r="Q162" s="10" t="str">
        <f>TRIM(MID(SUBSTITUTE($N162,"/",REPT(" ",999)),COLUMNS($N:N)*999-998,999))</f>
        <v>film &amp; video</v>
      </c>
      <c r="R162" s="10" t="str">
        <f>TRIM(MID(SUBSTITUTE($N162,"/",REPT(" ",999)),COLUMNS($N:O)*999-998,999))</f>
        <v>drama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10" t="str">
        <f>TRIM(MID(SUBSTITUTE($N163,"/",REPT(" ",999)),COLUMNS($N:N)*999-998,999))</f>
        <v>film &amp; video</v>
      </c>
      <c r="R163" s="10" t="str">
        <f>TRIM(MID(SUBSTITUTE($N163,"/",REPT(" ",999)),COLUMNS($N:O)*999-998,999))</f>
        <v>drama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10" t="str">
        <f>TRIM(MID(SUBSTITUTE($N164,"/",REPT(" ",999)),COLUMNS($N:N)*999-998,999))</f>
        <v>film &amp; video</v>
      </c>
      <c r="R164" s="10" t="str">
        <f>TRIM(MID(SUBSTITUTE($N164,"/",REPT(" ",999)),COLUMNS($N:O)*999-998,999))</f>
        <v>drama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str">
        <f t="shared" si="9"/>
        <v>N/A</v>
      </c>
      <c r="Q165" s="10" t="str">
        <f>TRIM(MID(SUBSTITUTE($N165,"/",REPT(" ",999)),COLUMNS($N:N)*999-998,999))</f>
        <v>film &amp; video</v>
      </c>
      <c r="R165" s="10" t="str">
        <f>TRIM(MID(SUBSTITUTE($N165,"/",REPT(" ",999)),COLUMNS($N:O)*999-998,999))</f>
        <v>drama</v>
      </c>
      <c r="S165" s="14">
        <f t="shared" si="10"/>
        <v>42243.961273148147</v>
      </c>
      <c r="T165" s="14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10" t="str">
        <f>TRIM(MID(SUBSTITUTE($N166,"/",REPT(" ",999)),COLUMNS($N:N)*999-998,999))</f>
        <v>film &amp; video</v>
      </c>
      <c r="R166" s="10" t="str">
        <f>TRIM(MID(SUBSTITUTE($N166,"/",REPT(" ",999)),COLUMNS($N:O)*999-998,999))</f>
        <v>drama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str">
        <f t="shared" si="9"/>
        <v>N/A</v>
      </c>
      <c r="Q167" s="10" t="str">
        <f>TRIM(MID(SUBSTITUTE($N167,"/",REPT(" ",999)),COLUMNS($N:N)*999-998,999))</f>
        <v>film &amp; video</v>
      </c>
      <c r="R167" s="10" t="str">
        <f>TRIM(MID(SUBSTITUTE($N167,"/",REPT(" ",999)),COLUMNS($N:O)*999-998,999))</f>
        <v>drama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10" t="str">
        <f>TRIM(MID(SUBSTITUTE($N168,"/",REPT(" ",999)),COLUMNS($N:N)*999-998,999))</f>
        <v>film &amp; video</v>
      </c>
      <c r="R168" s="10" t="str">
        <f>TRIM(MID(SUBSTITUTE($N168,"/",REPT(" ",999)),COLUMNS($N:O)*999-998,999))</f>
        <v>drama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10" t="str">
        <f>TRIM(MID(SUBSTITUTE($N169,"/",REPT(" ",999)),COLUMNS($N:N)*999-998,999))</f>
        <v>film &amp; video</v>
      </c>
      <c r="R169" s="10" t="str">
        <f>TRIM(MID(SUBSTITUTE($N169,"/",REPT(" ",999)),COLUMNS($N:O)*999-998,999))</f>
        <v>drama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10" t="str">
        <f>TRIM(MID(SUBSTITUTE($N170,"/",REPT(" ",999)),COLUMNS($N:N)*999-998,999))</f>
        <v>film &amp; video</v>
      </c>
      <c r="R170" s="10" t="str">
        <f>TRIM(MID(SUBSTITUTE($N170,"/",REPT(" ",999)),COLUMNS($N:O)*999-998,999))</f>
        <v>drama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10" t="str">
        <f>TRIM(MID(SUBSTITUTE($N171,"/",REPT(" ",999)),COLUMNS($N:N)*999-998,999))</f>
        <v>film &amp; video</v>
      </c>
      <c r="R171" s="10" t="str">
        <f>TRIM(MID(SUBSTITUTE($N171,"/",REPT(" ",999)),COLUMNS($N:O)*999-998,999))</f>
        <v>drama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10" t="str">
        <f>TRIM(MID(SUBSTITUTE($N172,"/",REPT(" ",999)),COLUMNS($N:N)*999-998,999))</f>
        <v>film &amp; video</v>
      </c>
      <c r="R172" s="10" t="str">
        <f>TRIM(MID(SUBSTITUTE($N172,"/",REPT(" ",999)),COLUMNS($N:O)*999-998,999))</f>
        <v>drama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10" t="str">
        <f>TRIM(MID(SUBSTITUTE($N173,"/",REPT(" ",999)),COLUMNS($N:N)*999-998,999))</f>
        <v>film &amp; video</v>
      </c>
      <c r="R173" s="10" t="str">
        <f>TRIM(MID(SUBSTITUTE($N173,"/",REPT(" ",999)),COLUMNS($N:O)*999-998,999))</f>
        <v>drama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str">
        <f t="shared" si="9"/>
        <v>N/A</v>
      </c>
      <c r="Q174" s="10" t="str">
        <f>TRIM(MID(SUBSTITUTE($N174,"/",REPT(" ",999)),COLUMNS($N:N)*999-998,999))</f>
        <v>film &amp; video</v>
      </c>
      <c r="R174" s="10" t="str">
        <f>TRIM(MID(SUBSTITUTE($N174,"/",REPT(" ",999)),COLUMNS($N:O)*999-998,999))</f>
        <v>drama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str">
        <f t="shared" si="9"/>
        <v>N/A</v>
      </c>
      <c r="Q175" s="10" t="str">
        <f>TRIM(MID(SUBSTITUTE($N175,"/",REPT(" ",999)),COLUMNS($N:N)*999-998,999))</f>
        <v>film &amp; video</v>
      </c>
      <c r="R175" s="10" t="str">
        <f>TRIM(MID(SUBSTITUTE($N175,"/",REPT(" ",999)),COLUMNS($N:O)*999-998,999))</f>
        <v>drama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str">
        <f t="shared" si="9"/>
        <v>N/A</v>
      </c>
      <c r="Q176" s="10" t="str">
        <f>TRIM(MID(SUBSTITUTE($N176,"/",REPT(" ",999)),COLUMNS($N:N)*999-998,999))</f>
        <v>film &amp; video</v>
      </c>
      <c r="R176" s="10" t="str">
        <f>TRIM(MID(SUBSTITUTE($N176,"/",REPT(" ",999)),COLUMNS($N:O)*999-998,999))</f>
        <v>drama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10" t="str">
        <f>TRIM(MID(SUBSTITUTE($N177,"/",REPT(" ",999)),COLUMNS($N:N)*999-998,999))</f>
        <v>film &amp; video</v>
      </c>
      <c r="R177" s="10" t="str">
        <f>TRIM(MID(SUBSTITUTE($N177,"/",REPT(" ",999)),COLUMNS($N:O)*999-998,999))</f>
        <v>drama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str">
        <f t="shared" si="9"/>
        <v>N/A</v>
      </c>
      <c r="Q178" s="10" t="str">
        <f>TRIM(MID(SUBSTITUTE($N178,"/",REPT(" ",999)),COLUMNS($N:N)*999-998,999))</f>
        <v>film &amp; video</v>
      </c>
      <c r="R178" s="10" t="str">
        <f>TRIM(MID(SUBSTITUTE($N178,"/",REPT(" ",999)),COLUMNS($N:O)*999-998,999))</f>
        <v>drama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10" t="str">
        <f>TRIM(MID(SUBSTITUTE($N179,"/",REPT(" ",999)),COLUMNS($N:N)*999-998,999))</f>
        <v>film &amp; video</v>
      </c>
      <c r="R179" s="10" t="str">
        <f>TRIM(MID(SUBSTITUTE($N179,"/",REPT(" ",999)),COLUMNS($N:O)*999-998,999))</f>
        <v>drama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str">
        <f t="shared" si="9"/>
        <v>N/A</v>
      </c>
      <c r="Q180" s="10" t="str">
        <f>TRIM(MID(SUBSTITUTE($N180,"/",REPT(" ",999)),COLUMNS($N:N)*999-998,999))</f>
        <v>film &amp; video</v>
      </c>
      <c r="R180" s="10" t="str">
        <f>TRIM(MID(SUBSTITUTE($N180,"/",REPT(" ",999)),COLUMNS($N:O)*999-998,999))</f>
        <v>drama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10" t="str">
        <f>TRIM(MID(SUBSTITUTE($N181,"/",REPT(" ",999)),COLUMNS($N:N)*999-998,999))</f>
        <v>film &amp; video</v>
      </c>
      <c r="R181" s="10" t="str">
        <f>TRIM(MID(SUBSTITUTE($N181,"/",REPT(" ",999)),COLUMNS($N:O)*999-998,999))</f>
        <v>drama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10" t="str">
        <f>TRIM(MID(SUBSTITUTE($N182,"/",REPT(" ",999)),COLUMNS($N:N)*999-998,999))</f>
        <v>film &amp; video</v>
      </c>
      <c r="R182" s="10" t="str">
        <f>TRIM(MID(SUBSTITUTE($N182,"/",REPT(" ",999)),COLUMNS($N:O)*999-998,999))</f>
        <v>drama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10" t="str">
        <f>TRIM(MID(SUBSTITUTE($N183,"/",REPT(" ",999)),COLUMNS($N:N)*999-998,999))</f>
        <v>film &amp; video</v>
      </c>
      <c r="R183" s="10" t="str">
        <f>TRIM(MID(SUBSTITUTE($N183,"/",REPT(" ",999)),COLUMNS($N:O)*999-998,999))</f>
        <v>drama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str">
        <f t="shared" si="9"/>
        <v>N/A</v>
      </c>
      <c r="Q184" s="10" t="str">
        <f>TRIM(MID(SUBSTITUTE($N184,"/",REPT(" ",999)),COLUMNS($N:N)*999-998,999))</f>
        <v>film &amp; video</v>
      </c>
      <c r="R184" s="10" t="str">
        <f>TRIM(MID(SUBSTITUTE($N184,"/",REPT(" ",999)),COLUMNS($N:O)*999-998,999))</f>
        <v>drama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10" t="str">
        <f>TRIM(MID(SUBSTITUTE($N185,"/",REPT(" ",999)),COLUMNS($N:N)*999-998,999))</f>
        <v>film &amp; video</v>
      </c>
      <c r="R185" s="10" t="str">
        <f>TRIM(MID(SUBSTITUTE($N185,"/",REPT(" ",999)),COLUMNS($N:O)*999-998,999))</f>
        <v>drama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10" t="str">
        <f>TRIM(MID(SUBSTITUTE($N186,"/",REPT(" ",999)),COLUMNS($N:N)*999-998,999))</f>
        <v>film &amp; video</v>
      </c>
      <c r="R186" s="10" t="str">
        <f>TRIM(MID(SUBSTITUTE($N186,"/",REPT(" ",999)),COLUMNS($N:O)*999-998,999))</f>
        <v>drama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10" t="str">
        <f>TRIM(MID(SUBSTITUTE($N187,"/",REPT(" ",999)),COLUMNS($N:N)*999-998,999))</f>
        <v>film &amp; video</v>
      </c>
      <c r="R187" s="10" t="str">
        <f>TRIM(MID(SUBSTITUTE($N187,"/",REPT(" ",999)),COLUMNS($N:O)*999-998,999))</f>
        <v>drama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str">
        <f t="shared" si="9"/>
        <v>N/A</v>
      </c>
      <c r="Q188" s="10" t="str">
        <f>TRIM(MID(SUBSTITUTE($N188,"/",REPT(" ",999)),COLUMNS($N:N)*999-998,999))</f>
        <v>film &amp; video</v>
      </c>
      <c r="R188" s="10" t="str">
        <f>TRIM(MID(SUBSTITUTE($N188,"/",REPT(" ",999)),COLUMNS($N:O)*999-998,999))</f>
        <v>drama</v>
      </c>
      <c r="S188" s="14">
        <f t="shared" si="10"/>
        <v>42767.812893518523</v>
      </c>
      <c r="T188" s="14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10" t="str">
        <f>TRIM(MID(SUBSTITUTE($N189,"/",REPT(" ",999)),COLUMNS($N:N)*999-998,999))</f>
        <v>film &amp; video</v>
      </c>
      <c r="R189" s="10" t="str">
        <f>TRIM(MID(SUBSTITUTE($N189,"/",REPT(" ",999)),COLUMNS($N:O)*999-998,999))</f>
        <v>drama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str">
        <f t="shared" si="9"/>
        <v>N/A</v>
      </c>
      <c r="Q190" s="10" t="str">
        <f>TRIM(MID(SUBSTITUTE($N190,"/",REPT(" ",999)),COLUMNS($N:N)*999-998,999))</f>
        <v>film &amp; video</v>
      </c>
      <c r="R190" s="10" t="str">
        <f>TRIM(MID(SUBSTITUTE($N190,"/",REPT(" ",999)),COLUMNS($N:O)*999-998,999))</f>
        <v>drama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10" t="str">
        <f>TRIM(MID(SUBSTITUTE($N191,"/",REPT(" ",999)),COLUMNS($N:N)*999-998,999))</f>
        <v>film &amp; video</v>
      </c>
      <c r="R191" s="10" t="str">
        <f>TRIM(MID(SUBSTITUTE($N191,"/",REPT(" ",999)),COLUMNS($N:O)*999-998,999))</f>
        <v>drama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10" t="str">
        <f>TRIM(MID(SUBSTITUTE($N192,"/",REPT(" ",999)),COLUMNS($N:N)*999-998,999))</f>
        <v>film &amp; video</v>
      </c>
      <c r="R192" s="10" t="str">
        <f>TRIM(MID(SUBSTITUTE($N192,"/",REPT(" ",999)),COLUMNS($N:O)*999-998,999))</f>
        <v>drama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10" t="str">
        <f>TRIM(MID(SUBSTITUTE($N193,"/",REPT(" ",999)),COLUMNS($N:N)*999-998,999))</f>
        <v>film &amp; video</v>
      </c>
      <c r="R193" s="10" t="str">
        <f>TRIM(MID(SUBSTITUTE($N193,"/",REPT(" ",999)),COLUMNS($N:O)*999-998,999))</f>
        <v>drama</v>
      </c>
      <c r="S193" s="14">
        <f t="shared" si="10"/>
        <v>42239.441412037035</v>
      </c>
      <c r="T193" s="14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10" t="str">
        <f>TRIM(MID(SUBSTITUTE($N194,"/",REPT(" ",999)),COLUMNS($N:N)*999-998,999))</f>
        <v>film &amp; video</v>
      </c>
      <c r="R194" s="10" t="str">
        <f>TRIM(MID(SUBSTITUTE($N194,"/",REPT(" ",999)),COLUMNS($N:O)*999-998,999))</f>
        <v>drama</v>
      </c>
      <c r="S194" s="14">
        <f t="shared" si="10"/>
        <v>41899.792037037041</v>
      </c>
      <c r="T194" s="14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str">
        <f t="shared" ref="P195:P258" si="13">IF(ISERROR(E195/L195), "N/A", E195/L195)</f>
        <v>N/A</v>
      </c>
      <c r="Q195" s="10" t="str">
        <f>TRIM(MID(SUBSTITUTE($N195,"/",REPT(" ",999)),COLUMNS($N:N)*999-998,999))</f>
        <v>film &amp; video</v>
      </c>
      <c r="R195" s="10" t="str">
        <f>TRIM(MID(SUBSTITUTE($N195,"/",REPT(" ",999)),COLUMNS($N:O)*999-998,999))</f>
        <v>drama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10" t="str">
        <f>TRIM(MID(SUBSTITUTE($N196,"/",REPT(" ",999)),COLUMNS($N:N)*999-998,999))</f>
        <v>film &amp; video</v>
      </c>
      <c r="R196" s="10" t="str">
        <f>TRIM(MID(SUBSTITUTE($N196,"/",REPT(" ",999)),COLUMNS($N:O)*999-998,999))</f>
        <v>drama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str">
        <f t="shared" si="13"/>
        <v>N/A</v>
      </c>
      <c r="Q197" s="10" t="str">
        <f>TRIM(MID(SUBSTITUTE($N197,"/",REPT(" ",999)),COLUMNS($N:N)*999-998,999))</f>
        <v>film &amp; video</v>
      </c>
      <c r="R197" s="10" t="str">
        <f>TRIM(MID(SUBSTITUTE($N197,"/",REPT(" ",999)),COLUMNS($N:O)*999-998,999))</f>
        <v>drama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10" t="str">
        <f>TRIM(MID(SUBSTITUTE($N198,"/",REPT(" ",999)),COLUMNS($N:N)*999-998,999))</f>
        <v>film &amp; video</v>
      </c>
      <c r="R198" s="10" t="str">
        <f>TRIM(MID(SUBSTITUTE($N198,"/",REPT(" ",999)),COLUMNS($N:O)*999-998,999))</f>
        <v>drama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10" t="str">
        <f>TRIM(MID(SUBSTITUTE($N199,"/",REPT(" ",999)),COLUMNS($N:N)*999-998,999))</f>
        <v>film &amp; video</v>
      </c>
      <c r="R199" s="10" t="str">
        <f>TRIM(MID(SUBSTITUTE($N199,"/",REPT(" ",999)),COLUMNS($N:O)*999-998,999))</f>
        <v>drama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10" t="str">
        <f>TRIM(MID(SUBSTITUTE($N200,"/",REPT(" ",999)),COLUMNS($N:N)*999-998,999))</f>
        <v>film &amp; video</v>
      </c>
      <c r="R200" s="10" t="str">
        <f>TRIM(MID(SUBSTITUTE($N200,"/",REPT(" ",999)),COLUMNS($N:O)*999-998,999))</f>
        <v>drama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str">
        <f t="shared" si="13"/>
        <v>N/A</v>
      </c>
      <c r="Q201" s="10" t="str">
        <f>TRIM(MID(SUBSTITUTE($N201,"/",REPT(" ",999)),COLUMNS($N:N)*999-998,999))</f>
        <v>film &amp; video</v>
      </c>
      <c r="R201" s="10" t="str">
        <f>TRIM(MID(SUBSTITUTE($N201,"/",REPT(" ",999)),COLUMNS($N:O)*999-998,999))</f>
        <v>drama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10" t="str">
        <f>TRIM(MID(SUBSTITUTE($N202,"/",REPT(" ",999)),COLUMNS($N:N)*999-998,999))</f>
        <v>film &amp; video</v>
      </c>
      <c r="R202" s="10" t="str">
        <f>TRIM(MID(SUBSTITUTE($N202,"/",REPT(" ",999)),COLUMNS($N:O)*999-998,999))</f>
        <v>drama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10" t="str">
        <f>TRIM(MID(SUBSTITUTE($N203,"/",REPT(" ",999)),COLUMNS($N:N)*999-998,999))</f>
        <v>film &amp; video</v>
      </c>
      <c r="R203" s="10" t="str">
        <f>TRIM(MID(SUBSTITUTE($N203,"/",REPT(" ",999)),COLUMNS($N:O)*999-998,999))</f>
        <v>drama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str">
        <f t="shared" si="13"/>
        <v>N/A</v>
      </c>
      <c r="Q204" s="10" t="str">
        <f>TRIM(MID(SUBSTITUTE($N204,"/",REPT(" ",999)),COLUMNS($N:N)*999-998,999))</f>
        <v>film &amp; video</v>
      </c>
      <c r="R204" s="10" t="str">
        <f>TRIM(MID(SUBSTITUTE($N204,"/",REPT(" ",999)),COLUMNS($N:O)*999-998,999))</f>
        <v>drama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10" t="str">
        <f>TRIM(MID(SUBSTITUTE($N205,"/",REPT(" ",999)),COLUMNS($N:N)*999-998,999))</f>
        <v>film &amp; video</v>
      </c>
      <c r="R205" s="10" t="str">
        <f>TRIM(MID(SUBSTITUTE($N205,"/",REPT(" ",999)),COLUMNS($N:O)*999-998,999))</f>
        <v>drama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10" t="str">
        <f>TRIM(MID(SUBSTITUTE($N206,"/",REPT(" ",999)),COLUMNS($N:N)*999-998,999))</f>
        <v>film &amp; video</v>
      </c>
      <c r="R206" s="10" t="str">
        <f>TRIM(MID(SUBSTITUTE($N206,"/",REPT(" ",999)),COLUMNS($N:O)*999-998,999))</f>
        <v>drama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10" t="str">
        <f>TRIM(MID(SUBSTITUTE($N207,"/",REPT(" ",999)),COLUMNS($N:N)*999-998,999))</f>
        <v>film &amp; video</v>
      </c>
      <c r="R207" s="10" t="str">
        <f>TRIM(MID(SUBSTITUTE($N207,"/",REPT(" ",999)),COLUMNS($N:O)*999-998,999))</f>
        <v>drama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str">
        <f t="shared" si="13"/>
        <v>N/A</v>
      </c>
      <c r="Q208" s="10" t="str">
        <f>TRIM(MID(SUBSTITUTE($N208,"/",REPT(" ",999)),COLUMNS($N:N)*999-998,999))</f>
        <v>film &amp; video</v>
      </c>
      <c r="R208" s="10" t="str">
        <f>TRIM(MID(SUBSTITUTE($N208,"/",REPT(" ",999)),COLUMNS($N:O)*999-998,999))</f>
        <v>drama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10" t="str">
        <f>TRIM(MID(SUBSTITUTE($N209,"/",REPT(" ",999)),COLUMNS($N:N)*999-998,999))</f>
        <v>film &amp; video</v>
      </c>
      <c r="R209" s="10" t="str">
        <f>TRIM(MID(SUBSTITUTE($N209,"/",REPT(" ",999)),COLUMNS($N:O)*999-998,999))</f>
        <v>drama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str">
        <f t="shared" si="13"/>
        <v>N/A</v>
      </c>
      <c r="Q210" s="10" t="str">
        <f>TRIM(MID(SUBSTITUTE($N210,"/",REPT(" ",999)),COLUMNS($N:N)*999-998,999))</f>
        <v>film &amp; video</v>
      </c>
      <c r="R210" s="10" t="str">
        <f>TRIM(MID(SUBSTITUTE($N210,"/",REPT(" ",999)),COLUMNS($N:O)*999-998,999))</f>
        <v>drama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str">
        <f t="shared" si="13"/>
        <v>N/A</v>
      </c>
      <c r="Q211" s="10" t="str">
        <f>TRIM(MID(SUBSTITUTE($N211,"/",REPT(" ",999)),COLUMNS($N:N)*999-998,999))</f>
        <v>film &amp; video</v>
      </c>
      <c r="R211" s="10" t="str">
        <f>TRIM(MID(SUBSTITUTE($N211,"/",REPT(" ",999)),COLUMNS($N:O)*999-998,999))</f>
        <v>drama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10" t="str">
        <f>TRIM(MID(SUBSTITUTE($N212,"/",REPT(" ",999)),COLUMNS($N:N)*999-998,999))</f>
        <v>film &amp; video</v>
      </c>
      <c r="R212" s="10" t="str">
        <f>TRIM(MID(SUBSTITUTE($N212,"/",REPT(" ",999)),COLUMNS($N:O)*999-998,999))</f>
        <v>drama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10" t="str">
        <f>TRIM(MID(SUBSTITUTE($N213,"/",REPT(" ",999)),COLUMNS($N:N)*999-998,999))</f>
        <v>film &amp; video</v>
      </c>
      <c r="R213" s="10" t="str">
        <f>TRIM(MID(SUBSTITUTE($N213,"/",REPT(" ",999)),COLUMNS($N:O)*999-998,999))</f>
        <v>drama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10" t="str">
        <f>TRIM(MID(SUBSTITUTE($N214,"/",REPT(" ",999)),COLUMNS($N:N)*999-998,999))</f>
        <v>film &amp; video</v>
      </c>
      <c r="R214" s="10" t="str">
        <f>TRIM(MID(SUBSTITUTE($N214,"/",REPT(" ",999)),COLUMNS($N:O)*999-998,999))</f>
        <v>drama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10" t="str">
        <f>TRIM(MID(SUBSTITUTE($N215,"/",REPT(" ",999)),COLUMNS($N:N)*999-998,999))</f>
        <v>film &amp; video</v>
      </c>
      <c r="R215" s="10" t="str">
        <f>TRIM(MID(SUBSTITUTE($N215,"/",REPT(" ",999)),COLUMNS($N:O)*999-998,999))</f>
        <v>drama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10" t="str">
        <f>TRIM(MID(SUBSTITUTE($N216,"/",REPT(" ",999)),COLUMNS($N:N)*999-998,999))</f>
        <v>film &amp; video</v>
      </c>
      <c r="R216" s="10" t="str">
        <f>TRIM(MID(SUBSTITUTE($N216,"/",REPT(" ",999)),COLUMNS($N:O)*999-998,999))</f>
        <v>drama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10" t="str">
        <f>TRIM(MID(SUBSTITUTE($N217,"/",REPT(" ",999)),COLUMNS($N:N)*999-998,999))</f>
        <v>film &amp; video</v>
      </c>
      <c r="R217" s="10" t="str">
        <f>TRIM(MID(SUBSTITUTE($N217,"/",REPT(" ",999)),COLUMNS($N:O)*999-998,999))</f>
        <v>drama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10" t="str">
        <f>TRIM(MID(SUBSTITUTE($N218,"/",REPT(" ",999)),COLUMNS($N:N)*999-998,999))</f>
        <v>film &amp; video</v>
      </c>
      <c r="R218" s="10" t="str">
        <f>TRIM(MID(SUBSTITUTE($N218,"/",REPT(" ",999)),COLUMNS($N:O)*999-998,999))</f>
        <v>drama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10" t="str">
        <f>TRIM(MID(SUBSTITUTE($N219,"/",REPT(" ",999)),COLUMNS($N:N)*999-998,999))</f>
        <v>film &amp; video</v>
      </c>
      <c r="R219" s="10" t="str">
        <f>TRIM(MID(SUBSTITUTE($N219,"/",REPT(" ",999)),COLUMNS($N:O)*999-998,999))</f>
        <v>drama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10" t="str">
        <f>TRIM(MID(SUBSTITUTE($N220,"/",REPT(" ",999)),COLUMNS($N:N)*999-998,999))</f>
        <v>film &amp; video</v>
      </c>
      <c r="R220" s="10" t="str">
        <f>TRIM(MID(SUBSTITUTE($N220,"/",REPT(" ",999)),COLUMNS($N:O)*999-998,999))</f>
        <v>drama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10" t="str">
        <f>TRIM(MID(SUBSTITUTE($N221,"/",REPT(" ",999)),COLUMNS($N:N)*999-998,999))</f>
        <v>film &amp; video</v>
      </c>
      <c r="R221" s="10" t="str">
        <f>TRIM(MID(SUBSTITUTE($N221,"/",REPT(" ",999)),COLUMNS($N:O)*999-998,999))</f>
        <v>drama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10" t="str">
        <f>TRIM(MID(SUBSTITUTE($N222,"/",REPT(" ",999)),COLUMNS($N:N)*999-998,999))</f>
        <v>film &amp; video</v>
      </c>
      <c r="R222" s="10" t="str">
        <f>TRIM(MID(SUBSTITUTE($N222,"/",REPT(" ",999)),COLUMNS($N:O)*999-998,999))</f>
        <v>drama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str">
        <f t="shared" si="13"/>
        <v>N/A</v>
      </c>
      <c r="Q223" s="10" t="str">
        <f>TRIM(MID(SUBSTITUTE($N223,"/",REPT(" ",999)),COLUMNS($N:N)*999-998,999))</f>
        <v>film &amp; video</v>
      </c>
      <c r="R223" s="10" t="str">
        <f>TRIM(MID(SUBSTITUTE($N223,"/",REPT(" ",999)),COLUMNS($N:O)*999-998,999))</f>
        <v>drama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10" t="str">
        <f>TRIM(MID(SUBSTITUTE($N224,"/",REPT(" ",999)),COLUMNS($N:N)*999-998,999))</f>
        <v>film &amp; video</v>
      </c>
      <c r="R224" s="10" t="str">
        <f>TRIM(MID(SUBSTITUTE($N224,"/",REPT(" ",999)),COLUMNS($N:O)*999-998,999))</f>
        <v>drama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str">
        <f t="shared" si="13"/>
        <v>N/A</v>
      </c>
      <c r="Q225" s="10" t="str">
        <f>TRIM(MID(SUBSTITUTE($N225,"/",REPT(" ",999)),COLUMNS($N:N)*999-998,999))</f>
        <v>film &amp; video</v>
      </c>
      <c r="R225" s="10" t="str">
        <f>TRIM(MID(SUBSTITUTE($N225,"/",REPT(" ",999)),COLUMNS($N:O)*999-998,999))</f>
        <v>drama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str">
        <f t="shared" si="13"/>
        <v>N/A</v>
      </c>
      <c r="Q226" s="10" t="str">
        <f>TRIM(MID(SUBSTITUTE($N226,"/",REPT(" ",999)),COLUMNS($N:N)*999-998,999))</f>
        <v>film &amp; video</v>
      </c>
      <c r="R226" s="10" t="str">
        <f>TRIM(MID(SUBSTITUTE($N226,"/",REPT(" ",999)),COLUMNS($N:O)*999-998,999))</f>
        <v>drama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str">
        <f t="shared" si="13"/>
        <v>N/A</v>
      </c>
      <c r="Q227" s="10" t="str">
        <f>TRIM(MID(SUBSTITUTE($N227,"/",REPT(" ",999)),COLUMNS($N:N)*999-998,999))</f>
        <v>film &amp; video</v>
      </c>
      <c r="R227" s="10" t="str">
        <f>TRIM(MID(SUBSTITUTE($N227,"/",REPT(" ",999)),COLUMNS($N:O)*999-998,999))</f>
        <v>drama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10" t="str">
        <f>TRIM(MID(SUBSTITUTE($N228,"/",REPT(" ",999)),COLUMNS($N:N)*999-998,999))</f>
        <v>film &amp; video</v>
      </c>
      <c r="R228" s="10" t="str">
        <f>TRIM(MID(SUBSTITUTE($N228,"/",REPT(" ",999)),COLUMNS($N:O)*999-998,999))</f>
        <v>drama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str">
        <f t="shared" si="13"/>
        <v>N/A</v>
      </c>
      <c r="Q229" s="10" t="str">
        <f>TRIM(MID(SUBSTITUTE($N229,"/",REPT(" ",999)),COLUMNS($N:N)*999-998,999))</f>
        <v>film &amp; video</v>
      </c>
      <c r="R229" s="10" t="str">
        <f>TRIM(MID(SUBSTITUTE($N229,"/",REPT(" ",999)),COLUMNS($N:O)*999-998,999))</f>
        <v>drama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str">
        <f t="shared" si="13"/>
        <v>N/A</v>
      </c>
      <c r="Q230" s="10" t="str">
        <f>TRIM(MID(SUBSTITUTE($N230,"/",REPT(" ",999)),COLUMNS($N:N)*999-998,999))</f>
        <v>film &amp; video</v>
      </c>
      <c r="R230" s="10" t="str">
        <f>TRIM(MID(SUBSTITUTE($N230,"/",REPT(" ",999)),COLUMNS($N:O)*999-998,999))</f>
        <v>drama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str">
        <f t="shared" si="13"/>
        <v>N/A</v>
      </c>
      <c r="Q231" s="10" t="str">
        <f>TRIM(MID(SUBSTITUTE($N231,"/",REPT(" ",999)),COLUMNS($N:N)*999-998,999))</f>
        <v>film &amp; video</v>
      </c>
      <c r="R231" s="10" t="str">
        <f>TRIM(MID(SUBSTITUTE($N231,"/",REPT(" ",999)),COLUMNS($N:O)*999-998,999))</f>
        <v>drama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10" t="str">
        <f>TRIM(MID(SUBSTITUTE($N232,"/",REPT(" ",999)),COLUMNS($N:N)*999-998,999))</f>
        <v>film &amp; video</v>
      </c>
      <c r="R232" s="10" t="str">
        <f>TRIM(MID(SUBSTITUTE($N232,"/",REPT(" ",999)),COLUMNS($N:O)*999-998,999))</f>
        <v>drama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str">
        <f t="shared" si="13"/>
        <v>N/A</v>
      </c>
      <c r="Q233" s="10" t="str">
        <f>TRIM(MID(SUBSTITUTE($N233,"/",REPT(" ",999)),COLUMNS($N:N)*999-998,999))</f>
        <v>film &amp; video</v>
      </c>
      <c r="R233" s="10" t="str">
        <f>TRIM(MID(SUBSTITUTE($N233,"/",REPT(" ",999)),COLUMNS($N:O)*999-998,999))</f>
        <v>drama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10" t="str">
        <f>TRIM(MID(SUBSTITUTE($N234,"/",REPT(" ",999)),COLUMNS($N:N)*999-998,999))</f>
        <v>film &amp; video</v>
      </c>
      <c r="R234" s="10" t="str">
        <f>TRIM(MID(SUBSTITUTE($N234,"/",REPT(" ",999)),COLUMNS($N:O)*999-998,999))</f>
        <v>drama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str">
        <f t="shared" si="13"/>
        <v>N/A</v>
      </c>
      <c r="Q235" s="10" t="str">
        <f>TRIM(MID(SUBSTITUTE($N235,"/",REPT(" ",999)),COLUMNS($N:N)*999-998,999))</f>
        <v>film &amp; video</v>
      </c>
      <c r="R235" s="10" t="str">
        <f>TRIM(MID(SUBSTITUTE($N235,"/",REPT(" ",999)),COLUMNS($N:O)*999-998,999))</f>
        <v>drama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10" t="str">
        <f>TRIM(MID(SUBSTITUTE($N236,"/",REPT(" ",999)),COLUMNS($N:N)*999-998,999))</f>
        <v>film &amp; video</v>
      </c>
      <c r="R236" s="10" t="str">
        <f>TRIM(MID(SUBSTITUTE($N236,"/",REPT(" ",999)),COLUMNS($N:O)*999-998,999))</f>
        <v>drama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str">
        <f t="shared" si="13"/>
        <v>N/A</v>
      </c>
      <c r="Q237" s="10" t="str">
        <f>TRIM(MID(SUBSTITUTE($N237,"/",REPT(" ",999)),COLUMNS($N:N)*999-998,999))</f>
        <v>film &amp; video</v>
      </c>
      <c r="R237" s="10" t="str">
        <f>TRIM(MID(SUBSTITUTE($N237,"/",REPT(" ",999)),COLUMNS($N:O)*999-998,999))</f>
        <v>drama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str">
        <f t="shared" si="13"/>
        <v>N/A</v>
      </c>
      <c r="Q238" s="10" t="str">
        <f>TRIM(MID(SUBSTITUTE($N238,"/",REPT(" ",999)),COLUMNS($N:N)*999-998,999))</f>
        <v>film &amp; video</v>
      </c>
      <c r="R238" s="10" t="str">
        <f>TRIM(MID(SUBSTITUTE($N238,"/",REPT(" ",999)),COLUMNS($N:O)*999-998,999))</f>
        <v>drama</v>
      </c>
      <c r="S238" s="14">
        <f t="shared" si="14"/>
        <v>42321.08447916666</v>
      </c>
      <c r="T238" s="14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10" t="str">
        <f>TRIM(MID(SUBSTITUTE($N239,"/",REPT(" ",999)),COLUMNS($N:N)*999-998,999))</f>
        <v>film &amp; video</v>
      </c>
      <c r="R239" s="10" t="str">
        <f>TRIM(MID(SUBSTITUTE($N239,"/",REPT(" ",999)),COLUMNS($N:O)*999-998,999))</f>
        <v>drama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str">
        <f t="shared" si="13"/>
        <v>N/A</v>
      </c>
      <c r="Q240" s="10" t="str">
        <f>TRIM(MID(SUBSTITUTE($N240,"/",REPT(" ",999)),COLUMNS($N:N)*999-998,999))</f>
        <v>film &amp; video</v>
      </c>
      <c r="R240" s="10" t="str">
        <f>TRIM(MID(SUBSTITUTE($N240,"/",REPT(" ",999)),COLUMNS($N:O)*999-998,999))</f>
        <v>drama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10" t="str">
        <f>TRIM(MID(SUBSTITUTE($N241,"/",REPT(" ",999)),COLUMNS($N:N)*999-998,999))</f>
        <v>film &amp; video</v>
      </c>
      <c r="R241" s="10" t="str">
        <f>TRIM(MID(SUBSTITUTE($N241,"/",REPT(" ",999)),COLUMNS($N:O)*999-998,999))</f>
        <v>drama</v>
      </c>
      <c r="S241" s="14">
        <f t="shared" si="14"/>
        <v>42297.110300925924</v>
      </c>
      <c r="T241" s="14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10" t="str">
        <f>TRIM(MID(SUBSTITUTE($N242,"/",REPT(" ",999)),COLUMNS($N:N)*999-998,999))</f>
        <v>film &amp; video</v>
      </c>
      <c r="R242" s="10" t="str">
        <f>TRIM(MID(SUBSTITUTE($N242,"/",REPT(" ",999)),COLUMNS($N:O)*999-998,999))</f>
        <v>documentary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10" t="str">
        <f>TRIM(MID(SUBSTITUTE($N243,"/",REPT(" ",999)),COLUMNS($N:N)*999-998,999))</f>
        <v>film &amp; video</v>
      </c>
      <c r="R243" s="10" t="str">
        <f>TRIM(MID(SUBSTITUTE($N243,"/",REPT(" ",999)),COLUMNS($N:O)*999-998,999))</f>
        <v>documentary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10" t="str">
        <f>TRIM(MID(SUBSTITUTE($N244,"/",REPT(" ",999)),COLUMNS($N:N)*999-998,999))</f>
        <v>film &amp; video</v>
      </c>
      <c r="R244" s="10" t="str">
        <f>TRIM(MID(SUBSTITUTE($N244,"/",REPT(" ",999)),COLUMNS($N:O)*999-998,999))</f>
        <v>documentary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10" t="str">
        <f>TRIM(MID(SUBSTITUTE($N245,"/",REPT(" ",999)),COLUMNS($N:N)*999-998,999))</f>
        <v>film &amp; video</v>
      </c>
      <c r="R245" s="10" t="str">
        <f>TRIM(MID(SUBSTITUTE($N245,"/",REPT(" ",999)),COLUMNS($N:O)*999-998,999))</f>
        <v>documentary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10" t="str">
        <f>TRIM(MID(SUBSTITUTE($N246,"/",REPT(" ",999)),COLUMNS($N:N)*999-998,999))</f>
        <v>film &amp; video</v>
      </c>
      <c r="R246" s="10" t="str">
        <f>TRIM(MID(SUBSTITUTE($N246,"/",REPT(" ",999)),COLUMNS($N:O)*999-998,999))</f>
        <v>documentary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10" t="str">
        <f>TRIM(MID(SUBSTITUTE($N247,"/",REPT(" ",999)),COLUMNS($N:N)*999-998,999))</f>
        <v>film &amp; video</v>
      </c>
      <c r="R247" s="10" t="str">
        <f>TRIM(MID(SUBSTITUTE($N247,"/",REPT(" ",999)),COLUMNS($N:O)*999-998,999))</f>
        <v>documentary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10" t="str">
        <f>TRIM(MID(SUBSTITUTE($N248,"/",REPT(" ",999)),COLUMNS($N:N)*999-998,999))</f>
        <v>film &amp; video</v>
      </c>
      <c r="R248" s="10" t="str">
        <f>TRIM(MID(SUBSTITUTE($N248,"/",REPT(" ",999)),COLUMNS($N:O)*999-998,999))</f>
        <v>documentary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10" t="str">
        <f>TRIM(MID(SUBSTITUTE($N249,"/",REPT(" ",999)),COLUMNS($N:N)*999-998,999))</f>
        <v>film &amp; video</v>
      </c>
      <c r="R249" s="10" t="str">
        <f>TRIM(MID(SUBSTITUTE($N249,"/",REPT(" ",999)),COLUMNS($N:O)*999-998,999))</f>
        <v>documentary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10" t="str">
        <f>TRIM(MID(SUBSTITUTE($N250,"/",REPT(" ",999)),COLUMNS($N:N)*999-998,999))</f>
        <v>film &amp; video</v>
      </c>
      <c r="R250" s="10" t="str">
        <f>TRIM(MID(SUBSTITUTE($N250,"/",REPT(" ",999)),COLUMNS($N:O)*999-998,999))</f>
        <v>documentary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10" t="str">
        <f>TRIM(MID(SUBSTITUTE($N251,"/",REPT(" ",999)),COLUMNS($N:N)*999-998,999))</f>
        <v>film &amp; video</v>
      </c>
      <c r="R251" s="10" t="str">
        <f>TRIM(MID(SUBSTITUTE($N251,"/",REPT(" ",999)),COLUMNS($N:O)*999-998,999))</f>
        <v>documentary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10" t="str">
        <f>TRIM(MID(SUBSTITUTE($N252,"/",REPT(" ",999)),COLUMNS($N:N)*999-998,999))</f>
        <v>film &amp; video</v>
      </c>
      <c r="R252" s="10" t="str">
        <f>TRIM(MID(SUBSTITUTE($N252,"/",REPT(" ",999)),COLUMNS($N:O)*999-998,999))</f>
        <v>documentary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10" t="str">
        <f>TRIM(MID(SUBSTITUTE($N253,"/",REPT(" ",999)),COLUMNS($N:N)*999-998,999))</f>
        <v>film &amp; video</v>
      </c>
      <c r="R253" s="10" t="str">
        <f>TRIM(MID(SUBSTITUTE($N253,"/",REPT(" ",999)),COLUMNS($N:O)*999-998,999))</f>
        <v>documentary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10" t="str">
        <f>TRIM(MID(SUBSTITUTE($N254,"/",REPT(" ",999)),COLUMNS($N:N)*999-998,999))</f>
        <v>film &amp; video</v>
      </c>
      <c r="R254" s="10" t="str">
        <f>TRIM(MID(SUBSTITUTE($N254,"/",REPT(" ",999)),COLUMNS($N:O)*999-998,999))</f>
        <v>documentary</v>
      </c>
      <c r="S254" s="14">
        <f t="shared" si="14"/>
        <v>40266.662708333337</v>
      </c>
      <c r="T254" s="14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10" t="str">
        <f>TRIM(MID(SUBSTITUTE($N255,"/",REPT(" ",999)),COLUMNS($N:N)*999-998,999))</f>
        <v>film &amp; video</v>
      </c>
      <c r="R255" s="10" t="str">
        <f>TRIM(MID(SUBSTITUTE($N255,"/",REPT(" ",999)),COLUMNS($N:O)*999-998,999))</f>
        <v>documentary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10" t="str">
        <f>TRIM(MID(SUBSTITUTE($N256,"/",REPT(" ",999)),COLUMNS($N:N)*999-998,999))</f>
        <v>film &amp; video</v>
      </c>
      <c r="R256" s="10" t="str">
        <f>TRIM(MID(SUBSTITUTE($N256,"/",REPT(" ",999)),COLUMNS($N:O)*999-998,999))</f>
        <v>documentary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10" t="str">
        <f>TRIM(MID(SUBSTITUTE($N257,"/",REPT(" ",999)),COLUMNS($N:N)*999-998,999))</f>
        <v>film &amp; video</v>
      </c>
      <c r="R257" s="10" t="str">
        <f>TRIM(MID(SUBSTITUTE($N257,"/",REPT(" ",999)),COLUMNS($N:O)*999-998,999))</f>
        <v>documentary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10" t="str">
        <f>TRIM(MID(SUBSTITUTE($N258,"/",REPT(" ",999)),COLUMNS($N:N)*999-998,999))</f>
        <v>film &amp; video</v>
      </c>
      <c r="R258" s="10" t="str">
        <f>TRIM(MID(SUBSTITUTE($N258,"/",REPT(" ",999)),COLUMNS($N:O)*999-998,999))</f>
        <v>documentary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IF(ISERROR(E259/L259), "N/A", E259/L259)</f>
        <v>66.70405357142856</v>
      </c>
      <c r="Q259" s="10" t="str">
        <f>TRIM(MID(SUBSTITUTE($N259,"/",REPT(" ",999)),COLUMNS($N:N)*999-998,999))</f>
        <v>film &amp; video</v>
      </c>
      <c r="R259" s="10" t="str">
        <f>TRIM(MID(SUBSTITUTE($N259,"/",REPT(" ",999)),COLUMNS($N:O)*999-998,999))</f>
        <v>documentary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10" t="str">
        <f>TRIM(MID(SUBSTITUTE($N260,"/",REPT(" ",999)),COLUMNS($N:N)*999-998,999))</f>
        <v>film &amp; video</v>
      </c>
      <c r="R260" s="10" t="str">
        <f>TRIM(MID(SUBSTITUTE($N260,"/",REPT(" ",999)),COLUMNS($N:O)*999-998,999))</f>
        <v>documentary</v>
      </c>
      <c r="S260" s="14">
        <f t="shared" si="18"/>
        <v>40682.051689814813</v>
      </c>
      <c r="T260" s="14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10" t="str">
        <f>TRIM(MID(SUBSTITUTE($N261,"/",REPT(" ",999)),COLUMNS($N:N)*999-998,999))</f>
        <v>film &amp; video</v>
      </c>
      <c r="R261" s="10" t="str">
        <f>TRIM(MID(SUBSTITUTE($N261,"/",REPT(" ",999)),COLUMNS($N:O)*999-998,999))</f>
        <v>documentary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10" t="str">
        <f>TRIM(MID(SUBSTITUTE($N262,"/",REPT(" ",999)),COLUMNS($N:N)*999-998,999))</f>
        <v>film &amp; video</v>
      </c>
      <c r="R262" s="10" t="str">
        <f>TRIM(MID(SUBSTITUTE($N262,"/",REPT(" ",999)),COLUMNS($N:O)*999-998,999))</f>
        <v>documentary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10" t="str">
        <f>TRIM(MID(SUBSTITUTE($N263,"/",REPT(" ",999)),COLUMNS($N:N)*999-998,999))</f>
        <v>film &amp; video</v>
      </c>
      <c r="R263" s="10" t="str">
        <f>TRIM(MID(SUBSTITUTE($N263,"/",REPT(" ",999)),COLUMNS($N:O)*999-998,999))</f>
        <v>documentary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10" t="str">
        <f>TRIM(MID(SUBSTITUTE($N264,"/",REPT(" ",999)),COLUMNS($N:N)*999-998,999))</f>
        <v>film &amp; video</v>
      </c>
      <c r="R264" s="10" t="str">
        <f>TRIM(MID(SUBSTITUTE($N264,"/",REPT(" ",999)),COLUMNS($N:O)*999-998,999))</f>
        <v>documentary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10" t="str">
        <f>TRIM(MID(SUBSTITUTE($N265,"/",REPT(" ",999)),COLUMNS($N:N)*999-998,999))</f>
        <v>film &amp; video</v>
      </c>
      <c r="R265" s="10" t="str">
        <f>TRIM(MID(SUBSTITUTE($N265,"/",REPT(" ",999)),COLUMNS($N:O)*999-998,999))</f>
        <v>documentary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10" t="str">
        <f>TRIM(MID(SUBSTITUTE($N266,"/",REPT(" ",999)),COLUMNS($N:N)*999-998,999))</f>
        <v>film &amp; video</v>
      </c>
      <c r="R266" s="10" t="str">
        <f>TRIM(MID(SUBSTITUTE($N266,"/",REPT(" ",999)),COLUMNS($N:O)*999-998,999))</f>
        <v>documentary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10" t="str">
        <f>TRIM(MID(SUBSTITUTE($N267,"/",REPT(" ",999)),COLUMNS($N:N)*999-998,999))</f>
        <v>film &amp; video</v>
      </c>
      <c r="R267" s="10" t="str">
        <f>TRIM(MID(SUBSTITUTE($N267,"/",REPT(" ",999)),COLUMNS($N:O)*999-998,999))</f>
        <v>documentary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10" t="str">
        <f>TRIM(MID(SUBSTITUTE($N268,"/",REPT(" ",999)),COLUMNS($N:N)*999-998,999))</f>
        <v>film &amp; video</v>
      </c>
      <c r="R268" s="10" t="str">
        <f>TRIM(MID(SUBSTITUTE($N268,"/",REPT(" ",999)),COLUMNS($N:O)*999-998,999))</f>
        <v>documentary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10" t="str">
        <f>TRIM(MID(SUBSTITUTE($N269,"/",REPT(" ",999)),COLUMNS($N:N)*999-998,999))</f>
        <v>film &amp; video</v>
      </c>
      <c r="R269" s="10" t="str">
        <f>TRIM(MID(SUBSTITUTE($N269,"/",REPT(" ",999)),COLUMNS($N:O)*999-998,999))</f>
        <v>documentary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10" t="str">
        <f>TRIM(MID(SUBSTITUTE($N270,"/",REPT(" ",999)),COLUMNS($N:N)*999-998,999))</f>
        <v>film &amp; video</v>
      </c>
      <c r="R270" s="10" t="str">
        <f>TRIM(MID(SUBSTITUTE($N270,"/",REPT(" ",999)),COLUMNS($N:O)*999-998,999))</f>
        <v>documentary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10" t="str">
        <f>TRIM(MID(SUBSTITUTE($N271,"/",REPT(" ",999)),COLUMNS($N:N)*999-998,999))</f>
        <v>film &amp; video</v>
      </c>
      <c r="R271" s="10" t="str">
        <f>TRIM(MID(SUBSTITUTE($N271,"/",REPT(" ",999)),COLUMNS($N:O)*999-998,999))</f>
        <v>documentary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10" t="str">
        <f>TRIM(MID(SUBSTITUTE($N272,"/",REPT(" ",999)),COLUMNS($N:N)*999-998,999))</f>
        <v>film &amp; video</v>
      </c>
      <c r="R272" s="10" t="str">
        <f>TRIM(MID(SUBSTITUTE($N272,"/",REPT(" ",999)),COLUMNS($N:O)*999-998,999))</f>
        <v>documentary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10" t="str">
        <f>TRIM(MID(SUBSTITUTE($N273,"/",REPT(" ",999)),COLUMNS($N:N)*999-998,999))</f>
        <v>film &amp; video</v>
      </c>
      <c r="R273" s="10" t="str">
        <f>TRIM(MID(SUBSTITUTE($N273,"/",REPT(" ",999)),COLUMNS($N:O)*999-998,999))</f>
        <v>documentary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10" t="str">
        <f>TRIM(MID(SUBSTITUTE($N274,"/",REPT(" ",999)),COLUMNS($N:N)*999-998,999))</f>
        <v>film &amp; video</v>
      </c>
      <c r="R274" s="10" t="str">
        <f>TRIM(MID(SUBSTITUTE($N274,"/",REPT(" ",999)),COLUMNS($N:O)*999-998,999))</f>
        <v>documentary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10" t="str">
        <f>TRIM(MID(SUBSTITUTE($N275,"/",REPT(" ",999)),COLUMNS($N:N)*999-998,999))</f>
        <v>film &amp; video</v>
      </c>
      <c r="R275" s="10" t="str">
        <f>TRIM(MID(SUBSTITUTE($N275,"/",REPT(" ",999)),COLUMNS($N:O)*999-998,999))</f>
        <v>documentary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10" t="str">
        <f>TRIM(MID(SUBSTITUTE($N276,"/",REPT(" ",999)),COLUMNS($N:N)*999-998,999))</f>
        <v>film &amp; video</v>
      </c>
      <c r="R276" s="10" t="str">
        <f>TRIM(MID(SUBSTITUTE($N276,"/",REPT(" ",999)),COLUMNS($N:O)*999-998,999))</f>
        <v>documentary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10" t="str">
        <f>TRIM(MID(SUBSTITUTE($N277,"/",REPT(" ",999)),COLUMNS($N:N)*999-998,999))</f>
        <v>film &amp; video</v>
      </c>
      <c r="R277" s="10" t="str">
        <f>TRIM(MID(SUBSTITUTE($N277,"/",REPT(" ",999)),COLUMNS($N:O)*999-998,999))</f>
        <v>documentary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10" t="str">
        <f>TRIM(MID(SUBSTITUTE($N278,"/",REPT(" ",999)),COLUMNS($N:N)*999-998,999))</f>
        <v>film &amp; video</v>
      </c>
      <c r="R278" s="10" t="str">
        <f>TRIM(MID(SUBSTITUTE($N278,"/",REPT(" ",999)),COLUMNS($N:O)*999-998,999))</f>
        <v>documentary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10" t="str">
        <f>TRIM(MID(SUBSTITUTE($N279,"/",REPT(" ",999)),COLUMNS($N:N)*999-998,999))</f>
        <v>film &amp; video</v>
      </c>
      <c r="R279" s="10" t="str">
        <f>TRIM(MID(SUBSTITUTE($N279,"/",REPT(" ",999)),COLUMNS($N:O)*999-998,999))</f>
        <v>documentary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10" t="str">
        <f>TRIM(MID(SUBSTITUTE($N280,"/",REPT(" ",999)),COLUMNS($N:N)*999-998,999))</f>
        <v>film &amp; video</v>
      </c>
      <c r="R280" s="10" t="str">
        <f>TRIM(MID(SUBSTITUTE($N280,"/",REPT(" ",999)),COLUMNS($N:O)*999-998,999))</f>
        <v>documentary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10" t="str">
        <f>TRIM(MID(SUBSTITUTE($N281,"/",REPT(" ",999)),COLUMNS($N:N)*999-998,999))</f>
        <v>film &amp; video</v>
      </c>
      <c r="R281" s="10" t="str">
        <f>TRIM(MID(SUBSTITUTE($N281,"/",REPT(" ",999)),COLUMNS($N:O)*999-998,999))</f>
        <v>documentary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10" t="str">
        <f>TRIM(MID(SUBSTITUTE($N282,"/",REPT(" ",999)),COLUMNS($N:N)*999-998,999))</f>
        <v>film &amp; video</v>
      </c>
      <c r="R282" s="10" t="str">
        <f>TRIM(MID(SUBSTITUTE($N282,"/",REPT(" ",999)),COLUMNS($N:O)*999-998,999))</f>
        <v>documentary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10" t="str">
        <f>TRIM(MID(SUBSTITUTE($N283,"/",REPT(" ",999)),COLUMNS($N:N)*999-998,999))</f>
        <v>film &amp; video</v>
      </c>
      <c r="R283" s="10" t="str">
        <f>TRIM(MID(SUBSTITUTE($N283,"/",REPT(" ",999)),COLUMNS($N:O)*999-998,999))</f>
        <v>documentary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10" t="str">
        <f>TRIM(MID(SUBSTITUTE($N284,"/",REPT(" ",999)),COLUMNS($N:N)*999-998,999))</f>
        <v>film &amp; video</v>
      </c>
      <c r="R284" s="10" t="str">
        <f>TRIM(MID(SUBSTITUTE($N284,"/",REPT(" ",999)),COLUMNS($N:O)*999-998,999))</f>
        <v>documentary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10" t="str">
        <f>TRIM(MID(SUBSTITUTE($N285,"/",REPT(" ",999)),COLUMNS($N:N)*999-998,999))</f>
        <v>film &amp; video</v>
      </c>
      <c r="R285" s="10" t="str">
        <f>TRIM(MID(SUBSTITUTE($N285,"/",REPT(" ",999)),COLUMNS($N:O)*999-998,999))</f>
        <v>documentary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10" t="str">
        <f>TRIM(MID(SUBSTITUTE($N286,"/",REPT(" ",999)),COLUMNS($N:N)*999-998,999))</f>
        <v>film &amp; video</v>
      </c>
      <c r="R286" s="10" t="str">
        <f>TRIM(MID(SUBSTITUTE($N286,"/",REPT(" ",999)),COLUMNS($N:O)*999-998,999))</f>
        <v>documentary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10" t="str">
        <f>TRIM(MID(SUBSTITUTE($N287,"/",REPT(" ",999)),COLUMNS($N:N)*999-998,999))</f>
        <v>film &amp; video</v>
      </c>
      <c r="R287" s="10" t="str">
        <f>TRIM(MID(SUBSTITUTE($N287,"/",REPT(" ",999)),COLUMNS($N:O)*999-998,999))</f>
        <v>documentary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10" t="str">
        <f>TRIM(MID(SUBSTITUTE($N288,"/",REPT(" ",999)),COLUMNS($N:N)*999-998,999))</f>
        <v>film &amp; video</v>
      </c>
      <c r="R288" s="10" t="str">
        <f>TRIM(MID(SUBSTITUTE($N288,"/",REPT(" ",999)),COLUMNS($N:O)*999-998,999))</f>
        <v>documentary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10" t="str">
        <f>TRIM(MID(SUBSTITUTE($N289,"/",REPT(" ",999)),COLUMNS($N:N)*999-998,999))</f>
        <v>film &amp; video</v>
      </c>
      <c r="R289" s="10" t="str">
        <f>TRIM(MID(SUBSTITUTE($N289,"/",REPT(" ",999)),COLUMNS($N:O)*999-998,999))</f>
        <v>documentary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10" t="str">
        <f>TRIM(MID(SUBSTITUTE($N290,"/",REPT(" ",999)),COLUMNS($N:N)*999-998,999))</f>
        <v>film &amp; video</v>
      </c>
      <c r="R290" s="10" t="str">
        <f>TRIM(MID(SUBSTITUTE($N290,"/",REPT(" ",999)),COLUMNS($N:O)*999-998,999))</f>
        <v>documentary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10" t="str">
        <f>TRIM(MID(SUBSTITUTE($N291,"/",REPT(" ",999)),COLUMNS($N:N)*999-998,999))</f>
        <v>film &amp; video</v>
      </c>
      <c r="R291" s="10" t="str">
        <f>TRIM(MID(SUBSTITUTE($N291,"/",REPT(" ",999)),COLUMNS($N:O)*999-998,999))</f>
        <v>documentary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10" t="str">
        <f>TRIM(MID(SUBSTITUTE($N292,"/",REPT(" ",999)),COLUMNS($N:N)*999-998,999))</f>
        <v>film &amp; video</v>
      </c>
      <c r="R292" s="10" t="str">
        <f>TRIM(MID(SUBSTITUTE($N292,"/",REPT(" ",999)),COLUMNS($N:O)*999-998,999))</f>
        <v>documentary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10" t="str">
        <f>TRIM(MID(SUBSTITUTE($N293,"/",REPT(" ",999)),COLUMNS($N:N)*999-998,999))</f>
        <v>film &amp; video</v>
      </c>
      <c r="R293" s="10" t="str">
        <f>TRIM(MID(SUBSTITUTE($N293,"/",REPT(" ",999)),COLUMNS($N:O)*999-998,999))</f>
        <v>documentary</v>
      </c>
      <c r="S293" s="14">
        <f t="shared" si="18"/>
        <v>41376.769050925926</v>
      </c>
      <c r="T293" s="14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10" t="str">
        <f>TRIM(MID(SUBSTITUTE($N294,"/",REPT(" ",999)),COLUMNS($N:N)*999-998,999))</f>
        <v>film &amp; video</v>
      </c>
      <c r="R294" s="10" t="str">
        <f>TRIM(MID(SUBSTITUTE($N294,"/",REPT(" ",999)),COLUMNS($N:O)*999-998,999))</f>
        <v>documentary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10" t="str">
        <f>TRIM(MID(SUBSTITUTE($N295,"/",REPT(" ",999)),COLUMNS($N:N)*999-998,999))</f>
        <v>film &amp; video</v>
      </c>
      <c r="R295" s="10" t="str">
        <f>TRIM(MID(SUBSTITUTE($N295,"/",REPT(" ",999)),COLUMNS($N:O)*999-998,999))</f>
        <v>documentary</v>
      </c>
      <c r="S295" s="14">
        <f t="shared" si="18"/>
        <v>41719.667986111112</v>
      </c>
      <c r="T295" s="14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10" t="str">
        <f>TRIM(MID(SUBSTITUTE($N296,"/",REPT(" ",999)),COLUMNS($N:N)*999-998,999))</f>
        <v>film &amp; video</v>
      </c>
      <c r="R296" s="10" t="str">
        <f>TRIM(MID(SUBSTITUTE($N296,"/",REPT(" ",999)),COLUMNS($N:O)*999-998,999))</f>
        <v>documentary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10" t="str">
        <f>TRIM(MID(SUBSTITUTE($N297,"/",REPT(" ",999)),COLUMNS($N:N)*999-998,999))</f>
        <v>film &amp; video</v>
      </c>
      <c r="R297" s="10" t="str">
        <f>TRIM(MID(SUBSTITUTE($N297,"/",REPT(" ",999)),COLUMNS($N:O)*999-998,999))</f>
        <v>documentary</v>
      </c>
      <c r="S297" s="14">
        <f t="shared" si="18"/>
        <v>41519.004733796297</v>
      </c>
      <c r="T297" s="14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10" t="str">
        <f>TRIM(MID(SUBSTITUTE($N298,"/",REPT(" ",999)),COLUMNS($N:N)*999-998,999))</f>
        <v>film &amp; video</v>
      </c>
      <c r="R298" s="10" t="str">
        <f>TRIM(MID(SUBSTITUTE($N298,"/",REPT(" ",999)),COLUMNS($N:O)*999-998,999))</f>
        <v>documentary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10" t="str">
        <f>TRIM(MID(SUBSTITUTE($N299,"/",REPT(" ",999)),COLUMNS($N:N)*999-998,999))</f>
        <v>film &amp; video</v>
      </c>
      <c r="R299" s="10" t="str">
        <f>TRIM(MID(SUBSTITUTE($N299,"/",REPT(" ",999)),COLUMNS($N:O)*999-998,999))</f>
        <v>documentary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10" t="str">
        <f>TRIM(MID(SUBSTITUTE($N300,"/",REPT(" ",999)),COLUMNS($N:N)*999-998,999))</f>
        <v>film &amp; video</v>
      </c>
      <c r="R300" s="10" t="str">
        <f>TRIM(MID(SUBSTITUTE($N300,"/",REPT(" ",999)),COLUMNS($N:O)*999-998,999))</f>
        <v>documentary</v>
      </c>
      <c r="S300" s="14">
        <f t="shared" si="18"/>
        <v>41709.463518518518</v>
      </c>
      <c r="T300" s="14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10" t="str">
        <f>TRIM(MID(SUBSTITUTE($N301,"/",REPT(" ",999)),COLUMNS($N:N)*999-998,999))</f>
        <v>film &amp; video</v>
      </c>
      <c r="R301" s="10" t="str">
        <f>TRIM(MID(SUBSTITUTE($N301,"/",REPT(" ",999)),COLUMNS($N:O)*999-998,999))</f>
        <v>documentary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10" t="str">
        <f>TRIM(MID(SUBSTITUTE($N302,"/",REPT(" ",999)),COLUMNS($N:N)*999-998,999))</f>
        <v>film &amp; video</v>
      </c>
      <c r="R302" s="10" t="str">
        <f>TRIM(MID(SUBSTITUTE($N302,"/",REPT(" ",999)),COLUMNS($N:O)*999-998,999))</f>
        <v>documentary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10" t="str">
        <f>TRIM(MID(SUBSTITUTE($N303,"/",REPT(" ",999)),COLUMNS($N:N)*999-998,999))</f>
        <v>film &amp; video</v>
      </c>
      <c r="R303" s="10" t="str">
        <f>TRIM(MID(SUBSTITUTE($N303,"/",REPT(" ",999)),COLUMNS($N:O)*999-998,999))</f>
        <v>documentary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10" t="str">
        <f>TRIM(MID(SUBSTITUTE($N304,"/",REPT(" ",999)),COLUMNS($N:N)*999-998,999))</f>
        <v>film &amp; video</v>
      </c>
      <c r="R304" s="10" t="str">
        <f>TRIM(MID(SUBSTITUTE($N304,"/",REPT(" ",999)),COLUMNS($N:O)*999-998,999))</f>
        <v>documentary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10" t="str">
        <f>TRIM(MID(SUBSTITUTE($N305,"/",REPT(" ",999)),COLUMNS($N:N)*999-998,999))</f>
        <v>film &amp; video</v>
      </c>
      <c r="R305" s="10" t="str">
        <f>TRIM(MID(SUBSTITUTE($N305,"/",REPT(" ",999)),COLUMNS($N:O)*999-998,999))</f>
        <v>documentary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10" t="str">
        <f>TRIM(MID(SUBSTITUTE($N306,"/",REPT(" ",999)),COLUMNS($N:N)*999-998,999))</f>
        <v>film &amp; video</v>
      </c>
      <c r="R306" s="10" t="str">
        <f>TRIM(MID(SUBSTITUTE($N306,"/",REPT(" ",999)),COLUMNS($N:O)*999-998,999))</f>
        <v>documentary</v>
      </c>
      <c r="S306" s="14">
        <f t="shared" si="18"/>
        <v>41114.094872685186</v>
      </c>
      <c r="T306" s="14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10" t="str">
        <f>TRIM(MID(SUBSTITUTE($N307,"/",REPT(" ",999)),COLUMNS($N:N)*999-998,999))</f>
        <v>film &amp; video</v>
      </c>
      <c r="R307" s="10" t="str">
        <f>TRIM(MID(SUBSTITUTE($N307,"/",REPT(" ",999)),COLUMNS($N:O)*999-998,999))</f>
        <v>documentary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10" t="str">
        <f>TRIM(MID(SUBSTITUTE($N308,"/",REPT(" ",999)),COLUMNS($N:N)*999-998,999))</f>
        <v>film &amp; video</v>
      </c>
      <c r="R308" s="10" t="str">
        <f>TRIM(MID(SUBSTITUTE($N308,"/",REPT(" ",999)),COLUMNS($N:O)*999-998,999))</f>
        <v>documentary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10" t="str">
        <f>TRIM(MID(SUBSTITUTE($N309,"/",REPT(" ",999)),COLUMNS($N:N)*999-998,999))</f>
        <v>film &amp; video</v>
      </c>
      <c r="R309" s="10" t="str">
        <f>TRIM(MID(SUBSTITUTE($N309,"/",REPT(" ",999)),COLUMNS($N:O)*999-998,999))</f>
        <v>documentary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10" t="str">
        <f>TRIM(MID(SUBSTITUTE($N310,"/",REPT(" ",999)),COLUMNS($N:N)*999-998,999))</f>
        <v>film &amp; video</v>
      </c>
      <c r="R310" s="10" t="str">
        <f>TRIM(MID(SUBSTITUTE($N310,"/",REPT(" ",999)),COLUMNS($N:O)*999-998,999))</f>
        <v>documentary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10" t="str">
        <f>TRIM(MID(SUBSTITUTE($N311,"/",REPT(" ",999)),COLUMNS($N:N)*999-998,999))</f>
        <v>film &amp; video</v>
      </c>
      <c r="R311" s="10" t="str">
        <f>TRIM(MID(SUBSTITUTE($N311,"/",REPT(" ",999)),COLUMNS($N:O)*999-998,999))</f>
        <v>documentary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10" t="str">
        <f>TRIM(MID(SUBSTITUTE($N312,"/",REPT(" ",999)),COLUMNS($N:N)*999-998,999))</f>
        <v>film &amp; video</v>
      </c>
      <c r="R312" s="10" t="str">
        <f>TRIM(MID(SUBSTITUTE($N312,"/",REPT(" ",999)),COLUMNS($N:O)*999-998,999))</f>
        <v>documentary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10" t="str">
        <f>TRIM(MID(SUBSTITUTE($N313,"/",REPT(" ",999)),COLUMNS($N:N)*999-998,999))</f>
        <v>film &amp; video</v>
      </c>
      <c r="R313" s="10" t="str">
        <f>TRIM(MID(SUBSTITUTE($N313,"/",REPT(" ",999)),COLUMNS($N:O)*999-998,999))</f>
        <v>documentary</v>
      </c>
      <c r="S313" s="14">
        <f t="shared" si="18"/>
        <v>40868.219814814816</v>
      </c>
      <c r="T313" s="14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10" t="str">
        <f>TRIM(MID(SUBSTITUTE($N314,"/",REPT(" ",999)),COLUMNS($N:N)*999-998,999))</f>
        <v>film &amp; video</v>
      </c>
      <c r="R314" s="10" t="str">
        <f>TRIM(MID(SUBSTITUTE($N314,"/",REPT(" ",999)),COLUMNS($N:O)*999-998,999))</f>
        <v>documentary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10" t="str">
        <f>TRIM(MID(SUBSTITUTE($N315,"/",REPT(" ",999)),COLUMNS($N:N)*999-998,999))</f>
        <v>film &amp; video</v>
      </c>
      <c r="R315" s="10" t="str">
        <f>TRIM(MID(SUBSTITUTE($N315,"/",REPT(" ",999)),COLUMNS($N:O)*999-998,999))</f>
        <v>documentary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10" t="str">
        <f>TRIM(MID(SUBSTITUTE($N316,"/",REPT(" ",999)),COLUMNS($N:N)*999-998,999))</f>
        <v>film &amp; video</v>
      </c>
      <c r="R316" s="10" t="str">
        <f>TRIM(MID(SUBSTITUTE($N316,"/",REPT(" ",999)),COLUMNS($N:O)*999-998,999))</f>
        <v>documentary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10" t="str">
        <f>TRIM(MID(SUBSTITUTE($N317,"/",REPT(" ",999)),COLUMNS($N:N)*999-998,999))</f>
        <v>film &amp; video</v>
      </c>
      <c r="R317" s="10" t="str">
        <f>TRIM(MID(SUBSTITUTE($N317,"/",REPT(" ",999)),COLUMNS($N:O)*999-998,999))</f>
        <v>documentary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10" t="str">
        <f>TRIM(MID(SUBSTITUTE($N318,"/",REPT(" ",999)),COLUMNS($N:N)*999-998,999))</f>
        <v>film &amp; video</v>
      </c>
      <c r="R318" s="10" t="str">
        <f>TRIM(MID(SUBSTITUTE($N318,"/",REPT(" ",999)),COLUMNS($N:O)*999-998,999))</f>
        <v>documentary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10" t="str">
        <f>TRIM(MID(SUBSTITUTE($N319,"/",REPT(" ",999)),COLUMNS($N:N)*999-998,999))</f>
        <v>film &amp; video</v>
      </c>
      <c r="R319" s="10" t="str">
        <f>TRIM(MID(SUBSTITUTE($N319,"/",REPT(" ",999)),COLUMNS($N:O)*999-998,999))</f>
        <v>documentary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10" t="str">
        <f>TRIM(MID(SUBSTITUTE($N320,"/",REPT(" ",999)),COLUMNS($N:N)*999-998,999))</f>
        <v>film &amp; video</v>
      </c>
      <c r="R320" s="10" t="str">
        <f>TRIM(MID(SUBSTITUTE($N320,"/",REPT(" ",999)),COLUMNS($N:O)*999-998,999))</f>
        <v>documentary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10" t="str">
        <f>TRIM(MID(SUBSTITUTE($N321,"/",REPT(" ",999)),COLUMNS($N:N)*999-998,999))</f>
        <v>film &amp; video</v>
      </c>
      <c r="R321" s="10" t="str">
        <f>TRIM(MID(SUBSTITUTE($N321,"/",REPT(" ",999)),COLUMNS($N:O)*999-998,999))</f>
        <v>documentary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10" t="str">
        <f>TRIM(MID(SUBSTITUTE($N322,"/",REPT(" ",999)),COLUMNS($N:N)*999-998,999))</f>
        <v>film &amp; video</v>
      </c>
      <c r="R322" s="10" t="str">
        <f>TRIM(MID(SUBSTITUTE($N322,"/",REPT(" ",999)),COLUMNS($N:O)*999-998,999))</f>
        <v>documentary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IF(ISERROR(E323/L323), "N/A", E323/L323)</f>
        <v>106.62314540059347</v>
      </c>
      <c r="Q323" s="10" t="str">
        <f>TRIM(MID(SUBSTITUTE($N323,"/",REPT(" ",999)),COLUMNS($N:N)*999-998,999))</f>
        <v>film &amp; video</v>
      </c>
      <c r="R323" s="10" t="str">
        <f>TRIM(MID(SUBSTITUTE($N323,"/",REPT(" ",999)),COLUMNS($N:O)*999-998,999))</f>
        <v>documentary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10" t="str">
        <f>TRIM(MID(SUBSTITUTE($N324,"/",REPT(" ",999)),COLUMNS($N:N)*999-998,999))</f>
        <v>film &amp; video</v>
      </c>
      <c r="R324" s="10" t="str">
        <f>TRIM(MID(SUBSTITUTE($N324,"/",REPT(" ",999)),COLUMNS($N:O)*999-998,999))</f>
        <v>documentary</v>
      </c>
      <c r="S324" s="14">
        <f t="shared" si="22"/>
        <v>42473.57</v>
      </c>
      <c r="T324" s="14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10" t="str">
        <f>TRIM(MID(SUBSTITUTE($N325,"/",REPT(" ",999)),COLUMNS($N:N)*999-998,999))</f>
        <v>film &amp; video</v>
      </c>
      <c r="R325" s="10" t="str">
        <f>TRIM(MID(SUBSTITUTE($N325,"/",REPT(" ",999)),COLUMNS($N:O)*999-998,999))</f>
        <v>documentary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10" t="str">
        <f>TRIM(MID(SUBSTITUTE($N326,"/",REPT(" ",999)),COLUMNS($N:N)*999-998,999))</f>
        <v>film &amp; video</v>
      </c>
      <c r="R326" s="10" t="str">
        <f>TRIM(MID(SUBSTITUTE($N326,"/",REPT(" ",999)),COLUMNS($N:O)*999-998,999))</f>
        <v>documentary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10" t="str">
        <f>TRIM(MID(SUBSTITUTE($N327,"/",REPT(" ",999)),COLUMNS($N:N)*999-998,999))</f>
        <v>film &amp; video</v>
      </c>
      <c r="R327" s="10" t="str">
        <f>TRIM(MID(SUBSTITUTE($N327,"/",REPT(" ",999)),COLUMNS($N:O)*999-998,999))</f>
        <v>documentary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10" t="str">
        <f>TRIM(MID(SUBSTITUTE($N328,"/",REPT(" ",999)),COLUMNS($N:N)*999-998,999))</f>
        <v>film &amp; video</v>
      </c>
      <c r="R328" s="10" t="str">
        <f>TRIM(MID(SUBSTITUTE($N328,"/",REPT(" ",999)),COLUMNS($N:O)*999-998,999))</f>
        <v>documentary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10" t="str">
        <f>TRIM(MID(SUBSTITUTE($N329,"/",REPT(" ",999)),COLUMNS($N:N)*999-998,999))</f>
        <v>film &amp; video</v>
      </c>
      <c r="R329" s="10" t="str">
        <f>TRIM(MID(SUBSTITUTE($N329,"/",REPT(" ",999)),COLUMNS($N:O)*999-998,999))</f>
        <v>documentary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10" t="str">
        <f>TRIM(MID(SUBSTITUTE($N330,"/",REPT(" ",999)),COLUMNS($N:N)*999-998,999))</f>
        <v>film &amp; video</v>
      </c>
      <c r="R330" s="10" t="str">
        <f>TRIM(MID(SUBSTITUTE($N330,"/",REPT(" ",999)),COLUMNS($N:O)*999-998,999))</f>
        <v>documentary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10" t="str">
        <f>TRIM(MID(SUBSTITUTE($N331,"/",REPT(" ",999)),COLUMNS($N:N)*999-998,999))</f>
        <v>film &amp; video</v>
      </c>
      <c r="R331" s="10" t="str">
        <f>TRIM(MID(SUBSTITUTE($N331,"/",REPT(" ",999)),COLUMNS($N:O)*999-998,999))</f>
        <v>documentary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10" t="str">
        <f>TRIM(MID(SUBSTITUTE($N332,"/",REPT(" ",999)),COLUMNS($N:N)*999-998,999))</f>
        <v>film &amp; video</v>
      </c>
      <c r="R332" s="10" t="str">
        <f>TRIM(MID(SUBSTITUTE($N332,"/",REPT(" ",999)),COLUMNS($N:O)*999-998,999))</f>
        <v>documentary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10" t="str">
        <f>TRIM(MID(SUBSTITUTE($N333,"/",REPT(" ",999)),COLUMNS($N:N)*999-998,999))</f>
        <v>film &amp; video</v>
      </c>
      <c r="R333" s="10" t="str">
        <f>TRIM(MID(SUBSTITUTE($N333,"/",REPT(" ",999)),COLUMNS($N:O)*999-998,999))</f>
        <v>documentary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10" t="str">
        <f>TRIM(MID(SUBSTITUTE($N334,"/",REPT(" ",999)),COLUMNS($N:N)*999-998,999))</f>
        <v>film &amp; video</v>
      </c>
      <c r="R334" s="10" t="str">
        <f>TRIM(MID(SUBSTITUTE($N334,"/",REPT(" ",999)),COLUMNS($N:O)*999-998,999))</f>
        <v>documentary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10" t="str">
        <f>TRIM(MID(SUBSTITUTE($N335,"/",REPT(" ",999)),COLUMNS($N:N)*999-998,999))</f>
        <v>film &amp; video</v>
      </c>
      <c r="R335" s="10" t="str">
        <f>TRIM(MID(SUBSTITUTE($N335,"/",REPT(" ",999)),COLUMNS($N:O)*999-998,999))</f>
        <v>documentary</v>
      </c>
      <c r="S335" s="14">
        <f t="shared" si="22"/>
        <v>42437.636469907404</v>
      </c>
      <c r="T335" s="14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10" t="str">
        <f>TRIM(MID(SUBSTITUTE($N336,"/",REPT(" ",999)),COLUMNS($N:N)*999-998,999))</f>
        <v>film &amp; video</v>
      </c>
      <c r="R336" s="10" t="str">
        <f>TRIM(MID(SUBSTITUTE($N336,"/",REPT(" ",999)),COLUMNS($N:O)*999-998,999))</f>
        <v>documentary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10" t="str">
        <f>TRIM(MID(SUBSTITUTE($N337,"/",REPT(" ",999)),COLUMNS($N:N)*999-998,999))</f>
        <v>film &amp; video</v>
      </c>
      <c r="R337" s="10" t="str">
        <f>TRIM(MID(SUBSTITUTE($N337,"/",REPT(" ",999)),COLUMNS($N:O)*999-998,999))</f>
        <v>documentary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10" t="str">
        <f>TRIM(MID(SUBSTITUTE($N338,"/",REPT(" ",999)),COLUMNS($N:N)*999-998,999))</f>
        <v>film &amp; video</v>
      </c>
      <c r="R338" s="10" t="str">
        <f>TRIM(MID(SUBSTITUTE($N338,"/",REPT(" ",999)),COLUMNS($N:O)*999-998,999))</f>
        <v>documentary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10" t="str">
        <f>TRIM(MID(SUBSTITUTE($N339,"/",REPT(" ",999)),COLUMNS($N:N)*999-998,999))</f>
        <v>film &amp; video</v>
      </c>
      <c r="R339" s="10" t="str">
        <f>TRIM(MID(SUBSTITUTE($N339,"/",REPT(" ",999)),COLUMNS($N:O)*999-998,999))</f>
        <v>documentary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10" t="str">
        <f>TRIM(MID(SUBSTITUTE($N340,"/",REPT(" ",999)),COLUMNS($N:N)*999-998,999))</f>
        <v>film &amp; video</v>
      </c>
      <c r="R340" s="10" t="str">
        <f>TRIM(MID(SUBSTITUTE($N340,"/",REPT(" ",999)),COLUMNS($N:O)*999-998,999))</f>
        <v>documentary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10" t="str">
        <f>TRIM(MID(SUBSTITUTE($N341,"/",REPT(" ",999)),COLUMNS($N:N)*999-998,999))</f>
        <v>film &amp; video</v>
      </c>
      <c r="R341" s="10" t="str">
        <f>TRIM(MID(SUBSTITUTE($N341,"/",REPT(" ",999)),COLUMNS($N:O)*999-998,999))</f>
        <v>documentary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10" t="str">
        <f>TRIM(MID(SUBSTITUTE($N342,"/",REPT(" ",999)),COLUMNS($N:N)*999-998,999))</f>
        <v>film &amp; video</v>
      </c>
      <c r="R342" s="10" t="str">
        <f>TRIM(MID(SUBSTITUTE($N342,"/",REPT(" ",999)),COLUMNS($N:O)*999-998,999))</f>
        <v>documentary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10" t="str">
        <f>TRIM(MID(SUBSTITUTE($N343,"/",REPT(" ",999)),COLUMNS($N:N)*999-998,999))</f>
        <v>film &amp; video</v>
      </c>
      <c r="R343" s="10" t="str">
        <f>TRIM(MID(SUBSTITUTE($N343,"/",REPT(" ",999)),COLUMNS($N:O)*999-998,999))</f>
        <v>documentary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10" t="str">
        <f>TRIM(MID(SUBSTITUTE($N344,"/",REPT(" ",999)),COLUMNS($N:N)*999-998,999))</f>
        <v>film &amp; video</v>
      </c>
      <c r="R344" s="10" t="str">
        <f>TRIM(MID(SUBSTITUTE($N344,"/",REPT(" ",999)),COLUMNS($N:O)*999-998,999))</f>
        <v>documentary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10" t="str">
        <f>TRIM(MID(SUBSTITUTE($N345,"/",REPT(" ",999)),COLUMNS($N:N)*999-998,999))</f>
        <v>film &amp; video</v>
      </c>
      <c r="R345" s="10" t="str">
        <f>TRIM(MID(SUBSTITUTE($N345,"/",REPT(" ",999)),COLUMNS($N:O)*999-998,999))</f>
        <v>documentary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10" t="str">
        <f>TRIM(MID(SUBSTITUTE($N346,"/",REPT(" ",999)),COLUMNS($N:N)*999-998,999))</f>
        <v>film &amp; video</v>
      </c>
      <c r="R346" s="10" t="str">
        <f>TRIM(MID(SUBSTITUTE($N346,"/",REPT(" ",999)),COLUMNS($N:O)*999-998,999))</f>
        <v>documentary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10" t="str">
        <f>TRIM(MID(SUBSTITUTE($N347,"/",REPT(" ",999)),COLUMNS($N:N)*999-998,999))</f>
        <v>film &amp; video</v>
      </c>
      <c r="R347" s="10" t="str">
        <f>TRIM(MID(SUBSTITUTE($N347,"/",REPT(" ",999)),COLUMNS($N:O)*999-998,999))</f>
        <v>documentary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10" t="str">
        <f>TRIM(MID(SUBSTITUTE($N348,"/",REPT(" ",999)),COLUMNS($N:N)*999-998,999))</f>
        <v>film &amp; video</v>
      </c>
      <c r="R348" s="10" t="str">
        <f>TRIM(MID(SUBSTITUTE($N348,"/",REPT(" ",999)),COLUMNS($N:O)*999-998,999))</f>
        <v>documentary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10" t="str">
        <f>TRIM(MID(SUBSTITUTE($N349,"/",REPT(" ",999)),COLUMNS($N:N)*999-998,999))</f>
        <v>film &amp; video</v>
      </c>
      <c r="R349" s="10" t="str">
        <f>TRIM(MID(SUBSTITUTE($N349,"/",REPT(" ",999)),COLUMNS($N:O)*999-998,999))</f>
        <v>documentary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10" t="str">
        <f>TRIM(MID(SUBSTITUTE($N350,"/",REPT(" ",999)),COLUMNS($N:N)*999-998,999))</f>
        <v>film &amp; video</v>
      </c>
      <c r="R350" s="10" t="str">
        <f>TRIM(MID(SUBSTITUTE($N350,"/",REPT(" ",999)),COLUMNS($N:O)*999-998,999))</f>
        <v>documentary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10" t="str">
        <f>TRIM(MID(SUBSTITUTE($N351,"/",REPT(" ",999)),COLUMNS($N:N)*999-998,999))</f>
        <v>film &amp; video</v>
      </c>
      <c r="R351" s="10" t="str">
        <f>TRIM(MID(SUBSTITUTE($N351,"/",REPT(" ",999)),COLUMNS($N:O)*999-998,999))</f>
        <v>documentary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10" t="str">
        <f>TRIM(MID(SUBSTITUTE($N352,"/",REPT(" ",999)),COLUMNS($N:N)*999-998,999))</f>
        <v>film &amp; video</v>
      </c>
      <c r="R352" s="10" t="str">
        <f>TRIM(MID(SUBSTITUTE($N352,"/",REPT(" ",999)),COLUMNS($N:O)*999-998,999))</f>
        <v>documentary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10" t="str">
        <f>TRIM(MID(SUBSTITUTE($N353,"/",REPT(" ",999)),COLUMNS($N:N)*999-998,999))</f>
        <v>film &amp; video</v>
      </c>
      <c r="R353" s="10" t="str">
        <f>TRIM(MID(SUBSTITUTE($N353,"/",REPT(" ",999)),COLUMNS($N:O)*999-998,999))</f>
        <v>documentary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10" t="str">
        <f>TRIM(MID(SUBSTITUTE($N354,"/",REPT(" ",999)),COLUMNS($N:N)*999-998,999))</f>
        <v>film &amp; video</v>
      </c>
      <c r="R354" s="10" t="str">
        <f>TRIM(MID(SUBSTITUTE($N354,"/",REPT(" ",999)),COLUMNS($N:O)*999-998,999))</f>
        <v>documentary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10" t="str">
        <f>TRIM(MID(SUBSTITUTE($N355,"/",REPT(" ",999)),COLUMNS($N:N)*999-998,999))</f>
        <v>film &amp; video</v>
      </c>
      <c r="R355" s="10" t="str">
        <f>TRIM(MID(SUBSTITUTE($N355,"/",REPT(" ",999)),COLUMNS($N:O)*999-998,999))</f>
        <v>documentary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10" t="str">
        <f>TRIM(MID(SUBSTITUTE($N356,"/",REPT(" ",999)),COLUMNS($N:N)*999-998,999))</f>
        <v>film &amp; video</v>
      </c>
      <c r="R356" s="10" t="str">
        <f>TRIM(MID(SUBSTITUTE($N356,"/",REPT(" ",999)),COLUMNS($N:O)*999-998,999))</f>
        <v>documentary</v>
      </c>
      <c r="S356" s="14">
        <f t="shared" si="22"/>
        <v>42438.827789351853</v>
      </c>
      <c r="T356" s="14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10" t="str">
        <f>TRIM(MID(SUBSTITUTE($N357,"/",REPT(" ",999)),COLUMNS($N:N)*999-998,999))</f>
        <v>film &amp; video</v>
      </c>
      <c r="R357" s="10" t="str">
        <f>TRIM(MID(SUBSTITUTE($N357,"/",REPT(" ",999)),COLUMNS($N:O)*999-998,999))</f>
        <v>documentary</v>
      </c>
      <c r="S357" s="14">
        <f t="shared" si="22"/>
        <v>41943.293912037036</v>
      </c>
      <c r="T357" s="14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10" t="str">
        <f>TRIM(MID(SUBSTITUTE($N358,"/",REPT(" ",999)),COLUMNS($N:N)*999-998,999))</f>
        <v>film &amp; video</v>
      </c>
      <c r="R358" s="10" t="str">
        <f>TRIM(MID(SUBSTITUTE($N358,"/",REPT(" ",999)),COLUMNS($N:O)*999-998,999))</f>
        <v>documentary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10" t="str">
        <f>TRIM(MID(SUBSTITUTE($N359,"/",REPT(" ",999)),COLUMNS($N:N)*999-998,999))</f>
        <v>film &amp; video</v>
      </c>
      <c r="R359" s="10" t="str">
        <f>TRIM(MID(SUBSTITUTE($N359,"/",REPT(" ",999)),COLUMNS($N:O)*999-998,999))</f>
        <v>documentary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10" t="str">
        <f>TRIM(MID(SUBSTITUTE($N360,"/",REPT(" ",999)),COLUMNS($N:N)*999-998,999))</f>
        <v>film &amp; video</v>
      </c>
      <c r="R360" s="10" t="str">
        <f>TRIM(MID(SUBSTITUTE($N360,"/",REPT(" ",999)),COLUMNS($N:O)*999-998,999))</f>
        <v>documentary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10" t="str">
        <f>TRIM(MID(SUBSTITUTE($N361,"/",REPT(" ",999)),COLUMNS($N:N)*999-998,999))</f>
        <v>film &amp; video</v>
      </c>
      <c r="R361" s="10" t="str">
        <f>TRIM(MID(SUBSTITUTE($N361,"/",REPT(" ",999)),COLUMNS($N:O)*999-998,999))</f>
        <v>documentary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10" t="str">
        <f>TRIM(MID(SUBSTITUTE($N362,"/",REPT(" ",999)),COLUMNS($N:N)*999-998,999))</f>
        <v>film &amp; video</v>
      </c>
      <c r="R362" s="10" t="str">
        <f>TRIM(MID(SUBSTITUTE($N362,"/",REPT(" ",999)),COLUMNS($N:O)*999-998,999))</f>
        <v>documentary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10" t="str">
        <f>TRIM(MID(SUBSTITUTE($N363,"/",REPT(" ",999)),COLUMNS($N:N)*999-998,999))</f>
        <v>film &amp; video</v>
      </c>
      <c r="R363" s="10" t="str">
        <f>TRIM(MID(SUBSTITUTE($N363,"/",REPT(" ",999)),COLUMNS($N:O)*999-998,999))</f>
        <v>documentary</v>
      </c>
      <c r="S363" s="14">
        <f t="shared" si="22"/>
        <v>41936.001226851848</v>
      </c>
      <c r="T363" s="14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10" t="str">
        <f>TRIM(MID(SUBSTITUTE($N364,"/",REPT(" ",999)),COLUMNS($N:N)*999-998,999))</f>
        <v>film &amp; video</v>
      </c>
      <c r="R364" s="10" t="str">
        <f>TRIM(MID(SUBSTITUTE($N364,"/",REPT(" ",999)),COLUMNS($N:O)*999-998,999))</f>
        <v>documentary</v>
      </c>
      <c r="S364" s="14">
        <f t="shared" si="22"/>
        <v>41837.210543981484</v>
      </c>
      <c r="T364" s="14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10" t="str">
        <f>TRIM(MID(SUBSTITUTE($N365,"/",REPT(" ",999)),COLUMNS($N:N)*999-998,999))</f>
        <v>film &amp; video</v>
      </c>
      <c r="R365" s="10" t="str">
        <f>TRIM(MID(SUBSTITUTE($N365,"/",REPT(" ",999)),COLUMNS($N:O)*999-998,999))</f>
        <v>documentary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10" t="str">
        <f>TRIM(MID(SUBSTITUTE($N366,"/",REPT(" ",999)),COLUMNS($N:N)*999-998,999))</f>
        <v>film &amp; video</v>
      </c>
      <c r="R366" s="10" t="str">
        <f>TRIM(MID(SUBSTITUTE($N366,"/",REPT(" ",999)),COLUMNS($N:O)*999-998,999))</f>
        <v>documentary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10" t="str">
        <f>TRIM(MID(SUBSTITUTE($N367,"/",REPT(" ",999)),COLUMNS($N:N)*999-998,999))</f>
        <v>film &amp; video</v>
      </c>
      <c r="R367" s="10" t="str">
        <f>TRIM(MID(SUBSTITUTE($N367,"/",REPT(" ",999)),COLUMNS($N:O)*999-998,999))</f>
        <v>documentary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10" t="str">
        <f>TRIM(MID(SUBSTITUTE($N368,"/",REPT(" ",999)),COLUMNS($N:N)*999-998,999))</f>
        <v>film &amp; video</v>
      </c>
      <c r="R368" s="10" t="str">
        <f>TRIM(MID(SUBSTITUTE($N368,"/",REPT(" ",999)),COLUMNS($N:O)*999-998,999))</f>
        <v>documentary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10" t="str">
        <f>TRIM(MID(SUBSTITUTE($N369,"/",REPT(" ",999)),COLUMNS($N:N)*999-998,999))</f>
        <v>film &amp; video</v>
      </c>
      <c r="R369" s="10" t="str">
        <f>TRIM(MID(SUBSTITUTE($N369,"/",REPT(" ",999)),COLUMNS($N:O)*999-998,999))</f>
        <v>documentary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10" t="str">
        <f>TRIM(MID(SUBSTITUTE($N370,"/",REPT(" ",999)),COLUMNS($N:N)*999-998,999))</f>
        <v>film &amp; video</v>
      </c>
      <c r="R370" s="10" t="str">
        <f>TRIM(MID(SUBSTITUTE($N370,"/",REPT(" ",999)),COLUMNS($N:O)*999-998,999))</f>
        <v>documentary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10" t="str">
        <f>TRIM(MID(SUBSTITUTE($N371,"/",REPT(" ",999)),COLUMNS($N:N)*999-998,999))</f>
        <v>film &amp; video</v>
      </c>
      <c r="R371" s="10" t="str">
        <f>TRIM(MID(SUBSTITUTE($N371,"/",REPT(" ",999)),COLUMNS($N:O)*999-998,999))</f>
        <v>documentary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10" t="str">
        <f>TRIM(MID(SUBSTITUTE($N372,"/",REPT(" ",999)),COLUMNS($N:N)*999-998,999))</f>
        <v>film &amp; video</v>
      </c>
      <c r="R372" s="10" t="str">
        <f>TRIM(MID(SUBSTITUTE($N372,"/",REPT(" ",999)),COLUMNS($N:O)*999-998,999))</f>
        <v>documentary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10" t="str">
        <f>TRIM(MID(SUBSTITUTE($N373,"/",REPT(" ",999)),COLUMNS($N:N)*999-998,999))</f>
        <v>film &amp; video</v>
      </c>
      <c r="R373" s="10" t="str">
        <f>TRIM(MID(SUBSTITUTE($N373,"/",REPT(" ",999)),COLUMNS($N:O)*999-998,999))</f>
        <v>documentary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10" t="str">
        <f>TRIM(MID(SUBSTITUTE($N374,"/",REPT(" ",999)),COLUMNS($N:N)*999-998,999))</f>
        <v>film &amp; video</v>
      </c>
      <c r="R374" s="10" t="str">
        <f>TRIM(MID(SUBSTITUTE($N374,"/",REPT(" ",999)),COLUMNS($N:O)*999-998,999))</f>
        <v>documentary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10" t="str">
        <f>TRIM(MID(SUBSTITUTE($N375,"/",REPT(" ",999)),COLUMNS($N:N)*999-998,999))</f>
        <v>film &amp; video</v>
      </c>
      <c r="R375" s="10" t="str">
        <f>TRIM(MID(SUBSTITUTE($N375,"/",REPT(" ",999)),COLUMNS($N:O)*999-998,999))</f>
        <v>documentary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10" t="str">
        <f>TRIM(MID(SUBSTITUTE($N376,"/",REPT(" ",999)),COLUMNS($N:N)*999-998,999))</f>
        <v>film &amp; video</v>
      </c>
      <c r="R376" s="10" t="str">
        <f>TRIM(MID(SUBSTITUTE($N376,"/",REPT(" ",999)),COLUMNS($N:O)*999-998,999))</f>
        <v>documentary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10" t="str">
        <f>TRIM(MID(SUBSTITUTE($N377,"/",REPT(" ",999)),COLUMNS($N:N)*999-998,999))</f>
        <v>film &amp; video</v>
      </c>
      <c r="R377" s="10" t="str">
        <f>TRIM(MID(SUBSTITUTE($N377,"/",REPT(" ",999)),COLUMNS($N:O)*999-998,999))</f>
        <v>documentary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10" t="str">
        <f>TRIM(MID(SUBSTITUTE($N378,"/",REPT(" ",999)),COLUMNS($N:N)*999-998,999))</f>
        <v>film &amp; video</v>
      </c>
      <c r="R378" s="10" t="str">
        <f>TRIM(MID(SUBSTITUTE($N378,"/",REPT(" ",999)),COLUMNS($N:O)*999-998,999))</f>
        <v>documentary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10" t="str">
        <f>TRIM(MID(SUBSTITUTE($N379,"/",REPT(" ",999)),COLUMNS($N:N)*999-998,999))</f>
        <v>film &amp; video</v>
      </c>
      <c r="R379" s="10" t="str">
        <f>TRIM(MID(SUBSTITUTE($N379,"/",REPT(" ",999)),COLUMNS($N:O)*999-998,999))</f>
        <v>documentary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10" t="str">
        <f>TRIM(MID(SUBSTITUTE($N380,"/",REPT(" ",999)),COLUMNS($N:N)*999-998,999))</f>
        <v>film &amp; video</v>
      </c>
      <c r="R380" s="10" t="str">
        <f>TRIM(MID(SUBSTITUTE($N380,"/",REPT(" ",999)),COLUMNS($N:O)*999-998,999))</f>
        <v>documentary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10" t="str">
        <f>TRIM(MID(SUBSTITUTE($N381,"/",REPT(" ",999)),COLUMNS($N:N)*999-998,999))</f>
        <v>film &amp; video</v>
      </c>
      <c r="R381" s="10" t="str">
        <f>TRIM(MID(SUBSTITUTE($N381,"/",REPT(" ",999)),COLUMNS($N:O)*999-998,999))</f>
        <v>documentary</v>
      </c>
      <c r="S381" s="14">
        <f t="shared" si="22"/>
        <v>40987.688333333332</v>
      </c>
      <c r="T381" s="14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10" t="str">
        <f>TRIM(MID(SUBSTITUTE($N382,"/",REPT(" ",999)),COLUMNS($N:N)*999-998,999))</f>
        <v>film &amp; video</v>
      </c>
      <c r="R382" s="10" t="str">
        <f>TRIM(MID(SUBSTITUTE($N382,"/",REPT(" ",999)),COLUMNS($N:O)*999-998,999))</f>
        <v>documentary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10" t="str">
        <f>TRIM(MID(SUBSTITUTE($N383,"/",REPT(" ",999)),COLUMNS($N:N)*999-998,999))</f>
        <v>film &amp; video</v>
      </c>
      <c r="R383" s="10" t="str">
        <f>TRIM(MID(SUBSTITUTE($N383,"/",REPT(" ",999)),COLUMNS($N:O)*999-998,999))</f>
        <v>documentary</v>
      </c>
      <c r="S383" s="14">
        <f t="shared" si="22"/>
        <v>41085.698113425926</v>
      </c>
      <c r="T383" s="14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10" t="str">
        <f>TRIM(MID(SUBSTITUTE($N384,"/",REPT(" ",999)),COLUMNS($N:N)*999-998,999))</f>
        <v>film &amp; video</v>
      </c>
      <c r="R384" s="10" t="str">
        <f>TRIM(MID(SUBSTITUTE($N384,"/",REPT(" ",999)),COLUMNS($N:O)*999-998,999))</f>
        <v>documentary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10" t="str">
        <f>TRIM(MID(SUBSTITUTE($N385,"/",REPT(" ",999)),COLUMNS($N:N)*999-998,999))</f>
        <v>film &amp; video</v>
      </c>
      <c r="R385" s="10" t="str">
        <f>TRIM(MID(SUBSTITUTE($N385,"/",REPT(" ",999)),COLUMNS($N:O)*999-998,999))</f>
        <v>documentary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10" t="str">
        <f>TRIM(MID(SUBSTITUTE($N386,"/",REPT(" ",999)),COLUMNS($N:N)*999-998,999))</f>
        <v>film &amp; video</v>
      </c>
      <c r="R386" s="10" t="str">
        <f>TRIM(MID(SUBSTITUTE($N386,"/",REPT(" ",999)),COLUMNS($N:O)*999-998,999))</f>
        <v>documentary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IF(ISERROR(E387/L387), "N/A", E387/L387)</f>
        <v>111.79535864978902</v>
      </c>
      <c r="Q387" s="10" t="str">
        <f>TRIM(MID(SUBSTITUTE($N387,"/",REPT(" ",999)),COLUMNS($N:N)*999-998,999))</f>
        <v>film &amp; video</v>
      </c>
      <c r="R387" s="10" t="str">
        <f>TRIM(MID(SUBSTITUTE($N387,"/",REPT(" ",999)),COLUMNS($N:O)*999-998,999))</f>
        <v>documentary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10" t="str">
        <f>TRIM(MID(SUBSTITUTE($N388,"/",REPT(" ",999)),COLUMNS($N:N)*999-998,999))</f>
        <v>film &amp; video</v>
      </c>
      <c r="R388" s="10" t="str">
        <f>TRIM(MID(SUBSTITUTE($N388,"/",REPT(" ",999)),COLUMNS($N:O)*999-998,999))</f>
        <v>documentary</v>
      </c>
      <c r="S388" s="14">
        <f t="shared" si="26"/>
        <v>42211.951284722221</v>
      </c>
      <c r="T388" s="14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10" t="str">
        <f>TRIM(MID(SUBSTITUTE($N389,"/",REPT(" ",999)),COLUMNS($N:N)*999-998,999))</f>
        <v>film &amp; video</v>
      </c>
      <c r="R389" s="10" t="str">
        <f>TRIM(MID(SUBSTITUTE($N389,"/",REPT(" ",999)),COLUMNS($N:O)*999-998,999))</f>
        <v>documentary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10" t="str">
        <f>TRIM(MID(SUBSTITUTE($N390,"/",REPT(" ",999)),COLUMNS($N:N)*999-998,999))</f>
        <v>film &amp; video</v>
      </c>
      <c r="R390" s="10" t="str">
        <f>TRIM(MID(SUBSTITUTE($N390,"/",REPT(" ",999)),COLUMNS($N:O)*999-998,999))</f>
        <v>documentary</v>
      </c>
      <c r="S390" s="14">
        <f t="shared" si="26"/>
        <v>42549.076157407413</v>
      </c>
      <c r="T390" s="14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10" t="str">
        <f>TRIM(MID(SUBSTITUTE($N391,"/",REPT(" ",999)),COLUMNS($N:N)*999-998,999))</f>
        <v>film &amp; video</v>
      </c>
      <c r="R391" s="10" t="str">
        <f>TRIM(MID(SUBSTITUTE($N391,"/",REPT(" ",999)),COLUMNS($N:O)*999-998,999))</f>
        <v>documentary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10" t="str">
        <f>TRIM(MID(SUBSTITUTE($N392,"/",REPT(" ",999)),COLUMNS($N:N)*999-998,999))</f>
        <v>film &amp; video</v>
      </c>
      <c r="R392" s="10" t="str">
        <f>TRIM(MID(SUBSTITUTE($N392,"/",REPT(" ",999)),COLUMNS($N:O)*999-998,999))</f>
        <v>documentary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10" t="str">
        <f>TRIM(MID(SUBSTITUTE($N393,"/",REPT(" ",999)),COLUMNS($N:N)*999-998,999))</f>
        <v>film &amp; video</v>
      </c>
      <c r="R393" s="10" t="str">
        <f>TRIM(MID(SUBSTITUTE($N393,"/",REPT(" ",999)),COLUMNS($N:O)*999-998,999))</f>
        <v>documentary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10" t="str">
        <f>TRIM(MID(SUBSTITUTE($N394,"/",REPT(" ",999)),COLUMNS($N:N)*999-998,999))</f>
        <v>film &amp; video</v>
      </c>
      <c r="R394" s="10" t="str">
        <f>TRIM(MID(SUBSTITUTE($N394,"/",REPT(" ",999)),COLUMNS($N:O)*999-998,999))</f>
        <v>documentary</v>
      </c>
      <c r="S394" s="14">
        <f t="shared" si="26"/>
        <v>40763.717256944445</v>
      </c>
      <c r="T394" s="14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10" t="str">
        <f>TRIM(MID(SUBSTITUTE($N395,"/",REPT(" ",999)),COLUMNS($N:N)*999-998,999))</f>
        <v>film &amp; video</v>
      </c>
      <c r="R395" s="10" t="str">
        <f>TRIM(MID(SUBSTITUTE($N395,"/",REPT(" ",999)),COLUMNS($N:O)*999-998,999))</f>
        <v>documentary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10" t="str">
        <f>TRIM(MID(SUBSTITUTE($N396,"/",REPT(" ",999)),COLUMNS($N:N)*999-998,999))</f>
        <v>film &amp; video</v>
      </c>
      <c r="R396" s="10" t="str">
        <f>TRIM(MID(SUBSTITUTE($N396,"/",REPT(" ",999)),COLUMNS($N:O)*999-998,999))</f>
        <v>documentary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10" t="str">
        <f>TRIM(MID(SUBSTITUTE($N397,"/",REPT(" ",999)),COLUMNS($N:N)*999-998,999))</f>
        <v>film &amp; video</v>
      </c>
      <c r="R397" s="10" t="str">
        <f>TRIM(MID(SUBSTITUTE($N397,"/",REPT(" ",999)),COLUMNS($N:O)*999-998,999))</f>
        <v>documentary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10" t="str">
        <f>TRIM(MID(SUBSTITUTE($N398,"/",REPT(" ",999)),COLUMNS($N:N)*999-998,999))</f>
        <v>film &amp; video</v>
      </c>
      <c r="R398" s="10" t="str">
        <f>TRIM(MID(SUBSTITUTE($N398,"/",REPT(" ",999)),COLUMNS($N:O)*999-998,999))</f>
        <v>documentary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10" t="str">
        <f>TRIM(MID(SUBSTITUTE($N399,"/",REPT(" ",999)),COLUMNS($N:N)*999-998,999))</f>
        <v>film &amp; video</v>
      </c>
      <c r="R399" s="10" t="str">
        <f>TRIM(MID(SUBSTITUTE($N399,"/",REPT(" ",999)),COLUMNS($N:O)*999-998,999))</f>
        <v>documentary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10" t="str">
        <f>TRIM(MID(SUBSTITUTE($N400,"/",REPT(" ",999)),COLUMNS($N:N)*999-998,999))</f>
        <v>film &amp; video</v>
      </c>
      <c r="R400" s="10" t="str">
        <f>TRIM(MID(SUBSTITUTE($N400,"/",REPT(" ",999)),COLUMNS($N:O)*999-998,999))</f>
        <v>documentary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10" t="str">
        <f>TRIM(MID(SUBSTITUTE($N401,"/",REPT(" ",999)),COLUMNS($N:N)*999-998,999))</f>
        <v>film &amp; video</v>
      </c>
      <c r="R401" s="10" t="str">
        <f>TRIM(MID(SUBSTITUTE($N401,"/",REPT(" ",999)),COLUMNS($N:O)*999-998,999))</f>
        <v>documentary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10" t="str">
        <f>TRIM(MID(SUBSTITUTE($N402,"/",REPT(" ",999)),COLUMNS($N:N)*999-998,999))</f>
        <v>film &amp; video</v>
      </c>
      <c r="R402" s="10" t="str">
        <f>TRIM(MID(SUBSTITUTE($N402,"/",REPT(" ",999)),COLUMNS($N:O)*999-998,999))</f>
        <v>documentary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10" t="str">
        <f>TRIM(MID(SUBSTITUTE($N403,"/",REPT(" ",999)),COLUMNS($N:N)*999-998,999))</f>
        <v>film &amp; video</v>
      </c>
      <c r="R403" s="10" t="str">
        <f>TRIM(MID(SUBSTITUTE($N403,"/",REPT(" ",999)),COLUMNS($N:O)*999-998,999))</f>
        <v>documentary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10" t="str">
        <f>TRIM(MID(SUBSTITUTE($N404,"/",REPT(" ",999)),COLUMNS($N:N)*999-998,999))</f>
        <v>film &amp; video</v>
      </c>
      <c r="R404" s="10" t="str">
        <f>TRIM(MID(SUBSTITUTE($N404,"/",REPT(" ",999)),COLUMNS($N:O)*999-998,999))</f>
        <v>documentary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10" t="str">
        <f>TRIM(MID(SUBSTITUTE($N405,"/",REPT(" ",999)),COLUMNS($N:N)*999-998,999))</f>
        <v>film &amp; video</v>
      </c>
      <c r="R405" s="10" t="str">
        <f>TRIM(MID(SUBSTITUTE($N405,"/",REPT(" ",999)),COLUMNS($N:O)*999-998,999))</f>
        <v>documentary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10" t="str">
        <f>TRIM(MID(SUBSTITUTE($N406,"/",REPT(" ",999)),COLUMNS($N:N)*999-998,999))</f>
        <v>film &amp; video</v>
      </c>
      <c r="R406" s="10" t="str">
        <f>TRIM(MID(SUBSTITUTE($N406,"/",REPT(" ",999)),COLUMNS($N:O)*999-998,999))</f>
        <v>documentary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10" t="str">
        <f>TRIM(MID(SUBSTITUTE($N407,"/",REPT(" ",999)),COLUMNS($N:N)*999-998,999))</f>
        <v>film &amp; video</v>
      </c>
      <c r="R407" s="10" t="str">
        <f>TRIM(MID(SUBSTITUTE($N407,"/",REPT(" ",999)),COLUMNS($N:O)*999-998,999))</f>
        <v>documentary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10" t="str">
        <f>TRIM(MID(SUBSTITUTE($N408,"/",REPT(" ",999)),COLUMNS($N:N)*999-998,999))</f>
        <v>film &amp; video</v>
      </c>
      <c r="R408" s="10" t="str">
        <f>TRIM(MID(SUBSTITUTE($N408,"/",REPT(" ",999)),COLUMNS($N:O)*999-998,999))</f>
        <v>documentary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10" t="str">
        <f>TRIM(MID(SUBSTITUTE($N409,"/",REPT(" ",999)),COLUMNS($N:N)*999-998,999))</f>
        <v>film &amp; video</v>
      </c>
      <c r="R409" s="10" t="str">
        <f>TRIM(MID(SUBSTITUTE($N409,"/",REPT(" ",999)),COLUMNS($N:O)*999-998,999))</f>
        <v>documentary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10" t="str">
        <f>TRIM(MID(SUBSTITUTE($N410,"/",REPT(" ",999)),COLUMNS($N:N)*999-998,999))</f>
        <v>film &amp; video</v>
      </c>
      <c r="R410" s="10" t="str">
        <f>TRIM(MID(SUBSTITUTE($N410,"/",REPT(" ",999)),COLUMNS($N:O)*999-998,999))</f>
        <v>documentary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10" t="str">
        <f>TRIM(MID(SUBSTITUTE($N411,"/",REPT(" ",999)),COLUMNS($N:N)*999-998,999))</f>
        <v>film &amp; video</v>
      </c>
      <c r="R411" s="10" t="str">
        <f>TRIM(MID(SUBSTITUTE($N411,"/",REPT(" ",999)),COLUMNS($N:O)*999-998,999))</f>
        <v>documentary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10" t="str">
        <f>TRIM(MID(SUBSTITUTE($N412,"/",REPT(" ",999)),COLUMNS($N:N)*999-998,999))</f>
        <v>film &amp; video</v>
      </c>
      <c r="R412" s="10" t="str">
        <f>TRIM(MID(SUBSTITUTE($N412,"/",REPT(" ",999)),COLUMNS($N:O)*999-998,999))</f>
        <v>documentary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10" t="str">
        <f>TRIM(MID(SUBSTITUTE($N413,"/",REPT(" ",999)),COLUMNS($N:N)*999-998,999))</f>
        <v>film &amp; video</v>
      </c>
      <c r="R413" s="10" t="str">
        <f>TRIM(MID(SUBSTITUTE($N413,"/",REPT(" ",999)),COLUMNS($N:O)*999-998,999))</f>
        <v>documentary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10" t="str">
        <f>TRIM(MID(SUBSTITUTE($N414,"/",REPT(" ",999)),COLUMNS($N:N)*999-998,999))</f>
        <v>film &amp; video</v>
      </c>
      <c r="R414" s="10" t="str">
        <f>TRIM(MID(SUBSTITUTE($N414,"/",REPT(" ",999)),COLUMNS($N:O)*999-998,999))</f>
        <v>documentary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10" t="str">
        <f>TRIM(MID(SUBSTITUTE($N415,"/",REPT(" ",999)),COLUMNS($N:N)*999-998,999))</f>
        <v>film &amp; video</v>
      </c>
      <c r="R415" s="10" t="str">
        <f>TRIM(MID(SUBSTITUTE($N415,"/",REPT(" ",999)),COLUMNS($N:O)*999-998,999))</f>
        <v>documentary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10" t="str">
        <f>TRIM(MID(SUBSTITUTE($N416,"/",REPT(" ",999)),COLUMNS($N:N)*999-998,999))</f>
        <v>film &amp; video</v>
      </c>
      <c r="R416" s="10" t="str">
        <f>TRIM(MID(SUBSTITUTE($N416,"/",REPT(" ",999)),COLUMNS($N:O)*999-998,999))</f>
        <v>documentary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10" t="str">
        <f>TRIM(MID(SUBSTITUTE($N417,"/",REPT(" ",999)),COLUMNS($N:N)*999-998,999))</f>
        <v>film &amp; video</v>
      </c>
      <c r="R417" s="10" t="str">
        <f>TRIM(MID(SUBSTITUTE($N417,"/",REPT(" ",999)),COLUMNS($N:O)*999-998,999))</f>
        <v>documentary</v>
      </c>
      <c r="S417" s="14">
        <f t="shared" si="26"/>
        <v>41904.851875</v>
      </c>
      <c r="T417" s="14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10" t="str">
        <f>TRIM(MID(SUBSTITUTE($N418,"/",REPT(" ",999)),COLUMNS($N:N)*999-998,999))</f>
        <v>film &amp; video</v>
      </c>
      <c r="R418" s="10" t="str">
        <f>TRIM(MID(SUBSTITUTE($N418,"/",REPT(" ",999)),COLUMNS($N:O)*999-998,999))</f>
        <v>documentary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10" t="str">
        <f>TRIM(MID(SUBSTITUTE($N419,"/",REPT(" ",999)),COLUMNS($N:N)*999-998,999))</f>
        <v>film &amp; video</v>
      </c>
      <c r="R419" s="10" t="str">
        <f>TRIM(MID(SUBSTITUTE($N419,"/",REPT(" ",999)),COLUMNS($N:O)*999-998,999))</f>
        <v>documentary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10" t="str">
        <f>TRIM(MID(SUBSTITUTE($N420,"/",REPT(" ",999)),COLUMNS($N:N)*999-998,999))</f>
        <v>film &amp; video</v>
      </c>
      <c r="R420" s="10" t="str">
        <f>TRIM(MID(SUBSTITUTE($N420,"/",REPT(" ",999)),COLUMNS($N:O)*999-998,999))</f>
        <v>documentary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10" t="str">
        <f>TRIM(MID(SUBSTITUTE($N421,"/",REPT(" ",999)),COLUMNS($N:N)*999-998,999))</f>
        <v>film &amp; video</v>
      </c>
      <c r="R421" s="10" t="str">
        <f>TRIM(MID(SUBSTITUTE($N421,"/",REPT(" ",999)),COLUMNS($N:O)*999-998,999))</f>
        <v>documentary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10" t="str">
        <f>TRIM(MID(SUBSTITUTE($N422,"/",REPT(" ",999)),COLUMNS($N:N)*999-998,999))</f>
        <v>film &amp; video</v>
      </c>
      <c r="R422" s="10" t="str">
        <f>TRIM(MID(SUBSTITUTE($N422,"/",REPT(" ",999)),COLUMNS($N:O)*999-998,999))</f>
        <v>animation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10" t="str">
        <f>TRIM(MID(SUBSTITUTE($N423,"/",REPT(" ",999)),COLUMNS($N:N)*999-998,999))</f>
        <v>film &amp; video</v>
      </c>
      <c r="R423" s="10" t="str">
        <f>TRIM(MID(SUBSTITUTE($N423,"/",REPT(" ",999)),COLUMNS($N:O)*999-998,999))</f>
        <v>animation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10" t="str">
        <f>TRIM(MID(SUBSTITUTE($N424,"/",REPT(" ",999)),COLUMNS($N:N)*999-998,999))</f>
        <v>film &amp; video</v>
      </c>
      <c r="R424" s="10" t="str">
        <f>TRIM(MID(SUBSTITUTE($N424,"/",REPT(" ",999)),COLUMNS($N:O)*999-998,999))</f>
        <v>animation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10" t="str">
        <f>TRIM(MID(SUBSTITUTE($N425,"/",REPT(" ",999)),COLUMNS($N:N)*999-998,999))</f>
        <v>film &amp; video</v>
      </c>
      <c r="R425" s="10" t="str">
        <f>TRIM(MID(SUBSTITUTE($N425,"/",REPT(" ",999)),COLUMNS($N:O)*999-998,999))</f>
        <v>animation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10" t="str">
        <f>TRIM(MID(SUBSTITUTE($N426,"/",REPT(" ",999)),COLUMNS($N:N)*999-998,999))</f>
        <v>film &amp; video</v>
      </c>
      <c r="R426" s="10" t="str">
        <f>TRIM(MID(SUBSTITUTE($N426,"/",REPT(" ",999)),COLUMNS($N:O)*999-998,999))</f>
        <v>animation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10" t="str">
        <f>TRIM(MID(SUBSTITUTE($N427,"/",REPT(" ",999)),COLUMNS($N:N)*999-998,999))</f>
        <v>film &amp; video</v>
      </c>
      <c r="R427" s="10" t="str">
        <f>TRIM(MID(SUBSTITUTE($N427,"/",REPT(" ",999)),COLUMNS($N:O)*999-998,999))</f>
        <v>animation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10" t="str">
        <f>TRIM(MID(SUBSTITUTE($N428,"/",REPT(" ",999)),COLUMNS($N:N)*999-998,999))</f>
        <v>film &amp; video</v>
      </c>
      <c r="R428" s="10" t="str">
        <f>TRIM(MID(SUBSTITUTE($N428,"/",REPT(" ",999)),COLUMNS($N:O)*999-998,999))</f>
        <v>animation</v>
      </c>
      <c r="S428" s="14">
        <f t="shared" si="26"/>
        <v>42400.711967592593</v>
      </c>
      <c r="T428" s="14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str">
        <f t="shared" si="25"/>
        <v>N/A</v>
      </c>
      <c r="Q429" s="10" t="str">
        <f>TRIM(MID(SUBSTITUTE($N429,"/",REPT(" ",999)),COLUMNS($N:N)*999-998,999))</f>
        <v>film &amp; video</v>
      </c>
      <c r="R429" s="10" t="str">
        <f>TRIM(MID(SUBSTITUTE($N429,"/",REPT(" ",999)),COLUMNS($N:O)*999-998,999))</f>
        <v>animation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10" t="str">
        <f>TRIM(MID(SUBSTITUTE($N430,"/",REPT(" ",999)),COLUMNS($N:N)*999-998,999))</f>
        <v>film &amp; video</v>
      </c>
      <c r="R430" s="10" t="str">
        <f>TRIM(MID(SUBSTITUTE($N430,"/",REPT(" ",999)),COLUMNS($N:O)*999-998,999))</f>
        <v>animation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str">
        <f t="shared" si="25"/>
        <v>N/A</v>
      </c>
      <c r="Q431" s="10" t="str">
        <f>TRIM(MID(SUBSTITUTE($N431,"/",REPT(" ",999)),COLUMNS($N:N)*999-998,999))</f>
        <v>film &amp; video</v>
      </c>
      <c r="R431" s="10" t="str">
        <f>TRIM(MID(SUBSTITUTE($N431,"/",REPT(" ",999)),COLUMNS($N:O)*999-998,999))</f>
        <v>animation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10" t="str">
        <f>TRIM(MID(SUBSTITUTE($N432,"/",REPT(" ",999)),COLUMNS($N:N)*999-998,999))</f>
        <v>film &amp; video</v>
      </c>
      <c r="R432" s="10" t="str">
        <f>TRIM(MID(SUBSTITUTE($N432,"/",REPT(" ",999)),COLUMNS($N:O)*999-998,999))</f>
        <v>animation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10" t="str">
        <f>TRIM(MID(SUBSTITUTE($N433,"/",REPT(" ",999)),COLUMNS($N:N)*999-998,999))</f>
        <v>film &amp; video</v>
      </c>
      <c r="R433" s="10" t="str">
        <f>TRIM(MID(SUBSTITUTE($N433,"/",REPT(" ",999)),COLUMNS($N:O)*999-998,999))</f>
        <v>animation</v>
      </c>
      <c r="S433" s="14">
        <f t="shared" si="26"/>
        <v>42526.871331018512</v>
      </c>
      <c r="T433" s="14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10" t="str">
        <f>TRIM(MID(SUBSTITUTE($N434,"/",REPT(" ",999)),COLUMNS($N:N)*999-998,999))</f>
        <v>film &amp; video</v>
      </c>
      <c r="R434" s="10" t="str">
        <f>TRIM(MID(SUBSTITUTE($N434,"/",REPT(" ",999)),COLUMNS($N:O)*999-998,999))</f>
        <v>animation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str">
        <f t="shared" si="25"/>
        <v>N/A</v>
      </c>
      <c r="Q435" s="10" t="str">
        <f>TRIM(MID(SUBSTITUTE($N435,"/",REPT(" ",999)),COLUMNS($N:N)*999-998,999))</f>
        <v>film &amp; video</v>
      </c>
      <c r="R435" s="10" t="str">
        <f>TRIM(MID(SUBSTITUTE($N435,"/",REPT(" ",999)),COLUMNS($N:O)*999-998,999))</f>
        <v>animation</v>
      </c>
      <c r="S435" s="14">
        <f t="shared" si="26"/>
        <v>42228.629884259266</v>
      </c>
      <c r="T435" s="14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10" t="str">
        <f>TRIM(MID(SUBSTITUTE($N436,"/",REPT(" ",999)),COLUMNS($N:N)*999-998,999))</f>
        <v>film &amp; video</v>
      </c>
      <c r="R436" s="10" t="str">
        <f>TRIM(MID(SUBSTITUTE($N436,"/",REPT(" ",999)),COLUMNS($N:O)*999-998,999))</f>
        <v>animation</v>
      </c>
      <c r="S436" s="14">
        <f t="shared" si="26"/>
        <v>41576.834513888891</v>
      </c>
      <c r="T436" s="14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10" t="str">
        <f>TRIM(MID(SUBSTITUTE($N437,"/",REPT(" ",999)),COLUMNS($N:N)*999-998,999))</f>
        <v>film &amp; video</v>
      </c>
      <c r="R437" s="10" t="str">
        <f>TRIM(MID(SUBSTITUTE($N437,"/",REPT(" ",999)),COLUMNS($N:O)*999-998,999))</f>
        <v>animation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str">
        <f t="shared" si="25"/>
        <v>N/A</v>
      </c>
      <c r="Q438" s="10" t="str">
        <f>TRIM(MID(SUBSTITUTE($N438,"/",REPT(" ",999)),COLUMNS($N:N)*999-998,999))</f>
        <v>film &amp; video</v>
      </c>
      <c r="R438" s="10" t="str">
        <f>TRIM(MID(SUBSTITUTE($N438,"/",REPT(" ",999)),COLUMNS($N:O)*999-998,999))</f>
        <v>animation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str">
        <f t="shared" si="25"/>
        <v>N/A</v>
      </c>
      <c r="Q439" s="10" t="str">
        <f>TRIM(MID(SUBSTITUTE($N439,"/",REPT(" ",999)),COLUMNS($N:N)*999-998,999))</f>
        <v>film &amp; video</v>
      </c>
      <c r="R439" s="10" t="str">
        <f>TRIM(MID(SUBSTITUTE($N439,"/",REPT(" ",999)),COLUMNS($N:O)*999-998,999))</f>
        <v>animation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10" t="str">
        <f>TRIM(MID(SUBSTITUTE($N440,"/",REPT(" ",999)),COLUMNS($N:N)*999-998,999))</f>
        <v>film &amp; video</v>
      </c>
      <c r="R440" s="10" t="str">
        <f>TRIM(MID(SUBSTITUTE($N440,"/",REPT(" ",999)),COLUMNS($N:O)*999-998,999))</f>
        <v>animation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str">
        <f t="shared" si="25"/>
        <v>N/A</v>
      </c>
      <c r="Q441" s="10" t="str">
        <f>TRIM(MID(SUBSTITUTE($N441,"/",REPT(" ",999)),COLUMNS($N:N)*999-998,999))</f>
        <v>film &amp; video</v>
      </c>
      <c r="R441" s="10" t="str">
        <f>TRIM(MID(SUBSTITUTE($N441,"/",REPT(" ",999)),COLUMNS($N:O)*999-998,999))</f>
        <v>animation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10" t="str">
        <f>TRIM(MID(SUBSTITUTE($N442,"/",REPT(" ",999)),COLUMNS($N:N)*999-998,999))</f>
        <v>film &amp; video</v>
      </c>
      <c r="R442" s="10" t="str">
        <f>TRIM(MID(SUBSTITUTE($N442,"/",REPT(" ",999)),COLUMNS($N:O)*999-998,999))</f>
        <v>animation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str">
        <f t="shared" si="25"/>
        <v>N/A</v>
      </c>
      <c r="Q443" s="10" t="str">
        <f>TRIM(MID(SUBSTITUTE($N443,"/",REPT(" ",999)),COLUMNS($N:N)*999-998,999))</f>
        <v>film &amp; video</v>
      </c>
      <c r="R443" s="10" t="str">
        <f>TRIM(MID(SUBSTITUTE($N443,"/",REPT(" ",999)),COLUMNS($N:O)*999-998,999))</f>
        <v>animation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10" t="str">
        <f>TRIM(MID(SUBSTITUTE($N444,"/",REPT(" ",999)),COLUMNS($N:N)*999-998,999))</f>
        <v>film &amp; video</v>
      </c>
      <c r="R444" s="10" t="str">
        <f>TRIM(MID(SUBSTITUTE($N444,"/",REPT(" ",999)),COLUMNS($N:O)*999-998,999))</f>
        <v>animation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10" t="str">
        <f>TRIM(MID(SUBSTITUTE($N445,"/",REPT(" ",999)),COLUMNS($N:N)*999-998,999))</f>
        <v>film &amp; video</v>
      </c>
      <c r="R445" s="10" t="str">
        <f>TRIM(MID(SUBSTITUTE($N445,"/",REPT(" ",999)),COLUMNS($N:O)*999-998,999))</f>
        <v>animation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10" t="str">
        <f>TRIM(MID(SUBSTITUTE($N446,"/",REPT(" ",999)),COLUMNS($N:N)*999-998,999))</f>
        <v>film &amp; video</v>
      </c>
      <c r="R446" s="10" t="str">
        <f>TRIM(MID(SUBSTITUTE($N446,"/",REPT(" ",999)),COLUMNS($N:O)*999-998,999))</f>
        <v>animation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10" t="str">
        <f>TRIM(MID(SUBSTITUTE($N447,"/",REPT(" ",999)),COLUMNS($N:N)*999-998,999))</f>
        <v>film &amp; video</v>
      </c>
      <c r="R447" s="10" t="str">
        <f>TRIM(MID(SUBSTITUTE($N447,"/",REPT(" ",999)),COLUMNS($N:O)*999-998,999))</f>
        <v>animation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10" t="str">
        <f>TRIM(MID(SUBSTITUTE($N448,"/",REPT(" ",999)),COLUMNS($N:N)*999-998,999))</f>
        <v>film &amp; video</v>
      </c>
      <c r="R448" s="10" t="str">
        <f>TRIM(MID(SUBSTITUTE($N448,"/",REPT(" ",999)),COLUMNS($N:O)*999-998,999))</f>
        <v>animation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10" t="str">
        <f>TRIM(MID(SUBSTITUTE($N449,"/",REPT(" ",999)),COLUMNS($N:N)*999-998,999))</f>
        <v>film &amp; video</v>
      </c>
      <c r="R449" s="10" t="str">
        <f>TRIM(MID(SUBSTITUTE($N449,"/",REPT(" ",999)),COLUMNS($N:O)*999-998,999))</f>
        <v>animation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10" t="str">
        <f>TRIM(MID(SUBSTITUTE($N450,"/",REPT(" ",999)),COLUMNS($N:N)*999-998,999))</f>
        <v>film &amp; video</v>
      </c>
      <c r="R450" s="10" t="str">
        <f>TRIM(MID(SUBSTITUTE($N450,"/",REPT(" ",999)),COLUMNS($N:O)*999-998,999))</f>
        <v>animation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IF(ISERROR(E451/L451), "N/A", E451/L451)</f>
        <v>9</v>
      </c>
      <c r="Q451" s="10" t="str">
        <f>TRIM(MID(SUBSTITUTE($N451,"/",REPT(" ",999)),COLUMNS($N:N)*999-998,999))</f>
        <v>film &amp; video</v>
      </c>
      <c r="R451" s="10" t="str">
        <f>TRIM(MID(SUBSTITUTE($N451,"/",REPT(" ",999)),COLUMNS($N:O)*999-998,999))</f>
        <v>animation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10" t="str">
        <f>TRIM(MID(SUBSTITUTE($N452,"/",REPT(" ",999)),COLUMNS($N:N)*999-998,999))</f>
        <v>film &amp; video</v>
      </c>
      <c r="R452" s="10" t="str">
        <f>TRIM(MID(SUBSTITUTE($N452,"/",REPT(" ",999)),COLUMNS($N:O)*999-998,999))</f>
        <v>animation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str">
        <f t="shared" si="29"/>
        <v>N/A</v>
      </c>
      <c r="Q453" s="10" t="str">
        <f>TRIM(MID(SUBSTITUTE($N453,"/",REPT(" ",999)),COLUMNS($N:N)*999-998,999))</f>
        <v>film &amp; video</v>
      </c>
      <c r="R453" s="10" t="str">
        <f>TRIM(MID(SUBSTITUTE($N453,"/",REPT(" ",999)),COLUMNS($N:O)*999-998,999))</f>
        <v>animation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10" t="str">
        <f>TRIM(MID(SUBSTITUTE($N454,"/",REPT(" ",999)),COLUMNS($N:N)*999-998,999))</f>
        <v>film &amp; video</v>
      </c>
      <c r="R454" s="10" t="str">
        <f>TRIM(MID(SUBSTITUTE($N454,"/",REPT(" ",999)),COLUMNS($N:O)*999-998,999))</f>
        <v>animation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10" t="str">
        <f>TRIM(MID(SUBSTITUTE($N455,"/",REPT(" ",999)),COLUMNS($N:N)*999-998,999))</f>
        <v>film &amp; video</v>
      </c>
      <c r="R455" s="10" t="str">
        <f>TRIM(MID(SUBSTITUTE($N455,"/",REPT(" ",999)),COLUMNS($N:O)*999-998,999))</f>
        <v>animation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10" t="str">
        <f>TRIM(MID(SUBSTITUTE($N456,"/",REPT(" ",999)),COLUMNS($N:N)*999-998,999))</f>
        <v>film &amp; video</v>
      </c>
      <c r="R456" s="10" t="str">
        <f>TRIM(MID(SUBSTITUTE($N456,"/",REPT(" ",999)),COLUMNS($N:O)*999-998,999))</f>
        <v>animation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10" t="str">
        <f>TRIM(MID(SUBSTITUTE($N457,"/",REPT(" ",999)),COLUMNS($N:N)*999-998,999))</f>
        <v>film &amp; video</v>
      </c>
      <c r="R457" s="10" t="str">
        <f>TRIM(MID(SUBSTITUTE($N457,"/",REPT(" ",999)),COLUMNS($N:O)*999-998,999))</f>
        <v>animation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10" t="str">
        <f>TRIM(MID(SUBSTITUTE($N458,"/",REPT(" ",999)),COLUMNS($N:N)*999-998,999))</f>
        <v>film &amp; video</v>
      </c>
      <c r="R458" s="10" t="str">
        <f>TRIM(MID(SUBSTITUTE($N458,"/",REPT(" ",999)),COLUMNS($N:O)*999-998,999))</f>
        <v>animation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str">
        <f t="shared" si="29"/>
        <v>N/A</v>
      </c>
      <c r="Q459" s="10" t="str">
        <f>TRIM(MID(SUBSTITUTE($N459,"/",REPT(" ",999)),COLUMNS($N:N)*999-998,999))</f>
        <v>film &amp; video</v>
      </c>
      <c r="R459" s="10" t="str">
        <f>TRIM(MID(SUBSTITUTE($N459,"/",REPT(" ",999)),COLUMNS($N:O)*999-998,999))</f>
        <v>animation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10" t="str">
        <f>TRIM(MID(SUBSTITUTE($N460,"/",REPT(" ",999)),COLUMNS($N:N)*999-998,999))</f>
        <v>film &amp; video</v>
      </c>
      <c r="R460" s="10" t="str">
        <f>TRIM(MID(SUBSTITUTE($N460,"/",REPT(" ",999)),COLUMNS($N:O)*999-998,999))</f>
        <v>animation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10" t="str">
        <f>TRIM(MID(SUBSTITUTE($N461,"/",REPT(" ",999)),COLUMNS($N:N)*999-998,999))</f>
        <v>film &amp; video</v>
      </c>
      <c r="R461" s="10" t="str">
        <f>TRIM(MID(SUBSTITUTE($N461,"/",REPT(" ",999)),COLUMNS($N:O)*999-998,999))</f>
        <v>animation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10" t="str">
        <f>TRIM(MID(SUBSTITUTE($N462,"/",REPT(" ",999)),COLUMNS($N:N)*999-998,999))</f>
        <v>film &amp; video</v>
      </c>
      <c r="R462" s="10" t="str">
        <f>TRIM(MID(SUBSTITUTE($N462,"/",REPT(" ",999)),COLUMNS($N:O)*999-998,999))</f>
        <v>animation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str">
        <f t="shared" si="29"/>
        <v>N/A</v>
      </c>
      <c r="Q463" s="10" t="str">
        <f>TRIM(MID(SUBSTITUTE($N463,"/",REPT(" ",999)),COLUMNS($N:N)*999-998,999))</f>
        <v>film &amp; video</v>
      </c>
      <c r="R463" s="10" t="str">
        <f>TRIM(MID(SUBSTITUTE($N463,"/",REPT(" ",999)),COLUMNS($N:O)*999-998,999))</f>
        <v>animation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str">
        <f t="shared" si="29"/>
        <v>N/A</v>
      </c>
      <c r="Q464" s="10" t="str">
        <f>TRIM(MID(SUBSTITUTE($N464,"/",REPT(" ",999)),COLUMNS($N:N)*999-998,999))</f>
        <v>film &amp; video</v>
      </c>
      <c r="R464" s="10" t="str">
        <f>TRIM(MID(SUBSTITUTE($N464,"/",REPT(" ",999)),COLUMNS($N:O)*999-998,999))</f>
        <v>animation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10" t="str">
        <f>TRIM(MID(SUBSTITUTE($N465,"/",REPT(" ",999)),COLUMNS($N:N)*999-998,999))</f>
        <v>film &amp; video</v>
      </c>
      <c r="R465" s="10" t="str">
        <f>TRIM(MID(SUBSTITUTE($N465,"/",REPT(" ",999)),COLUMNS($N:O)*999-998,999))</f>
        <v>animation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10" t="str">
        <f>TRIM(MID(SUBSTITUTE($N466,"/",REPT(" ",999)),COLUMNS($N:N)*999-998,999))</f>
        <v>film &amp; video</v>
      </c>
      <c r="R466" s="10" t="str">
        <f>TRIM(MID(SUBSTITUTE($N466,"/",REPT(" ",999)),COLUMNS($N:O)*999-998,999))</f>
        <v>animation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10" t="str">
        <f>TRIM(MID(SUBSTITUTE($N467,"/",REPT(" ",999)),COLUMNS($N:N)*999-998,999))</f>
        <v>film &amp; video</v>
      </c>
      <c r="R467" s="10" t="str">
        <f>TRIM(MID(SUBSTITUTE($N467,"/",REPT(" ",999)),COLUMNS($N:O)*999-998,999))</f>
        <v>animation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10" t="str">
        <f>TRIM(MID(SUBSTITUTE($N468,"/",REPT(" ",999)),COLUMNS($N:N)*999-998,999))</f>
        <v>film &amp; video</v>
      </c>
      <c r="R468" s="10" t="str">
        <f>TRIM(MID(SUBSTITUTE($N468,"/",REPT(" ",999)),COLUMNS($N:O)*999-998,999))</f>
        <v>animation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10" t="str">
        <f>TRIM(MID(SUBSTITUTE($N469,"/",REPT(" ",999)),COLUMNS($N:N)*999-998,999))</f>
        <v>film &amp; video</v>
      </c>
      <c r="R469" s="10" t="str">
        <f>TRIM(MID(SUBSTITUTE($N469,"/",REPT(" ",999)),COLUMNS($N:O)*999-998,999))</f>
        <v>animation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str">
        <f t="shared" si="29"/>
        <v>N/A</v>
      </c>
      <c r="Q470" s="10" t="str">
        <f>TRIM(MID(SUBSTITUTE($N470,"/",REPT(" ",999)),COLUMNS($N:N)*999-998,999))</f>
        <v>film &amp; video</v>
      </c>
      <c r="R470" s="10" t="str">
        <f>TRIM(MID(SUBSTITUTE($N470,"/",REPT(" ",999)),COLUMNS($N:O)*999-998,999))</f>
        <v>animation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str">
        <f t="shared" si="29"/>
        <v>N/A</v>
      </c>
      <c r="Q471" s="10" t="str">
        <f>TRIM(MID(SUBSTITUTE($N471,"/",REPT(" ",999)),COLUMNS($N:N)*999-998,999))</f>
        <v>film &amp; video</v>
      </c>
      <c r="R471" s="10" t="str">
        <f>TRIM(MID(SUBSTITUTE($N471,"/",REPT(" ",999)),COLUMNS($N:O)*999-998,999))</f>
        <v>animation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10" t="str">
        <f>TRIM(MID(SUBSTITUTE($N472,"/",REPT(" ",999)),COLUMNS($N:N)*999-998,999))</f>
        <v>film &amp; video</v>
      </c>
      <c r="R472" s="10" t="str">
        <f>TRIM(MID(SUBSTITUTE($N472,"/",REPT(" ",999)),COLUMNS($N:O)*999-998,999))</f>
        <v>animation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10" t="str">
        <f>TRIM(MID(SUBSTITUTE($N473,"/",REPT(" ",999)),COLUMNS($N:N)*999-998,999))</f>
        <v>film &amp; video</v>
      </c>
      <c r="R473" s="10" t="str">
        <f>TRIM(MID(SUBSTITUTE($N473,"/",REPT(" ",999)),COLUMNS($N:O)*999-998,999))</f>
        <v>animation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10" t="str">
        <f>TRIM(MID(SUBSTITUTE($N474,"/",REPT(" ",999)),COLUMNS($N:N)*999-998,999))</f>
        <v>film &amp; video</v>
      </c>
      <c r="R474" s="10" t="str">
        <f>TRIM(MID(SUBSTITUTE($N474,"/",REPT(" ",999)),COLUMNS($N:O)*999-998,999))</f>
        <v>animation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10" t="str">
        <f>TRIM(MID(SUBSTITUTE($N475,"/",REPT(" ",999)),COLUMNS($N:N)*999-998,999))</f>
        <v>film &amp; video</v>
      </c>
      <c r="R475" s="10" t="str">
        <f>TRIM(MID(SUBSTITUTE($N475,"/",REPT(" ",999)),COLUMNS($N:O)*999-998,999))</f>
        <v>animation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10" t="str">
        <f>TRIM(MID(SUBSTITUTE($N476,"/",REPT(" ",999)),COLUMNS($N:N)*999-998,999))</f>
        <v>film &amp; video</v>
      </c>
      <c r="R476" s="10" t="str">
        <f>TRIM(MID(SUBSTITUTE($N476,"/",REPT(" ",999)),COLUMNS($N:O)*999-998,999))</f>
        <v>animation</v>
      </c>
      <c r="S476" s="14">
        <f t="shared" si="30"/>
        <v>42753.329039351855</v>
      </c>
      <c r="T476" s="14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str">
        <f t="shared" si="29"/>
        <v>N/A</v>
      </c>
      <c r="Q477" s="10" t="str">
        <f>TRIM(MID(SUBSTITUTE($N477,"/",REPT(" ",999)),COLUMNS($N:N)*999-998,999))</f>
        <v>film &amp; video</v>
      </c>
      <c r="R477" s="10" t="str">
        <f>TRIM(MID(SUBSTITUTE($N477,"/",REPT(" ",999)),COLUMNS($N:O)*999-998,999))</f>
        <v>animation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10" t="str">
        <f>TRIM(MID(SUBSTITUTE($N478,"/",REPT(" ",999)),COLUMNS($N:N)*999-998,999))</f>
        <v>film &amp; video</v>
      </c>
      <c r="R478" s="10" t="str">
        <f>TRIM(MID(SUBSTITUTE($N478,"/",REPT(" ",999)),COLUMNS($N:O)*999-998,999))</f>
        <v>animation</v>
      </c>
      <c r="S478" s="14">
        <f t="shared" si="30"/>
        <v>41757.975011574075</v>
      </c>
      <c r="T478" s="14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str">
        <f t="shared" si="29"/>
        <v>N/A</v>
      </c>
      <c r="Q479" s="10" t="str">
        <f>TRIM(MID(SUBSTITUTE($N479,"/",REPT(" ",999)),COLUMNS($N:N)*999-998,999))</f>
        <v>film &amp; video</v>
      </c>
      <c r="R479" s="10" t="str">
        <f>TRIM(MID(SUBSTITUTE($N479,"/",REPT(" ",999)),COLUMNS($N:O)*999-998,999))</f>
        <v>animation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str">
        <f t="shared" si="29"/>
        <v>N/A</v>
      </c>
      <c r="Q480" s="10" t="str">
        <f>TRIM(MID(SUBSTITUTE($N480,"/",REPT(" ",999)),COLUMNS($N:N)*999-998,999))</f>
        <v>film &amp; video</v>
      </c>
      <c r="R480" s="10" t="str">
        <f>TRIM(MID(SUBSTITUTE($N480,"/",REPT(" ",999)),COLUMNS($N:O)*999-998,999))</f>
        <v>animation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10" t="str">
        <f>TRIM(MID(SUBSTITUTE($N481,"/",REPT(" ",999)),COLUMNS($N:N)*999-998,999))</f>
        <v>film &amp; video</v>
      </c>
      <c r="R481" s="10" t="str">
        <f>TRIM(MID(SUBSTITUTE($N481,"/",REPT(" ",999)),COLUMNS($N:O)*999-998,999))</f>
        <v>animation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10" t="str">
        <f>TRIM(MID(SUBSTITUTE($N482,"/",REPT(" ",999)),COLUMNS($N:N)*999-998,999))</f>
        <v>film &amp; video</v>
      </c>
      <c r="R482" s="10" t="str">
        <f>TRIM(MID(SUBSTITUTE($N482,"/",REPT(" ",999)),COLUMNS($N:O)*999-998,999))</f>
        <v>animation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10" t="str">
        <f>TRIM(MID(SUBSTITUTE($N483,"/",REPT(" ",999)),COLUMNS($N:N)*999-998,999))</f>
        <v>film &amp; video</v>
      </c>
      <c r="R483" s="10" t="str">
        <f>TRIM(MID(SUBSTITUTE($N483,"/",REPT(" ",999)),COLUMNS($N:O)*999-998,999))</f>
        <v>animation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10" t="str">
        <f>TRIM(MID(SUBSTITUTE($N484,"/",REPT(" ",999)),COLUMNS($N:N)*999-998,999))</f>
        <v>film &amp; video</v>
      </c>
      <c r="R484" s="10" t="str">
        <f>TRIM(MID(SUBSTITUTE($N484,"/",REPT(" ",999)),COLUMNS($N:O)*999-998,999))</f>
        <v>animation</v>
      </c>
      <c r="S484" s="14">
        <f t="shared" si="30"/>
        <v>42447.896875000006</v>
      </c>
      <c r="T484" s="14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10" t="str">
        <f>TRIM(MID(SUBSTITUTE($N485,"/",REPT(" ",999)),COLUMNS($N:N)*999-998,999))</f>
        <v>film &amp; video</v>
      </c>
      <c r="R485" s="10" t="str">
        <f>TRIM(MID(SUBSTITUTE($N485,"/",REPT(" ",999)),COLUMNS($N:O)*999-998,999))</f>
        <v>animation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10" t="str">
        <f>TRIM(MID(SUBSTITUTE($N486,"/",REPT(" ",999)),COLUMNS($N:N)*999-998,999))</f>
        <v>film &amp; video</v>
      </c>
      <c r="R486" s="10" t="str">
        <f>TRIM(MID(SUBSTITUTE($N486,"/",REPT(" ",999)),COLUMNS($N:O)*999-998,999))</f>
        <v>animation</v>
      </c>
      <c r="S486" s="14">
        <f t="shared" si="30"/>
        <v>42272.93949074074</v>
      </c>
      <c r="T486" s="14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10" t="str">
        <f>TRIM(MID(SUBSTITUTE($N487,"/",REPT(" ",999)),COLUMNS($N:N)*999-998,999))</f>
        <v>film &amp; video</v>
      </c>
      <c r="R487" s="10" t="str">
        <f>TRIM(MID(SUBSTITUTE($N487,"/",REPT(" ",999)),COLUMNS($N:O)*999-998,999))</f>
        <v>animation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10" t="str">
        <f>TRIM(MID(SUBSTITUTE($N488,"/",REPT(" ",999)),COLUMNS($N:N)*999-998,999))</f>
        <v>film &amp; video</v>
      </c>
      <c r="R488" s="10" t="str">
        <f>TRIM(MID(SUBSTITUTE($N488,"/",REPT(" ",999)),COLUMNS($N:O)*999-998,999))</f>
        <v>animation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str">
        <f t="shared" si="29"/>
        <v>N/A</v>
      </c>
      <c r="Q489" s="10" t="str">
        <f>TRIM(MID(SUBSTITUTE($N489,"/",REPT(" ",999)),COLUMNS($N:N)*999-998,999))</f>
        <v>film &amp; video</v>
      </c>
      <c r="R489" s="10" t="str">
        <f>TRIM(MID(SUBSTITUTE($N489,"/",REPT(" ",999)),COLUMNS($N:O)*999-998,999))</f>
        <v>animation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str">
        <f t="shared" si="29"/>
        <v>N/A</v>
      </c>
      <c r="Q490" s="10" t="str">
        <f>TRIM(MID(SUBSTITUTE($N490,"/",REPT(" ",999)),COLUMNS($N:N)*999-998,999))</f>
        <v>film &amp; video</v>
      </c>
      <c r="R490" s="10" t="str">
        <f>TRIM(MID(SUBSTITUTE($N490,"/",REPT(" ",999)),COLUMNS($N:O)*999-998,999))</f>
        <v>animation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10" t="str">
        <f>TRIM(MID(SUBSTITUTE($N491,"/",REPT(" ",999)),COLUMNS($N:N)*999-998,999))</f>
        <v>film &amp; video</v>
      </c>
      <c r="R491" s="10" t="str">
        <f>TRIM(MID(SUBSTITUTE($N491,"/",REPT(" ",999)),COLUMNS($N:O)*999-998,999))</f>
        <v>animation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str">
        <f t="shared" si="29"/>
        <v>N/A</v>
      </c>
      <c r="Q492" s="10" t="str">
        <f>TRIM(MID(SUBSTITUTE($N492,"/",REPT(" ",999)),COLUMNS($N:N)*999-998,999))</f>
        <v>film &amp; video</v>
      </c>
      <c r="R492" s="10" t="str">
        <f>TRIM(MID(SUBSTITUTE($N492,"/",REPT(" ",999)),COLUMNS($N:O)*999-998,999))</f>
        <v>animation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str">
        <f t="shared" si="29"/>
        <v>N/A</v>
      </c>
      <c r="Q493" s="10" t="str">
        <f>TRIM(MID(SUBSTITUTE($N493,"/",REPT(" ",999)),COLUMNS($N:N)*999-998,999))</f>
        <v>film &amp; video</v>
      </c>
      <c r="R493" s="10" t="str">
        <f>TRIM(MID(SUBSTITUTE($N493,"/",REPT(" ",999)),COLUMNS($N:O)*999-998,999))</f>
        <v>animation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str">
        <f t="shared" si="29"/>
        <v>N/A</v>
      </c>
      <c r="Q494" s="10" t="str">
        <f>TRIM(MID(SUBSTITUTE($N494,"/",REPT(" ",999)),COLUMNS($N:N)*999-998,999))</f>
        <v>film &amp; video</v>
      </c>
      <c r="R494" s="10" t="str">
        <f>TRIM(MID(SUBSTITUTE($N494,"/",REPT(" ",999)),COLUMNS($N:O)*999-998,999))</f>
        <v>animation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str">
        <f t="shared" si="29"/>
        <v>N/A</v>
      </c>
      <c r="Q495" s="10" t="str">
        <f>TRIM(MID(SUBSTITUTE($N495,"/",REPT(" ",999)),COLUMNS($N:N)*999-998,999))</f>
        <v>film &amp; video</v>
      </c>
      <c r="R495" s="10" t="str">
        <f>TRIM(MID(SUBSTITUTE($N495,"/",REPT(" ",999)),COLUMNS($N:O)*999-998,999))</f>
        <v>animation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10" t="str">
        <f>TRIM(MID(SUBSTITUTE($N496,"/",REPT(" ",999)),COLUMNS($N:N)*999-998,999))</f>
        <v>film &amp; video</v>
      </c>
      <c r="R496" s="10" t="str">
        <f>TRIM(MID(SUBSTITUTE($N496,"/",REPT(" ",999)),COLUMNS($N:O)*999-998,999))</f>
        <v>animation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str">
        <f t="shared" si="29"/>
        <v>N/A</v>
      </c>
      <c r="Q497" s="10" t="str">
        <f>TRIM(MID(SUBSTITUTE($N497,"/",REPT(" ",999)),COLUMNS($N:N)*999-998,999))</f>
        <v>film &amp; video</v>
      </c>
      <c r="R497" s="10" t="str">
        <f>TRIM(MID(SUBSTITUTE($N497,"/",REPT(" ",999)),COLUMNS($N:O)*999-998,999))</f>
        <v>animation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10" t="str">
        <f>TRIM(MID(SUBSTITUTE($N498,"/",REPT(" ",999)),COLUMNS($N:N)*999-998,999))</f>
        <v>film &amp; video</v>
      </c>
      <c r="R498" s="10" t="str">
        <f>TRIM(MID(SUBSTITUTE($N498,"/",REPT(" ",999)),COLUMNS($N:O)*999-998,999))</f>
        <v>animation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10" t="str">
        <f>TRIM(MID(SUBSTITUTE($N499,"/",REPT(" ",999)),COLUMNS($N:N)*999-998,999))</f>
        <v>film &amp; video</v>
      </c>
      <c r="R499" s="10" t="str">
        <f>TRIM(MID(SUBSTITUTE($N499,"/",REPT(" ",999)),COLUMNS($N:O)*999-998,999))</f>
        <v>animation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10" t="str">
        <f>TRIM(MID(SUBSTITUTE($N500,"/",REPT(" ",999)),COLUMNS($N:N)*999-998,999))</f>
        <v>film &amp; video</v>
      </c>
      <c r="R500" s="10" t="str">
        <f>TRIM(MID(SUBSTITUTE($N500,"/",REPT(" ",999)),COLUMNS($N:O)*999-998,999))</f>
        <v>animation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10" t="str">
        <f>TRIM(MID(SUBSTITUTE($N501,"/",REPT(" ",999)),COLUMNS($N:N)*999-998,999))</f>
        <v>film &amp; video</v>
      </c>
      <c r="R501" s="10" t="str">
        <f>TRIM(MID(SUBSTITUTE($N501,"/",REPT(" ",999)),COLUMNS($N:O)*999-998,999))</f>
        <v>animation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10" t="str">
        <f>TRIM(MID(SUBSTITUTE($N502,"/",REPT(" ",999)),COLUMNS($N:N)*999-998,999))</f>
        <v>film &amp; video</v>
      </c>
      <c r="R502" s="10" t="str">
        <f>TRIM(MID(SUBSTITUTE($N502,"/",REPT(" ",999)),COLUMNS($N:O)*999-998,999))</f>
        <v>animation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str">
        <f t="shared" si="29"/>
        <v>N/A</v>
      </c>
      <c r="Q503" s="10" t="str">
        <f>TRIM(MID(SUBSTITUTE($N503,"/",REPT(" ",999)),COLUMNS($N:N)*999-998,999))</f>
        <v>film &amp; video</v>
      </c>
      <c r="R503" s="10" t="str">
        <f>TRIM(MID(SUBSTITUTE($N503,"/",REPT(" ",999)),COLUMNS($N:O)*999-998,999))</f>
        <v>animation</v>
      </c>
      <c r="S503" s="14">
        <f t="shared" si="30"/>
        <v>40703.234386574077</v>
      </c>
      <c r="T503" s="14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10" t="str">
        <f>TRIM(MID(SUBSTITUTE($N504,"/",REPT(" ",999)),COLUMNS($N:N)*999-998,999))</f>
        <v>film &amp; video</v>
      </c>
      <c r="R504" s="10" t="str">
        <f>TRIM(MID(SUBSTITUTE($N504,"/",REPT(" ",999)),COLUMNS($N:O)*999-998,999))</f>
        <v>animation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10" t="str">
        <f>TRIM(MID(SUBSTITUTE($N505,"/",REPT(" ",999)),COLUMNS($N:N)*999-998,999))</f>
        <v>film &amp; video</v>
      </c>
      <c r="R505" s="10" t="str">
        <f>TRIM(MID(SUBSTITUTE($N505,"/",REPT(" ",999)),COLUMNS($N:O)*999-998,999))</f>
        <v>animation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10" t="str">
        <f>TRIM(MID(SUBSTITUTE($N506,"/",REPT(" ",999)),COLUMNS($N:N)*999-998,999))</f>
        <v>film &amp; video</v>
      </c>
      <c r="R506" s="10" t="str">
        <f>TRIM(MID(SUBSTITUTE($N506,"/",REPT(" ",999)),COLUMNS($N:O)*999-998,999))</f>
        <v>animation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10" t="str">
        <f>TRIM(MID(SUBSTITUTE($N507,"/",REPT(" ",999)),COLUMNS($N:N)*999-998,999))</f>
        <v>film &amp; video</v>
      </c>
      <c r="R507" s="10" t="str">
        <f>TRIM(MID(SUBSTITUTE($N507,"/",REPT(" ",999)),COLUMNS($N:O)*999-998,999))</f>
        <v>animation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10" t="str">
        <f>TRIM(MID(SUBSTITUTE($N508,"/",REPT(" ",999)),COLUMNS($N:N)*999-998,999))</f>
        <v>film &amp; video</v>
      </c>
      <c r="R508" s="10" t="str">
        <f>TRIM(MID(SUBSTITUTE($N508,"/",REPT(" ",999)),COLUMNS($N:O)*999-998,999))</f>
        <v>animation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10" t="str">
        <f>TRIM(MID(SUBSTITUTE($N509,"/",REPT(" ",999)),COLUMNS($N:N)*999-998,999))</f>
        <v>film &amp; video</v>
      </c>
      <c r="R509" s="10" t="str">
        <f>TRIM(MID(SUBSTITUTE($N509,"/",REPT(" ",999)),COLUMNS($N:O)*999-998,999))</f>
        <v>animation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10" t="str">
        <f>TRIM(MID(SUBSTITUTE($N510,"/",REPT(" ",999)),COLUMNS($N:N)*999-998,999))</f>
        <v>film &amp; video</v>
      </c>
      <c r="R510" s="10" t="str">
        <f>TRIM(MID(SUBSTITUTE($N510,"/",REPT(" ",999)),COLUMNS($N:O)*999-998,999))</f>
        <v>animation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10" t="str">
        <f>TRIM(MID(SUBSTITUTE($N511,"/",REPT(" ",999)),COLUMNS($N:N)*999-998,999))</f>
        <v>film &amp; video</v>
      </c>
      <c r="R511" s="10" t="str">
        <f>TRIM(MID(SUBSTITUTE($N511,"/",REPT(" ",999)),COLUMNS($N:O)*999-998,999))</f>
        <v>animation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str">
        <f t="shared" si="29"/>
        <v>N/A</v>
      </c>
      <c r="Q512" s="10" t="str">
        <f>TRIM(MID(SUBSTITUTE($N512,"/",REPT(" ",999)),COLUMNS($N:N)*999-998,999))</f>
        <v>film &amp; video</v>
      </c>
      <c r="R512" s="10" t="str">
        <f>TRIM(MID(SUBSTITUTE($N512,"/",REPT(" ",999)),COLUMNS($N:O)*999-998,999))</f>
        <v>animation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10" t="str">
        <f>TRIM(MID(SUBSTITUTE($N513,"/",REPT(" ",999)),COLUMNS($N:N)*999-998,999))</f>
        <v>film &amp; video</v>
      </c>
      <c r="R513" s="10" t="str">
        <f>TRIM(MID(SUBSTITUTE($N513,"/",REPT(" ",999)),COLUMNS($N:O)*999-998,999))</f>
        <v>animation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10" t="str">
        <f>TRIM(MID(SUBSTITUTE($N514,"/",REPT(" ",999)),COLUMNS($N:N)*999-998,999))</f>
        <v>film &amp; video</v>
      </c>
      <c r="R514" s="10" t="str">
        <f>TRIM(MID(SUBSTITUTE($N514,"/",REPT(" ",999)),COLUMNS($N:O)*999-998,999))</f>
        <v>animation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IF(ISERROR(E515/L515), "N/A", E515/L515)</f>
        <v>102.38235294117646</v>
      </c>
      <c r="Q515" s="10" t="str">
        <f>TRIM(MID(SUBSTITUTE($N515,"/",REPT(" ",999)),COLUMNS($N:N)*999-998,999))</f>
        <v>film &amp; video</v>
      </c>
      <c r="R515" s="10" t="str">
        <f>TRIM(MID(SUBSTITUTE($N515,"/",REPT(" ",999)),COLUMNS($N:O)*999-998,999))</f>
        <v>animation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10" t="str">
        <f>TRIM(MID(SUBSTITUTE($N516,"/",REPT(" ",999)),COLUMNS($N:N)*999-998,999))</f>
        <v>film &amp; video</v>
      </c>
      <c r="R516" s="10" t="str">
        <f>TRIM(MID(SUBSTITUTE($N516,"/",REPT(" ",999)),COLUMNS($N:O)*999-998,999))</f>
        <v>animation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10" t="str">
        <f>TRIM(MID(SUBSTITUTE($N517,"/",REPT(" ",999)),COLUMNS($N:N)*999-998,999))</f>
        <v>film &amp; video</v>
      </c>
      <c r="R517" s="10" t="str">
        <f>TRIM(MID(SUBSTITUTE($N517,"/",REPT(" ",999)),COLUMNS($N:O)*999-998,999))</f>
        <v>animation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str">
        <f t="shared" si="33"/>
        <v>N/A</v>
      </c>
      <c r="Q518" s="10" t="str">
        <f>TRIM(MID(SUBSTITUTE($N518,"/",REPT(" ",999)),COLUMNS($N:N)*999-998,999))</f>
        <v>film &amp; video</v>
      </c>
      <c r="R518" s="10" t="str">
        <f>TRIM(MID(SUBSTITUTE($N518,"/",REPT(" ",999)),COLUMNS($N:O)*999-998,999))</f>
        <v>animation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10" t="str">
        <f>TRIM(MID(SUBSTITUTE($N519,"/",REPT(" ",999)),COLUMNS($N:N)*999-998,999))</f>
        <v>film &amp; video</v>
      </c>
      <c r="R519" s="10" t="str">
        <f>TRIM(MID(SUBSTITUTE($N519,"/",REPT(" ",999)),COLUMNS($N:O)*999-998,999))</f>
        <v>animation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str">
        <f t="shared" si="33"/>
        <v>N/A</v>
      </c>
      <c r="Q520" s="10" t="str">
        <f>TRIM(MID(SUBSTITUTE($N520,"/",REPT(" ",999)),COLUMNS($N:N)*999-998,999))</f>
        <v>film &amp; video</v>
      </c>
      <c r="R520" s="10" t="str">
        <f>TRIM(MID(SUBSTITUTE($N520,"/",REPT(" ",999)),COLUMNS($N:O)*999-998,999))</f>
        <v>animation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10" t="str">
        <f>TRIM(MID(SUBSTITUTE($N521,"/",REPT(" ",999)),COLUMNS($N:N)*999-998,999))</f>
        <v>film &amp; video</v>
      </c>
      <c r="R521" s="10" t="str">
        <f>TRIM(MID(SUBSTITUTE($N521,"/",REPT(" ",999)),COLUMNS($N:O)*999-998,999))</f>
        <v>animation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10" t="str">
        <f>TRIM(MID(SUBSTITUTE($N522,"/",REPT(" ",999)),COLUMNS($N:N)*999-998,999))</f>
        <v>theater</v>
      </c>
      <c r="R522" s="10" t="str">
        <f>TRIM(MID(SUBSTITUTE($N522,"/",REPT(" ",999)),COLUMNS($N:O)*999-998,999))</f>
        <v>plays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10" t="str">
        <f>TRIM(MID(SUBSTITUTE($N523,"/",REPT(" ",999)),COLUMNS($N:N)*999-998,999))</f>
        <v>theater</v>
      </c>
      <c r="R523" s="10" t="str">
        <f>TRIM(MID(SUBSTITUTE($N523,"/",REPT(" ",999)),COLUMNS($N:O)*999-998,999))</f>
        <v>plays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10" t="str">
        <f>TRIM(MID(SUBSTITUTE($N524,"/",REPT(" ",999)),COLUMNS($N:N)*999-998,999))</f>
        <v>theater</v>
      </c>
      <c r="R524" s="10" t="str">
        <f>TRIM(MID(SUBSTITUTE($N524,"/",REPT(" ",999)),COLUMNS($N:O)*999-998,999))</f>
        <v>plays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10" t="str">
        <f>TRIM(MID(SUBSTITUTE($N525,"/",REPT(" ",999)),COLUMNS($N:N)*999-998,999))</f>
        <v>theater</v>
      </c>
      <c r="R525" s="10" t="str">
        <f>TRIM(MID(SUBSTITUTE($N525,"/",REPT(" ",999)),COLUMNS($N:O)*999-998,999))</f>
        <v>plays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10" t="str">
        <f>TRIM(MID(SUBSTITUTE($N526,"/",REPT(" ",999)),COLUMNS($N:N)*999-998,999))</f>
        <v>theater</v>
      </c>
      <c r="R526" s="10" t="str">
        <f>TRIM(MID(SUBSTITUTE($N526,"/",REPT(" ",999)),COLUMNS($N:O)*999-998,999))</f>
        <v>plays</v>
      </c>
      <c r="S526" s="14">
        <f t="shared" si="34"/>
        <v>42492.717233796298</v>
      </c>
      <c r="T526" s="14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10" t="str">
        <f>TRIM(MID(SUBSTITUTE($N527,"/",REPT(" ",999)),COLUMNS($N:N)*999-998,999))</f>
        <v>theater</v>
      </c>
      <c r="R527" s="10" t="str">
        <f>TRIM(MID(SUBSTITUTE($N527,"/",REPT(" ",999)),COLUMNS($N:O)*999-998,999))</f>
        <v>plays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10" t="str">
        <f>TRIM(MID(SUBSTITUTE($N528,"/",REPT(" ",999)),COLUMNS($N:N)*999-998,999))</f>
        <v>theater</v>
      </c>
      <c r="R528" s="10" t="str">
        <f>TRIM(MID(SUBSTITUTE($N528,"/",REPT(" ",999)),COLUMNS($N:O)*999-998,999))</f>
        <v>plays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10" t="str">
        <f>TRIM(MID(SUBSTITUTE($N529,"/",REPT(" ",999)),COLUMNS($N:N)*999-998,999))</f>
        <v>theater</v>
      </c>
      <c r="R529" s="10" t="str">
        <f>TRIM(MID(SUBSTITUTE($N529,"/",REPT(" ",999)),COLUMNS($N:O)*999-998,999))</f>
        <v>plays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10" t="str">
        <f>TRIM(MID(SUBSTITUTE($N530,"/",REPT(" ",999)),COLUMNS($N:N)*999-998,999))</f>
        <v>theater</v>
      </c>
      <c r="R530" s="10" t="str">
        <f>TRIM(MID(SUBSTITUTE($N530,"/",REPT(" ",999)),COLUMNS($N:O)*999-998,999))</f>
        <v>plays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10" t="str">
        <f>TRIM(MID(SUBSTITUTE($N531,"/",REPT(" ",999)),COLUMNS($N:N)*999-998,999))</f>
        <v>theater</v>
      </c>
      <c r="R531" s="10" t="str">
        <f>TRIM(MID(SUBSTITUTE($N531,"/",REPT(" ",999)),COLUMNS($N:O)*999-998,999))</f>
        <v>plays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10" t="str">
        <f>TRIM(MID(SUBSTITUTE($N532,"/",REPT(" ",999)),COLUMNS($N:N)*999-998,999))</f>
        <v>theater</v>
      </c>
      <c r="R532" s="10" t="str">
        <f>TRIM(MID(SUBSTITUTE($N532,"/",REPT(" ",999)),COLUMNS($N:O)*999-998,999))</f>
        <v>plays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10" t="str">
        <f>TRIM(MID(SUBSTITUTE($N533,"/",REPT(" ",999)),COLUMNS($N:N)*999-998,999))</f>
        <v>theater</v>
      </c>
      <c r="R533" s="10" t="str">
        <f>TRIM(MID(SUBSTITUTE($N533,"/",REPT(" ",999)),COLUMNS($N:O)*999-998,999))</f>
        <v>plays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10" t="str">
        <f>TRIM(MID(SUBSTITUTE($N534,"/",REPT(" ",999)),COLUMNS($N:N)*999-998,999))</f>
        <v>theater</v>
      </c>
      <c r="R534" s="10" t="str">
        <f>TRIM(MID(SUBSTITUTE($N534,"/",REPT(" ",999)),COLUMNS($N:O)*999-998,999))</f>
        <v>plays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10" t="str">
        <f>TRIM(MID(SUBSTITUTE($N535,"/",REPT(" ",999)),COLUMNS($N:N)*999-998,999))</f>
        <v>theater</v>
      </c>
      <c r="R535" s="10" t="str">
        <f>TRIM(MID(SUBSTITUTE($N535,"/",REPT(" ",999)),COLUMNS($N:O)*999-998,999))</f>
        <v>plays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10" t="str">
        <f>TRIM(MID(SUBSTITUTE($N536,"/",REPT(" ",999)),COLUMNS($N:N)*999-998,999))</f>
        <v>theater</v>
      </c>
      <c r="R536" s="10" t="str">
        <f>TRIM(MID(SUBSTITUTE($N536,"/",REPT(" ",999)),COLUMNS($N:O)*999-998,999))</f>
        <v>plays</v>
      </c>
      <c r="S536" s="14">
        <f t="shared" si="34"/>
        <v>42270.810995370368</v>
      </c>
      <c r="T536" s="14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10" t="str">
        <f>TRIM(MID(SUBSTITUTE($N537,"/",REPT(" ",999)),COLUMNS($N:N)*999-998,999))</f>
        <v>theater</v>
      </c>
      <c r="R537" s="10" t="str">
        <f>TRIM(MID(SUBSTITUTE($N537,"/",REPT(" ",999)),COLUMNS($N:O)*999-998,999))</f>
        <v>plays</v>
      </c>
      <c r="S537" s="14">
        <f t="shared" si="34"/>
        <v>42711.545196759253</v>
      </c>
      <c r="T537" s="14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10" t="str">
        <f>TRIM(MID(SUBSTITUTE($N538,"/",REPT(" ",999)),COLUMNS($N:N)*999-998,999))</f>
        <v>theater</v>
      </c>
      <c r="R538" s="10" t="str">
        <f>TRIM(MID(SUBSTITUTE($N538,"/",REPT(" ",999)),COLUMNS($N:O)*999-998,999))</f>
        <v>plays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10" t="str">
        <f>TRIM(MID(SUBSTITUTE($N539,"/",REPT(" ",999)),COLUMNS($N:N)*999-998,999))</f>
        <v>theater</v>
      </c>
      <c r="R539" s="10" t="str">
        <f>TRIM(MID(SUBSTITUTE($N539,"/",REPT(" ",999)),COLUMNS($N:O)*999-998,999))</f>
        <v>plays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10" t="str">
        <f>TRIM(MID(SUBSTITUTE($N540,"/",REPT(" ",999)),COLUMNS($N:N)*999-998,999))</f>
        <v>theater</v>
      </c>
      <c r="R540" s="10" t="str">
        <f>TRIM(MID(SUBSTITUTE($N540,"/",REPT(" ",999)),COLUMNS($N:O)*999-998,999))</f>
        <v>plays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10" t="str">
        <f>TRIM(MID(SUBSTITUTE($N541,"/",REPT(" ",999)),COLUMNS($N:N)*999-998,999))</f>
        <v>theater</v>
      </c>
      <c r="R541" s="10" t="str">
        <f>TRIM(MID(SUBSTITUTE($N541,"/",REPT(" ",999)),COLUMNS($N:O)*999-998,999))</f>
        <v>plays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10" t="str">
        <f>TRIM(MID(SUBSTITUTE($N542,"/",REPT(" ",999)),COLUMNS($N:N)*999-998,999))</f>
        <v>technology</v>
      </c>
      <c r="R542" s="10" t="str">
        <f>TRIM(MID(SUBSTITUTE($N542,"/",REPT(" ",999)),COLUMNS($N:O)*999-998,999))</f>
        <v>web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10" t="str">
        <f>TRIM(MID(SUBSTITUTE($N543,"/",REPT(" ",999)),COLUMNS($N:N)*999-998,999))</f>
        <v>technology</v>
      </c>
      <c r="R543" s="10" t="str">
        <f>TRIM(MID(SUBSTITUTE($N543,"/",REPT(" ",999)),COLUMNS($N:O)*999-998,999))</f>
        <v>web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10" t="str">
        <f>TRIM(MID(SUBSTITUTE($N544,"/",REPT(" ",999)),COLUMNS($N:N)*999-998,999))</f>
        <v>technology</v>
      </c>
      <c r="R544" s="10" t="str">
        <f>TRIM(MID(SUBSTITUTE($N544,"/",REPT(" ",999)),COLUMNS($N:O)*999-998,999))</f>
        <v>web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10" t="str">
        <f>TRIM(MID(SUBSTITUTE($N545,"/",REPT(" ",999)),COLUMNS($N:N)*999-998,999))</f>
        <v>technology</v>
      </c>
      <c r="R545" s="10" t="str">
        <f>TRIM(MID(SUBSTITUTE($N545,"/",REPT(" ",999)),COLUMNS($N:O)*999-998,999))</f>
        <v>web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10" t="str">
        <f>TRIM(MID(SUBSTITUTE($N546,"/",REPT(" ",999)),COLUMNS($N:N)*999-998,999))</f>
        <v>technology</v>
      </c>
      <c r="R546" s="10" t="str">
        <f>TRIM(MID(SUBSTITUTE($N546,"/",REPT(" ",999)),COLUMNS($N:O)*999-998,999))</f>
        <v>web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10" t="str">
        <f>TRIM(MID(SUBSTITUTE($N547,"/",REPT(" ",999)),COLUMNS($N:N)*999-998,999))</f>
        <v>technology</v>
      </c>
      <c r="R547" s="10" t="str">
        <f>TRIM(MID(SUBSTITUTE($N547,"/",REPT(" ",999)),COLUMNS($N:O)*999-998,999))</f>
        <v>web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10" t="str">
        <f>TRIM(MID(SUBSTITUTE($N548,"/",REPT(" ",999)),COLUMNS($N:N)*999-998,999))</f>
        <v>technology</v>
      </c>
      <c r="R548" s="10" t="str">
        <f>TRIM(MID(SUBSTITUTE($N548,"/",REPT(" ",999)),COLUMNS($N:O)*999-998,999))</f>
        <v>web</v>
      </c>
      <c r="S548" s="14">
        <f t="shared" si="34"/>
        <v>42249.667997685188</v>
      </c>
      <c r="T548" s="14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str">
        <f t="shared" si="33"/>
        <v>N/A</v>
      </c>
      <c r="Q549" s="10" t="str">
        <f>TRIM(MID(SUBSTITUTE($N549,"/",REPT(" ",999)),COLUMNS($N:N)*999-998,999))</f>
        <v>technology</v>
      </c>
      <c r="R549" s="10" t="str">
        <f>TRIM(MID(SUBSTITUTE($N549,"/",REPT(" ",999)),COLUMNS($N:O)*999-998,999))</f>
        <v>web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10" t="str">
        <f>TRIM(MID(SUBSTITUTE($N550,"/",REPT(" ",999)),COLUMNS($N:N)*999-998,999))</f>
        <v>technology</v>
      </c>
      <c r="R550" s="10" t="str">
        <f>TRIM(MID(SUBSTITUTE($N550,"/",REPT(" ",999)),COLUMNS($N:O)*999-998,999))</f>
        <v>web</v>
      </c>
      <c r="S550" s="14">
        <f t="shared" si="34"/>
        <v>42276.903333333335</v>
      </c>
      <c r="T550" s="14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10" t="str">
        <f>TRIM(MID(SUBSTITUTE($N551,"/",REPT(" ",999)),COLUMNS($N:N)*999-998,999))</f>
        <v>technology</v>
      </c>
      <c r="R551" s="10" t="str">
        <f>TRIM(MID(SUBSTITUTE($N551,"/",REPT(" ",999)),COLUMNS($N:O)*999-998,999))</f>
        <v>web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10" t="str">
        <f>TRIM(MID(SUBSTITUTE($N552,"/",REPT(" ",999)),COLUMNS($N:N)*999-998,999))</f>
        <v>technology</v>
      </c>
      <c r="R552" s="10" t="str">
        <f>TRIM(MID(SUBSTITUTE($N552,"/",REPT(" ",999)),COLUMNS($N:O)*999-998,999))</f>
        <v>web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10" t="str">
        <f>TRIM(MID(SUBSTITUTE($N553,"/",REPT(" ",999)),COLUMNS($N:N)*999-998,999))</f>
        <v>technology</v>
      </c>
      <c r="R553" s="10" t="str">
        <f>TRIM(MID(SUBSTITUTE($N553,"/",REPT(" ",999)),COLUMNS($N:O)*999-998,999))</f>
        <v>web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str">
        <f t="shared" si="33"/>
        <v>N/A</v>
      </c>
      <c r="Q554" s="10" t="str">
        <f>TRIM(MID(SUBSTITUTE($N554,"/",REPT(" ",999)),COLUMNS($N:N)*999-998,999))</f>
        <v>technology</v>
      </c>
      <c r="R554" s="10" t="str">
        <f>TRIM(MID(SUBSTITUTE($N554,"/",REPT(" ",999)),COLUMNS($N:O)*999-998,999))</f>
        <v>web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10" t="str">
        <f>TRIM(MID(SUBSTITUTE($N555,"/",REPT(" ",999)),COLUMNS($N:N)*999-998,999))</f>
        <v>technology</v>
      </c>
      <c r="R555" s="10" t="str">
        <f>TRIM(MID(SUBSTITUTE($N555,"/",REPT(" ",999)),COLUMNS($N:O)*999-998,999))</f>
        <v>web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10" t="str">
        <f>TRIM(MID(SUBSTITUTE($N556,"/",REPT(" ",999)),COLUMNS($N:N)*999-998,999))</f>
        <v>technology</v>
      </c>
      <c r="R556" s="10" t="str">
        <f>TRIM(MID(SUBSTITUTE($N556,"/",REPT(" ",999)),COLUMNS($N:O)*999-998,999))</f>
        <v>web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str">
        <f t="shared" si="33"/>
        <v>N/A</v>
      </c>
      <c r="Q557" s="10" t="str">
        <f>TRIM(MID(SUBSTITUTE($N557,"/",REPT(" ",999)),COLUMNS($N:N)*999-998,999))</f>
        <v>technology</v>
      </c>
      <c r="R557" s="10" t="str">
        <f>TRIM(MID(SUBSTITUTE($N557,"/",REPT(" ",999)),COLUMNS($N:O)*999-998,999))</f>
        <v>web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10" t="str">
        <f>TRIM(MID(SUBSTITUTE($N558,"/",REPT(" ",999)),COLUMNS($N:N)*999-998,999))</f>
        <v>technology</v>
      </c>
      <c r="R558" s="10" t="str">
        <f>TRIM(MID(SUBSTITUTE($N558,"/",REPT(" ",999)),COLUMNS($N:O)*999-998,999))</f>
        <v>web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10" t="str">
        <f>TRIM(MID(SUBSTITUTE($N559,"/",REPT(" ",999)),COLUMNS($N:N)*999-998,999))</f>
        <v>technology</v>
      </c>
      <c r="R559" s="10" t="str">
        <f>TRIM(MID(SUBSTITUTE($N559,"/",REPT(" ",999)),COLUMNS($N:O)*999-998,999))</f>
        <v>web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str">
        <f t="shared" si="33"/>
        <v>N/A</v>
      </c>
      <c r="Q560" s="10" t="str">
        <f>TRIM(MID(SUBSTITUTE($N560,"/",REPT(" ",999)),COLUMNS($N:N)*999-998,999))</f>
        <v>technology</v>
      </c>
      <c r="R560" s="10" t="str">
        <f>TRIM(MID(SUBSTITUTE($N560,"/",REPT(" ",999)),COLUMNS($N:O)*999-998,999))</f>
        <v>web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10" t="str">
        <f>TRIM(MID(SUBSTITUTE($N561,"/",REPT(" ",999)),COLUMNS($N:N)*999-998,999))</f>
        <v>technology</v>
      </c>
      <c r="R561" s="10" t="str">
        <f>TRIM(MID(SUBSTITUTE($N561,"/",REPT(" ",999)),COLUMNS($N:O)*999-998,999))</f>
        <v>web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10" t="str">
        <f>TRIM(MID(SUBSTITUTE($N562,"/",REPT(" ",999)),COLUMNS($N:N)*999-998,999))</f>
        <v>technology</v>
      </c>
      <c r="R562" s="10" t="str">
        <f>TRIM(MID(SUBSTITUTE($N562,"/",REPT(" ",999)),COLUMNS($N:O)*999-998,999))</f>
        <v>web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10" t="str">
        <f>TRIM(MID(SUBSTITUTE($N563,"/",REPT(" ",999)),COLUMNS($N:N)*999-998,999))</f>
        <v>technology</v>
      </c>
      <c r="R563" s="10" t="str">
        <f>TRIM(MID(SUBSTITUTE($N563,"/",REPT(" ",999)),COLUMNS($N:O)*999-998,999))</f>
        <v>web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str">
        <f t="shared" si="33"/>
        <v>N/A</v>
      </c>
      <c r="Q564" s="10" t="str">
        <f>TRIM(MID(SUBSTITUTE($N564,"/",REPT(" ",999)),COLUMNS($N:N)*999-998,999))</f>
        <v>technology</v>
      </c>
      <c r="R564" s="10" t="str">
        <f>TRIM(MID(SUBSTITUTE($N564,"/",REPT(" ",999)),COLUMNS($N:O)*999-998,999))</f>
        <v>web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10" t="str">
        <f>TRIM(MID(SUBSTITUTE($N565,"/",REPT(" ",999)),COLUMNS($N:N)*999-998,999))</f>
        <v>technology</v>
      </c>
      <c r="R565" s="10" t="str">
        <f>TRIM(MID(SUBSTITUTE($N565,"/",REPT(" ",999)),COLUMNS($N:O)*999-998,999))</f>
        <v>web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10" t="str">
        <f>TRIM(MID(SUBSTITUTE($N566,"/",REPT(" ",999)),COLUMNS($N:N)*999-998,999))</f>
        <v>technology</v>
      </c>
      <c r="R566" s="10" t="str">
        <f>TRIM(MID(SUBSTITUTE($N566,"/",REPT(" ",999)),COLUMNS($N:O)*999-998,999))</f>
        <v>web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str">
        <f t="shared" si="33"/>
        <v>N/A</v>
      </c>
      <c r="Q567" s="10" t="str">
        <f>TRIM(MID(SUBSTITUTE($N567,"/",REPT(" ",999)),COLUMNS($N:N)*999-998,999))</f>
        <v>technology</v>
      </c>
      <c r="R567" s="10" t="str">
        <f>TRIM(MID(SUBSTITUTE($N567,"/",REPT(" ",999)),COLUMNS($N:O)*999-998,999))</f>
        <v>web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10" t="str">
        <f>TRIM(MID(SUBSTITUTE($N568,"/",REPT(" ",999)),COLUMNS($N:N)*999-998,999))</f>
        <v>technology</v>
      </c>
      <c r="R568" s="10" t="str">
        <f>TRIM(MID(SUBSTITUTE($N568,"/",REPT(" ",999)),COLUMNS($N:O)*999-998,999))</f>
        <v>web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str">
        <f t="shared" si="33"/>
        <v>N/A</v>
      </c>
      <c r="Q569" s="10" t="str">
        <f>TRIM(MID(SUBSTITUTE($N569,"/",REPT(" ",999)),COLUMNS($N:N)*999-998,999))</f>
        <v>technology</v>
      </c>
      <c r="R569" s="10" t="str">
        <f>TRIM(MID(SUBSTITUTE($N569,"/",REPT(" ",999)),COLUMNS($N:O)*999-998,999))</f>
        <v>web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10" t="str">
        <f>TRIM(MID(SUBSTITUTE($N570,"/",REPT(" ",999)),COLUMNS($N:N)*999-998,999))</f>
        <v>technology</v>
      </c>
      <c r="R570" s="10" t="str">
        <f>TRIM(MID(SUBSTITUTE($N570,"/",REPT(" ",999)),COLUMNS($N:O)*999-998,999))</f>
        <v>web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10" t="str">
        <f>TRIM(MID(SUBSTITUTE($N571,"/",REPT(" ",999)),COLUMNS($N:N)*999-998,999))</f>
        <v>technology</v>
      </c>
      <c r="R571" s="10" t="str">
        <f>TRIM(MID(SUBSTITUTE($N571,"/",REPT(" ",999)),COLUMNS($N:O)*999-998,999))</f>
        <v>web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10" t="str">
        <f>TRIM(MID(SUBSTITUTE($N572,"/",REPT(" ",999)),COLUMNS($N:N)*999-998,999))</f>
        <v>technology</v>
      </c>
      <c r="R572" s="10" t="str">
        <f>TRIM(MID(SUBSTITUTE($N572,"/",REPT(" ",999)),COLUMNS($N:O)*999-998,999))</f>
        <v>web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10" t="str">
        <f>TRIM(MID(SUBSTITUTE($N573,"/",REPT(" ",999)),COLUMNS($N:N)*999-998,999))</f>
        <v>technology</v>
      </c>
      <c r="R573" s="10" t="str">
        <f>TRIM(MID(SUBSTITUTE($N573,"/",REPT(" ",999)),COLUMNS($N:O)*999-998,999))</f>
        <v>web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str">
        <f t="shared" si="33"/>
        <v>N/A</v>
      </c>
      <c r="Q574" s="10" t="str">
        <f>TRIM(MID(SUBSTITUTE($N574,"/",REPT(" ",999)),COLUMNS($N:N)*999-998,999))</f>
        <v>technology</v>
      </c>
      <c r="R574" s="10" t="str">
        <f>TRIM(MID(SUBSTITUTE($N574,"/",REPT(" ",999)),COLUMNS($N:O)*999-998,999))</f>
        <v>web</v>
      </c>
      <c r="S574" s="14">
        <f t="shared" si="34"/>
        <v>42282.71629629629</v>
      </c>
      <c r="T574" s="14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10" t="str">
        <f>TRIM(MID(SUBSTITUTE($N575,"/",REPT(" ",999)),COLUMNS($N:N)*999-998,999))</f>
        <v>technology</v>
      </c>
      <c r="R575" s="10" t="str">
        <f>TRIM(MID(SUBSTITUTE($N575,"/",REPT(" ",999)),COLUMNS($N:O)*999-998,999))</f>
        <v>web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10" t="str">
        <f>TRIM(MID(SUBSTITUTE($N576,"/",REPT(" ",999)),COLUMNS($N:N)*999-998,999))</f>
        <v>technology</v>
      </c>
      <c r="R576" s="10" t="str">
        <f>TRIM(MID(SUBSTITUTE($N576,"/",REPT(" ",999)),COLUMNS($N:O)*999-998,999))</f>
        <v>web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10" t="str">
        <f>TRIM(MID(SUBSTITUTE($N577,"/",REPT(" ",999)),COLUMNS($N:N)*999-998,999))</f>
        <v>technology</v>
      </c>
      <c r="R577" s="10" t="str">
        <f>TRIM(MID(SUBSTITUTE($N577,"/",REPT(" ",999)),COLUMNS($N:O)*999-998,999))</f>
        <v>web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10" t="str">
        <f>TRIM(MID(SUBSTITUTE($N578,"/",REPT(" ",999)),COLUMNS($N:N)*999-998,999))</f>
        <v>technology</v>
      </c>
      <c r="R578" s="10" t="str">
        <f>TRIM(MID(SUBSTITUTE($N578,"/",REPT(" ",999)),COLUMNS($N:O)*999-998,999))</f>
        <v>web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IF(ISERROR(E579/L579), "N/A", E579/L579)</f>
        <v>10</v>
      </c>
      <c r="Q579" s="10" t="str">
        <f>TRIM(MID(SUBSTITUTE($N579,"/",REPT(" ",999)),COLUMNS($N:N)*999-998,999))</f>
        <v>technology</v>
      </c>
      <c r="R579" s="10" t="str">
        <f>TRIM(MID(SUBSTITUTE($N579,"/",REPT(" ",999)),COLUMNS($N:O)*999-998,999))</f>
        <v>web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10" t="str">
        <f>TRIM(MID(SUBSTITUTE($N580,"/",REPT(" ",999)),COLUMNS($N:N)*999-998,999))</f>
        <v>technology</v>
      </c>
      <c r="R580" s="10" t="str">
        <f>TRIM(MID(SUBSTITUTE($N580,"/",REPT(" ",999)),COLUMNS($N:O)*999-998,999))</f>
        <v>web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10" t="str">
        <f>TRIM(MID(SUBSTITUTE($N581,"/",REPT(" ",999)),COLUMNS($N:N)*999-998,999))</f>
        <v>technology</v>
      </c>
      <c r="R581" s="10" t="str">
        <f>TRIM(MID(SUBSTITUTE($N581,"/",REPT(" ",999)),COLUMNS($N:O)*999-998,999))</f>
        <v>web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10" t="str">
        <f>TRIM(MID(SUBSTITUTE($N582,"/",REPT(" ",999)),COLUMNS($N:N)*999-998,999))</f>
        <v>technology</v>
      </c>
      <c r="R582" s="10" t="str">
        <f>TRIM(MID(SUBSTITUTE($N582,"/",REPT(" ",999)),COLUMNS($N:O)*999-998,999))</f>
        <v>web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str">
        <f t="shared" si="37"/>
        <v>N/A</v>
      </c>
      <c r="Q583" s="10" t="str">
        <f>TRIM(MID(SUBSTITUTE($N583,"/",REPT(" ",999)),COLUMNS($N:N)*999-998,999))</f>
        <v>technology</v>
      </c>
      <c r="R583" s="10" t="str">
        <f>TRIM(MID(SUBSTITUTE($N583,"/",REPT(" ",999)),COLUMNS($N:O)*999-998,999))</f>
        <v>web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str">
        <f t="shared" si="37"/>
        <v>N/A</v>
      </c>
      <c r="Q584" s="10" t="str">
        <f>TRIM(MID(SUBSTITUTE($N584,"/",REPT(" ",999)),COLUMNS($N:N)*999-998,999))</f>
        <v>technology</v>
      </c>
      <c r="R584" s="10" t="str">
        <f>TRIM(MID(SUBSTITUTE($N584,"/",REPT(" ",999)),COLUMNS($N:O)*999-998,999))</f>
        <v>web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10" t="str">
        <f>TRIM(MID(SUBSTITUTE($N585,"/",REPT(" ",999)),COLUMNS($N:N)*999-998,999))</f>
        <v>technology</v>
      </c>
      <c r="R585" s="10" t="str">
        <f>TRIM(MID(SUBSTITUTE($N585,"/",REPT(" ",999)),COLUMNS($N:O)*999-998,999))</f>
        <v>web</v>
      </c>
      <c r="S585" s="14">
        <f t="shared" si="38"/>
        <v>42052.93850694444</v>
      </c>
      <c r="T585" s="14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10" t="str">
        <f>TRIM(MID(SUBSTITUTE($N586,"/",REPT(" ",999)),COLUMNS($N:N)*999-998,999))</f>
        <v>technology</v>
      </c>
      <c r="R586" s="10" t="str">
        <f>TRIM(MID(SUBSTITUTE($N586,"/",REPT(" ",999)),COLUMNS($N:O)*999-998,999))</f>
        <v>web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str">
        <f t="shared" si="37"/>
        <v>N/A</v>
      </c>
      <c r="Q587" s="10" t="str">
        <f>TRIM(MID(SUBSTITUTE($N587,"/",REPT(" ",999)),COLUMNS($N:N)*999-998,999))</f>
        <v>technology</v>
      </c>
      <c r="R587" s="10" t="str">
        <f>TRIM(MID(SUBSTITUTE($N587,"/",REPT(" ",999)),COLUMNS($N:O)*999-998,999))</f>
        <v>web</v>
      </c>
      <c r="S587" s="14">
        <f t="shared" si="38"/>
        <v>42283.3909375</v>
      </c>
      <c r="T587" s="14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10" t="str">
        <f>TRIM(MID(SUBSTITUTE($N588,"/",REPT(" ",999)),COLUMNS($N:N)*999-998,999))</f>
        <v>technology</v>
      </c>
      <c r="R588" s="10" t="str">
        <f>TRIM(MID(SUBSTITUTE($N588,"/",REPT(" ",999)),COLUMNS($N:O)*999-998,999))</f>
        <v>web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10" t="str">
        <f>TRIM(MID(SUBSTITUTE($N589,"/",REPT(" ",999)),COLUMNS($N:N)*999-998,999))</f>
        <v>technology</v>
      </c>
      <c r="R589" s="10" t="str">
        <f>TRIM(MID(SUBSTITUTE($N589,"/",REPT(" ",999)),COLUMNS($N:O)*999-998,999))</f>
        <v>web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10" t="str">
        <f>TRIM(MID(SUBSTITUTE($N590,"/",REPT(" ",999)),COLUMNS($N:N)*999-998,999))</f>
        <v>technology</v>
      </c>
      <c r="R590" s="10" t="str">
        <f>TRIM(MID(SUBSTITUTE($N590,"/",REPT(" ",999)),COLUMNS($N:O)*999-998,999))</f>
        <v>web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10" t="str">
        <f>TRIM(MID(SUBSTITUTE($N591,"/",REPT(" ",999)),COLUMNS($N:N)*999-998,999))</f>
        <v>technology</v>
      </c>
      <c r="R591" s="10" t="str">
        <f>TRIM(MID(SUBSTITUTE($N591,"/",REPT(" ",999)),COLUMNS($N:O)*999-998,999))</f>
        <v>web</v>
      </c>
      <c r="S591" s="14">
        <f t="shared" si="38"/>
        <v>42178.614571759259</v>
      </c>
      <c r="T591" s="14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10" t="str">
        <f>TRIM(MID(SUBSTITUTE($N592,"/",REPT(" ",999)),COLUMNS($N:N)*999-998,999))</f>
        <v>technology</v>
      </c>
      <c r="R592" s="10" t="str">
        <f>TRIM(MID(SUBSTITUTE($N592,"/",REPT(" ",999)),COLUMNS($N:O)*999-998,999))</f>
        <v>web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10" t="str">
        <f>TRIM(MID(SUBSTITUTE($N593,"/",REPT(" ",999)),COLUMNS($N:N)*999-998,999))</f>
        <v>technology</v>
      </c>
      <c r="R593" s="10" t="str">
        <f>TRIM(MID(SUBSTITUTE($N593,"/",REPT(" ",999)),COLUMNS($N:O)*999-998,999))</f>
        <v>web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10" t="str">
        <f>TRIM(MID(SUBSTITUTE($N594,"/",REPT(" ",999)),COLUMNS($N:N)*999-998,999))</f>
        <v>technology</v>
      </c>
      <c r="R594" s="10" t="str">
        <f>TRIM(MID(SUBSTITUTE($N594,"/",REPT(" ",999)),COLUMNS($N:O)*999-998,999))</f>
        <v>web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10" t="str">
        <f>TRIM(MID(SUBSTITUTE($N595,"/",REPT(" ",999)),COLUMNS($N:N)*999-998,999))</f>
        <v>technology</v>
      </c>
      <c r="R595" s="10" t="str">
        <f>TRIM(MID(SUBSTITUTE($N595,"/",REPT(" ",999)),COLUMNS($N:O)*999-998,999))</f>
        <v>web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10" t="str">
        <f>TRIM(MID(SUBSTITUTE($N596,"/",REPT(" ",999)),COLUMNS($N:N)*999-998,999))</f>
        <v>technology</v>
      </c>
      <c r="R596" s="10" t="str">
        <f>TRIM(MID(SUBSTITUTE($N596,"/",REPT(" ",999)),COLUMNS($N:O)*999-998,999))</f>
        <v>web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10" t="str">
        <f>TRIM(MID(SUBSTITUTE($N597,"/",REPT(" ",999)),COLUMNS($N:N)*999-998,999))</f>
        <v>technology</v>
      </c>
      <c r="R597" s="10" t="str">
        <f>TRIM(MID(SUBSTITUTE($N597,"/",REPT(" ",999)),COLUMNS($N:O)*999-998,999))</f>
        <v>web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10" t="str">
        <f>TRIM(MID(SUBSTITUTE($N598,"/",REPT(" ",999)),COLUMNS($N:N)*999-998,999))</f>
        <v>technology</v>
      </c>
      <c r="R598" s="10" t="str">
        <f>TRIM(MID(SUBSTITUTE($N598,"/",REPT(" ",999)),COLUMNS($N:O)*999-998,999))</f>
        <v>web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10" t="str">
        <f>TRIM(MID(SUBSTITUTE($N599,"/",REPT(" ",999)),COLUMNS($N:N)*999-998,999))</f>
        <v>technology</v>
      </c>
      <c r="R599" s="10" t="str">
        <f>TRIM(MID(SUBSTITUTE($N599,"/",REPT(" ",999)),COLUMNS($N:O)*999-998,999))</f>
        <v>web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10" t="str">
        <f>TRIM(MID(SUBSTITUTE($N600,"/",REPT(" ",999)),COLUMNS($N:N)*999-998,999))</f>
        <v>technology</v>
      </c>
      <c r="R600" s="10" t="str">
        <f>TRIM(MID(SUBSTITUTE($N600,"/",REPT(" ",999)),COLUMNS($N:O)*999-998,999))</f>
        <v>web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10" t="str">
        <f>TRIM(MID(SUBSTITUTE($N601,"/",REPT(" ",999)),COLUMNS($N:N)*999-998,999))</f>
        <v>technology</v>
      </c>
      <c r="R601" s="10" t="str">
        <f>TRIM(MID(SUBSTITUTE($N601,"/",REPT(" ",999)),COLUMNS($N:O)*999-998,999))</f>
        <v>web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10" t="str">
        <f>TRIM(MID(SUBSTITUTE($N602,"/",REPT(" ",999)),COLUMNS($N:N)*999-998,999))</f>
        <v>technology</v>
      </c>
      <c r="R602" s="10" t="str">
        <f>TRIM(MID(SUBSTITUTE($N602,"/",REPT(" ",999)),COLUMNS($N:O)*999-998,999))</f>
        <v>web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10" t="str">
        <f>TRIM(MID(SUBSTITUTE($N603,"/",REPT(" ",999)),COLUMNS($N:N)*999-998,999))</f>
        <v>technology</v>
      </c>
      <c r="R603" s="10" t="str">
        <f>TRIM(MID(SUBSTITUTE($N603,"/",REPT(" ",999)),COLUMNS($N:O)*999-998,999))</f>
        <v>web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str">
        <f t="shared" si="37"/>
        <v>N/A</v>
      </c>
      <c r="Q604" s="10" t="str">
        <f>TRIM(MID(SUBSTITUTE($N604,"/",REPT(" ",999)),COLUMNS($N:N)*999-998,999))</f>
        <v>technology</v>
      </c>
      <c r="R604" s="10" t="str">
        <f>TRIM(MID(SUBSTITUTE($N604,"/",REPT(" ",999)),COLUMNS($N:O)*999-998,999))</f>
        <v>web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10" t="str">
        <f>TRIM(MID(SUBSTITUTE($N605,"/",REPT(" ",999)),COLUMNS($N:N)*999-998,999))</f>
        <v>technology</v>
      </c>
      <c r="R605" s="10" t="str">
        <f>TRIM(MID(SUBSTITUTE($N605,"/",REPT(" ",999)),COLUMNS($N:O)*999-998,999))</f>
        <v>web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str">
        <f t="shared" si="37"/>
        <v>N/A</v>
      </c>
      <c r="Q606" s="10" t="str">
        <f>TRIM(MID(SUBSTITUTE($N606,"/",REPT(" ",999)),COLUMNS($N:N)*999-998,999))</f>
        <v>technology</v>
      </c>
      <c r="R606" s="10" t="str">
        <f>TRIM(MID(SUBSTITUTE($N606,"/",REPT(" ",999)),COLUMNS($N:O)*999-998,999))</f>
        <v>web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10" t="str">
        <f>TRIM(MID(SUBSTITUTE($N607,"/",REPT(" ",999)),COLUMNS($N:N)*999-998,999))</f>
        <v>technology</v>
      </c>
      <c r="R607" s="10" t="str">
        <f>TRIM(MID(SUBSTITUTE($N607,"/",REPT(" ",999)),COLUMNS($N:O)*999-998,999))</f>
        <v>web</v>
      </c>
      <c r="S607" s="14">
        <f t="shared" si="38"/>
        <v>42194.357731481476</v>
      </c>
      <c r="T607" s="14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10" t="str">
        <f>TRIM(MID(SUBSTITUTE($N608,"/",REPT(" ",999)),COLUMNS($N:N)*999-998,999))</f>
        <v>technology</v>
      </c>
      <c r="R608" s="10" t="str">
        <f>TRIM(MID(SUBSTITUTE($N608,"/",REPT(" ",999)),COLUMNS($N:O)*999-998,999))</f>
        <v>web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str">
        <f t="shared" si="37"/>
        <v>N/A</v>
      </c>
      <c r="Q609" s="10" t="str">
        <f>TRIM(MID(SUBSTITUTE($N609,"/",REPT(" ",999)),COLUMNS($N:N)*999-998,999))</f>
        <v>technology</v>
      </c>
      <c r="R609" s="10" t="str">
        <f>TRIM(MID(SUBSTITUTE($N609,"/",REPT(" ",999)),COLUMNS($N:O)*999-998,999))</f>
        <v>web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10" t="str">
        <f>TRIM(MID(SUBSTITUTE($N610,"/",REPT(" ",999)),COLUMNS($N:N)*999-998,999))</f>
        <v>technology</v>
      </c>
      <c r="R610" s="10" t="str">
        <f>TRIM(MID(SUBSTITUTE($N610,"/",REPT(" ",999)),COLUMNS($N:O)*999-998,999))</f>
        <v>web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10" t="str">
        <f>TRIM(MID(SUBSTITUTE($N611,"/",REPT(" ",999)),COLUMNS($N:N)*999-998,999))</f>
        <v>technology</v>
      </c>
      <c r="R611" s="10" t="str">
        <f>TRIM(MID(SUBSTITUTE($N611,"/",REPT(" ",999)),COLUMNS($N:O)*999-998,999))</f>
        <v>web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str">
        <f t="shared" si="37"/>
        <v>N/A</v>
      </c>
      <c r="Q612" s="10" t="str">
        <f>TRIM(MID(SUBSTITUTE($N612,"/",REPT(" ",999)),COLUMNS($N:N)*999-998,999))</f>
        <v>technology</v>
      </c>
      <c r="R612" s="10" t="str">
        <f>TRIM(MID(SUBSTITUTE($N612,"/",REPT(" ",999)),COLUMNS($N:O)*999-998,999))</f>
        <v>web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str">
        <f t="shared" si="37"/>
        <v>N/A</v>
      </c>
      <c r="Q613" s="10" t="str">
        <f>TRIM(MID(SUBSTITUTE($N613,"/",REPT(" ",999)),COLUMNS($N:N)*999-998,999))</f>
        <v>technology</v>
      </c>
      <c r="R613" s="10" t="str">
        <f>TRIM(MID(SUBSTITUTE($N613,"/",REPT(" ",999)),COLUMNS($N:O)*999-998,999))</f>
        <v>web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str">
        <f t="shared" si="37"/>
        <v>N/A</v>
      </c>
      <c r="Q614" s="10" t="str">
        <f>TRIM(MID(SUBSTITUTE($N614,"/",REPT(" ",999)),COLUMNS($N:N)*999-998,999))</f>
        <v>technology</v>
      </c>
      <c r="R614" s="10" t="str">
        <f>TRIM(MID(SUBSTITUTE($N614,"/",REPT(" ",999)),COLUMNS($N:O)*999-998,999))</f>
        <v>web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10" t="str">
        <f>TRIM(MID(SUBSTITUTE($N615,"/",REPT(" ",999)),COLUMNS($N:N)*999-998,999))</f>
        <v>technology</v>
      </c>
      <c r="R615" s="10" t="str">
        <f>TRIM(MID(SUBSTITUTE($N615,"/",REPT(" ",999)),COLUMNS($N:O)*999-998,999))</f>
        <v>web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str">
        <f t="shared" si="37"/>
        <v>N/A</v>
      </c>
      <c r="Q616" s="10" t="str">
        <f>TRIM(MID(SUBSTITUTE($N616,"/",REPT(" ",999)),COLUMNS($N:N)*999-998,999))</f>
        <v>technology</v>
      </c>
      <c r="R616" s="10" t="str">
        <f>TRIM(MID(SUBSTITUTE($N616,"/",REPT(" ",999)),COLUMNS($N:O)*999-998,999))</f>
        <v>web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str">
        <f t="shared" si="37"/>
        <v>N/A</v>
      </c>
      <c r="Q617" s="10" t="str">
        <f>TRIM(MID(SUBSTITUTE($N617,"/",REPT(" ",999)),COLUMNS($N:N)*999-998,999))</f>
        <v>technology</v>
      </c>
      <c r="R617" s="10" t="str">
        <f>TRIM(MID(SUBSTITUTE($N617,"/",REPT(" ",999)),COLUMNS($N:O)*999-998,999))</f>
        <v>web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str">
        <f t="shared" si="37"/>
        <v>N/A</v>
      </c>
      <c r="Q618" s="10" t="str">
        <f>TRIM(MID(SUBSTITUTE($N618,"/",REPT(" ",999)),COLUMNS($N:N)*999-998,999))</f>
        <v>technology</v>
      </c>
      <c r="R618" s="10" t="str">
        <f>TRIM(MID(SUBSTITUTE($N618,"/",REPT(" ",999)),COLUMNS($N:O)*999-998,999))</f>
        <v>web</v>
      </c>
      <c r="S618" s="14">
        <f t="shared" si="38"/>
        <v>42761.376238425932</v>
      </c>
      <c r="T618" s="14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10" t="str">
        <f>TRIM(MID(SUBSTITUTE($N619,"/",REPT(" ",999)),COLUMNS($N:N)*999-998,999))</f>
        <v>technology</v>
      </c>
      <c r="R619" s="10" t="str">
        <f>TRIM(MID(SUBSTITUTE($N619,"/",REPT(" ",999)),COLUMNS($N:O)*999-998,999))</f>
        <v>web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str">
        <f t="shared" si="37"/>
        <v>N/A</v>
      </c>
      <c r="Q620" s="10" t="str">
        <f>TRIM(MID(SUBSTITUTE($N620,"/",REPT(" ",999)),COLUMNS($N:N)*999-998,999))</f>
        <v>technology</v>
      </c>
      <c r="R620" s="10" t="str">
        <f>TRIM(MID(SUBSTITUTE($N620,"/",REPT(" ",999)),COLUMNS($N:O)*999-998,999))</f>
        <v>web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10" t="str">
        <f>TRIM(MID(SUBSTITUTE($N621,"/",REPT(" ",999)),COLUMNS($N:N)*999-998,999))</f>
        <v>technology</v>
      </c>
      <c r="R621" s="10" t="str">
        <f>TRIM(MID(SUBSTITUTE($N621,"/",REPT(" ",999)),COLUMNS($N:O)*999-998,999))</f>
        <v>web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10" t="str">
        <f>TRIM(MID(SUBSTITUTE($N622,"/",REPT(" ",999)),COLUMNS($N:N)*999-998,999))</f>
        <v>technology</v>
      </c>
      <c r="R622" s="10" t="str">
        <f>TRIM(MID(SUBSTITUTE($N622,"/",REPT(" ",999)),COLUMNS($N:O)*999-998,999))</f>
        <v>web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10" t="str">
        <f>TRIM(MID(SUBSTITUTE($N623,"/",REPT(" ",999)),COLUMNS($N:N)*999-998,999))</f>
        <v>technology</v>
      </c>
      <c r="R623" s="10" t="str">
        <f>TRIM(MID(SUBSTITUTE($N623,"/",REPT(" ",999)),COLUMNS($N:O)*999-998,999))</f>
        <v>web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10" t="str">
        <f>TRIM(MID(SUBSTITUTE($N624,"/",REPT(" ",999)),COLUMNS($N:N)*999-998,999))</f>
        <v>technology</v>
      </c>
      <c r="R624" s="10" t="str">
        <f>TRIM(MID(SUBSTITUTE($N624,"/",REPT(" ",999)),COLUMNS($N:O)*999-998,999))</f>
        <v>web</v>
      </c>
      <c r="S624" s="14">
        <f t="shared" si="38"/>
        <v>42532.774745370371</v>
      </c>
      <c r="T624" s="14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str">
        <f t="shared" si="37"/>
        <v>N/A</v>
      </c>
      <c r="Q625" s="10" t="str">
        <f>TRIM(MID(SUBSTITUTE($N625,"/",REPT(" ",999)),COLUMNS($N:N)*999-998,999))</f>
        <v>technology</v>
      </c>
      <c r="R625" s="10" t="str">
        <f>TRIM(MID(SUBSTITUTE($N625,"/",REPT(" ",999)),COLUMNS($N:O)*999-998,999))</f>
        <v>web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str">
        <f t="shared" si="37"/>
        <v>N/A</v>
      </c>
      <c r="Q626" s="10" t="str">
        <f>TRIM(MID(SUBSTITUTE($N626,"/",REPT(" ",999)),COLUMNS($N:N)*999-998,999))</f>
        <v>technology</v>
      </c>
      <c r="R626" s="10" t="str">
        <f>TRIM(MID(SUBSTITUTE($N626,"/",REPT(" ",999)),COLUMNS($N:O)*999-998,999))</f>
        <v>web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str">
        <f t="shared" si="37"/>
        <v>N/A</v>
      </c>
      <c r="Q627" s="10" t="str">
        <f>TRIM(MID(SUBSTITUTE($N627,"/",REPT(" ",999)),COLUMNS($N:N)*999-998,999))</f>
        <v>technology</v>
      </c>
      <c r="R627" s="10" t="str">
        <f>TRIM(MID(SUBSTITUTE($N627,"/",REPT(" ",999)),COLUMNS($N:O)*999-998,999))</f>
        <v>web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10" t="str">
        <f>TRIM(MID(SUBSTITUTE($N628,"/",REPT(" ",999)),COLUMNS($N:N)*999-998,999))</f>
        <v>technology</v>
      </c>
      <c r="R628" s="10" t="str">
        <f>TRIM(MID(SUBSTITUTE($N628,"/",REPT(" ",999)),COLUMNS($N:O)*999-998,999))</f>
        <v>web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10" t="str">
        <f>TRIM(MID(SUBSTITUTE($N629,"/",REPT(" ",999)),COLUMNS($N:N)*999-998,999))</f>
        <v>technology</v>
      </c>
      <c r="R629" s="10" t="str">
        <f>TRIM(MID(SUBSTITUTE($N629,"/",REPT(" ",999)),COLUMNS($N:O)*999-998,999))</f>
        <v>web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str">
        <f t="shared" si="37"/>
        <v>N/A</v>
      </c>
      <c r="Q630" s="10" t="str">
        <f>TRIM(MID(SUBSTITUTE($N630,"/",REPT(" ",999)),COLUMNS($N:N)*999-998,999))</f>
        <v>technology</v>
      </c>
      <c r="R630" s="10" t="str">
        <f>TRIM(MID(SUBSTITUTE($N630,"/",REPT(" ",999)),COLUMNS($N:O)*999-998,999))</f>
        <v>web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10" t="str">
        <f>TRIM(MID(SUBSTITUTE($N631,"/",REPT(" ",999)),COLUMNS($N:N)*999-998,999))</f>
        <v>technology</v>
      </c>
      <c r="R631" s="10" t="str">
        <f>TRIM(MID(SUBSTITUTE($N631,"/",REPT(" ",999)),COLUMNS($N:O)*999-998,999))</f>
        <v>web</v>
      </c>
      <c r="S631" s="14">
        <f t="shared" si="38"/>
        <v>42474.637824074074</v>
      </c>
      <c r="T631" s="14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10" t="str">
        <f>TRIM(MID(SUBSTITUTE($N632,"/",REPT(" ",999)),COLUMNS($N:N)*999-998,999))</f>
        <v>technology</v>
      </c>
      <c r="R632" s="10" t="str">
        <f>TRIM(MID(SUBSTITUTE($N632,"/",REPT(" ",999)),COLUMNS($N:O)*999-998,999))</f>
        <v>web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10" t="str">
        <f>TRIM(MID(SUBSTITUTE($N633,"/",REPT(" ",999)),COLUMNS($N:N)*999-998,999))</f>
        <v>technology</v>
      </c>
      <c r="R633" s="10" t="str">
        <f>TRIM(MID(SUBSTITUTE($N633,"/",REPT(" ",999)),COLUMNS($N:O)*999-998,999))</f>
        <v>web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str">
        <f t="shared" si="37"/>
        <v>N/A</v>
      </c>
      <c r="Q634" s="10" t="str">
        <f>TRIM(MID(SUBSTITUTE($N634,"/",REPT(" ",999)),COLUMNS($N:N)*999-998,999))</f>
        <v>technology</v>
      </c>
      <c r="R634" s="10" t="str">
        <f>TRIM(MID(SUBSTITUTE($N634,"/",REPT(" ",999)),COLUMNS($N:O)*999-998,999))</f>
        <v>web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10" t="str">
        <f>TRIM(MID(SUBSTITUTE($N635,"/",REPT(" ",999)),COLUMNS($N:N)*999-998,999))</f>
        <v>technology</v>
      </c>
      <c r="R635" s="10" t="str">
        <f>TRIM(MID(SUBSTITUTE($N635,"/",REPT(" ",999)),COLUMNS($N:O)*999-998,999))</f>
        <v>web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10" t="str">
        <f>TRIM(MID(SUBSTITUTE($N636,"/",REPT(" ",999)),COLUMNS($N:N)*999-998,999))</f>
        <v>technology</v>
      </c>
      <c r="R636" s="10" t="str">
        <f>TRIM(MID(SUBSTITUTE($N636,"/",REPT(" ",999)),COLUMNS($N:O)*999-998,999))</f>
        <v>web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10" t="str">
        <f>TRIM(MID(SUBSTITUTE($N637,"/",REPT(" ",999)),COLUMNS($N:N)*999-998,999))</f>
        <v>technology</v>
      </c>
      <c r="R637" s="10" t="str">
        <f>TRIM(MID(SUBSTITUTE($N637,"/",REPT(" ",999)),COLUMNS($N:O)*999-998,999))</f>
        <v>web</v>
      </c>
      <c r="S637" s="14">
        <f t="shared" si="38"/>
        <v>42076.092152777783</v>
      </c>
      <c r="T637" s="14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10" t="str">
        <f>TRIM(MID(SUBSTITUTE($N638,"/",REPT(" ",999)),COLUMNS($N:N)*999-998,999))</f>
        <v>technology</v>
      </c>
      <c r="R638" s="10" t="str">
        <f>TRIM(MID(SUBSTITUTE($N638,"/",REPT(" ",999)),COLUMNS($N:O)*999-998,999))</f>
        <v>web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str">
        <f t="shared" si="37"/>
        <v>N/A</v>
      </c>
      <c r="Q639" s="10" t="str">
        <f>TRIM(MID(SUBSTITUTE($N639,"/",REPT(" ",999)),COLUMNS($N:N)*999-998,999))</f>
        <v>technology</v>
      </c>
      <c r="R639" s="10" t="str">
        <f>TRIM(MID(SUBSTITUTE($N639,"/",REPT(" ",999)),COLUMNS($N:O)*999-998,999))</f>
        <v>web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10" t="str">
        <f>TRIM(MID(SUBSTITUTE($N640,"/",REPT(" ",999)),COLUMNS($N:N)*999-998,999))</f>
        <v>technology</v>
      </c>
      <c r="R640" s="10" t="str">
        <f>TRIM(MID(SUBSTITUTE($N640,"/",REPT(" ",999)),COLUMNS($N:O)*999-998,999))</f>
        <v>web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10" t="str">
        <f>TRIM(MID(SUBSTITUTE($N641,"/",REPT(" ",999)),COLUMNS($N:N)*999-998,999))</f>
        <v>technology</v>
      </c>
      <c r="R641" s="10" t="str">
        <f>TRIM(MID(SUBSTITUTE($N641,"/",REPT(" ",999)),COLUMNS($N:O)*999-998,999))</f>
        <v>web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10" t="str">
        <f>TRIM(MID(SUBSTITUTE($N642,"/",REPT(" ",999)),COLUMNS($N:N)*999-998,999))</f>
        <v>technology</v>
      </c>
      <c r="R642" s="10" t="str">
        <f>TRIM(MID(SUBSTITUTE($N642,"/",REPT(" ",999)),COLUMNS($N:O)*999-998,999))</f>
        <v>wearables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IF(ISERROR(E643/L643), "N/A", E643/L643)</f>
        <v>151.31746031746033</v>
      </c>
      <c r="Q643" s="10" t="str">
        <f>TRIM(MID(SUBSTITUTE($N643,"/",REPT(" ",999)),COLUMNS($N:N)*999-998,999))</f>
        <v>technology</v>
      </c>
      <c r="R643" s="10" t="str">
        <f>TRIM(MID(SUBSTITUTE($N643,"/",REPT(" ",999)),COLUMNS($N:O)*999-998,999))</f>
        <v>wearables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10" t="str">
        <f>TRIM(MID(SUBSTITUTE($N644,"/",REPT(" ",999)),COLUMNS($N:N)*999-998,999))</f>
        <v>technology</v>
      </c>
      <c r="R644" s="10" t="str">
        <f>TRIM(MID(SUBSTITUTE($N644,"/",REPT(" ",999)),COLUMNS($N:O)*999-998,999))</f>
        <v>wearables</v>
      </c>
      <c r="S644" s="14">
        <f t="shared" si="42"/>
        <v>42199.651319444441</v>
      </c>
      <c r="T644" s="14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10" t="str">
        <f>TRIM(MID(SUBSTITUTE($N645,"/",REPT(" ",999)),COLUMNS($N:N)*999-998,999))</f>
        <v>technology</v>
      </c>
      <c r="R645" s="10" t="str">
        <f>TRIM(MID(SUBSTITUTE($N645,"/",REPT(" ",999)),COLUMNS($N:O)*999-998,999))</f>
        <v>wearables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10" t="str">
        <f>TRIM(MID(SUBSTITUTE($N646,"/",REPT(" ",999)),COLUMNS($N:N)*999-998,999))</f>
        <v>technology</v>
      </c>
      <c r="R646" s="10" t="str">
        <f>TRIM(MID(SUBSTITUTE($N646,"/",REPT(" ",999)),COLUMNS($N:O)*999-998,999))</f>
        <v>wearables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10" t="str">
        <f>TRIM(MID(SUBSTITUTE($N647,"/",REPT(" ",999)),COLUMNS($N:N)*999-998,999))</f>
        <v>technology</v>
      </c>
      <c r="R647" s="10" t="str">
        <f>TRIM(MID(SUBSTITUTE($N647,"/",REPT(" ",999)),COLUMNS($N:O)*999-998,999))</f>
        <v>wearables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10" t="str">
        <f>TRIM(MID(SUBSTITUTE($N648,"/",REPT(" ",999)),COLUMNS($N:N)*999-998,999))</f>
        <v>technology</v>
      </c>
      <c r="R648" s="10" t="str">
        <f>TRIM(MID(SUBSTITUTE($N648,"/",REPT(" ",999)),COLUMNS($N:O)*999-998,999))</f>
        <v>wearables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10" t="str">
        <f>TRIM(MID(SUBSTITUTE($N649,"/",REPT(" ",999)),COLUMNS($N:N)*999-998,999))</f>
        <v>technology</v>
      </c>
      <c r="R649" s="10" t="str">
        <f>TRIM(MID(SUBSTITUTE($N649,"/",REPT(" ",999)),COLUMNS($N:O)*999-998,999))</f>
        <v>wearables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10" t="str">
        <f>TRIM(MID(SUBSTITUTE($N650,"/",REPT(" ",999)),COLUMNS($N:N)*999-998,999))</f>
        <v>technology</v>
      </c>
      <c r="R650" s="10" t="str">
        <f>TRIM(MID(SUBSTITUTE($N650,"/",REPT(" ",999)),COLUMNS($N:O)*999-998,999))</f>
        <v>wearables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10" t="str">
        <f>TRIM(MID(SUBSTITUTE($N651,"/",REPT(" ",999)),COLUMNS($N:N)*999-998,999))</f>
        <v>technology</v>
      </c>
      <c r="R651" s="10" t="str">
        <f>TRIM(MID(SUBSTITUTE($N651,"/",REPT(" ",999)),COLUMNS($N:O)*999-998,999))</f>
        <v>wearables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10" t="str">
        <f>TRIM(MID(SUBSTITUTE($N652,"/",REPT(" ",999)),COLUMNS($N:N)*999-998,999))</f>
        <v>technology</v>
      </c>
      <c r="R652" s="10" t="str">
        <f>TRIM(MID(SUBSTITUTE($N652,"/",REPT(" ",999)),COLUMNS($N:O)*999-998,999))</f>
        <v>wearables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10" t="str">
        <f>TRIM(MID(SUBSTITUTE($N653,"/",REPT(" ",999)),COLUMNS($N:N)*999-998,999))</f>
        <v>technology</v>
      </c>
      <c r="R653" s="10" t="str">
        <f>TRIM(MID(SUBSTITUTE($N653,"/",REPT(" ",999)),COLUMNS($N:O)*999-998,999))</f>
        <v>wearables</v>
      </c>
      <c r="S653" s="14">
        <f t="shared" si="42"/>
        <v>41956.017488425925</v>
      </c>
      <c r="T653" s="14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10" t="str">
        <f>TRIM(MID(SUBSTITUTE($N654,"/",REPT(" ",999)),COLUMNS($N:N)*999-998,999))</f>
        <v>technology</v>
      </c>
      <c r="R654" s="10" t="str">
        <f>TRIM(MID(SUBSTITUTE($N654,"/",REPT(" ",999)),COLUMNS($N:O)*999-998,999))</f>
        <v>wearables</v>
      </c>
      <c r="S654" s="14">
        <f t="shared" si="42"/>
        <v>42675.690393518518</v>
      </c>
      <c r="T654" s="14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10" t="str">
        <f>TRIM(MID(SUBSTITUTE($N655,"/",REPT(" ",999)),COLUMNS($N:N)*999-998,999))</f>
        <v>technology</v>
      </c>
      <c r="R655" s="10" t="str">
        <f>TRIM(MID(SUBSTITUTE($N655,"/",REPT(" ",999)),COLUMNS($N:O)*999-998,999))</f>
        <v>wearables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10" t="str">
        <f>TRIM(MID(SUBSTITUTE($N656,"/",REPT(" ",999)),COLUMNS($N:N)*999-998,999))</f>
        <v>technology</v>
      </c>
      <c r="R656" s="10" t="str">
        <f>TRIM(MID(SUBSTITUTE($N656,"/",REPT(" ",999)),COLUMNS($N:O)*999-998,999))</f>
        <v>wearables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10" t="str">
        <f>TRIM(MID(SUBSTITUTE($N657,"/",REPT(" ",999)),COLUMNS($N:N)*999-998,999))</f>
        <v>technology</v>
      </c>
      <c r="R657" s="10" t="str">
        <f>TRIM(MID(SUBSTITUTE($N657,"/",REPT(" ",999)),COLUMNS($N:O)*999-998,999))</f>
        <v>wearables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10" t="str">
        <f>TRIM(MID(SUBSTITUTE($N658,"/",REPT(" ",999)),COLUMNS($N:N)*999-998,999))</f>
        <v>technology</v>
      </c>
      <c r="R658" s="10" t="str">
        <f>TRIM(MID(SUBSTITUTE($N658,"/",REPT(" ",999)),COLUMNS($N:O)*999-998,999))</f>
        <v>wearables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10" t="str">
        <f>TRIM(MID(SUBSTITUTE($N659,"/",REPT(" ",999)),COLUMNS($N:N)*999-998,999))</f>
        <v>technology</v>
      </c>
      <c r="R659" s="10" t="str">
        <f>TRIM(MID(SUBSTITUTE($N659,"/",REPT(" ",999)),COLUMNS($N:O)*999-998,999))</f>
        <v>wearables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10" t="str">
        <f>TRIM(MID(SUBSTITUTE($N660,"/",REPT(" ",999)),COLUMNS($N:N)*999-998,999))</f>
        <v>technology</v>
      </c>
      <c r="R660" s="10" t="str">
        <f>TRIM(MID(SUBSTITUTE($N660,"/",REPT(" ",999)),COLUMNS($N:O)*999-998,999))</f>
        <v>wearables</v>
      </c>
      <c r="S660" s="14">
        <f t="shared" si="42"/>
        <v>42179.160752314812</v>
      </c>
      <c r="T660" s="14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10" t="str">
        <f>TRIM(MID(SUBSTITUTE($N661,"/",REPT(" ",999)),COLUMNS($N:N)*999-998,999))</f>
        <v>technology</v>
      </c>
      <c r="R661" s="10" t="str">
        <f>TRIM(MID(SUBSTITUTE($N661,"/",REPT(" ",999)),COLUMNS($N:O)*999-998,999))</f>
        <v>wearables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10" t="str">
        <f>TRIM(MID(SUBSTITUTE($N662,"/",REPT(" ",999)),COLUMNS($N:N)*999-998,999))</f>
        <v>technology</v>
      </c>
      <c r="R662" s="10" t="str">
        <f>TRIM(MID(SUBSTITUTE($N662,"/",REPT(" ",999)),COLUMNS($N:O)*999-998,999))</f>
        <v>wearables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10" t="str">
        <f>TRIM(MID(SUBSTITUTE($N663,"/",REPT(" ",999)),COLUMNS($N:N)*999-998,999))</f>
        <v>technology</v>
      </c>
      <c r="R663" s="10" t="str">
        <f>TRIM(MID(SUBSTITUTE($N663,"/",REPT(" ",999)),COLUMNS($N:O)*999-998,999))</f>
        <v>wearables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10" t="str">
        <f>TRIM(MID(SUBSTITUTE($N664,"/",REPT(" ",999)),COLUMNS($N:N)*999-998,999))</f>
        <v>technology</v>
      </c>
      <c r="R664" s="10" t="str">
        <f>TRIM(MID(SUBSTITUTE($N664,"/",REPT(" ",999)),COLUMNS($N:O)*999-998,999))</f>
        <v>wearables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10" t="str">
        <f>TRIM(MID(SUBSTITUTE($N665,"/",REPT(" ",999)),COLUMNS($N:N)*999-998,999))</f>
        <v>technology</v>
      </c>
      <c r="R665" s="10" t="str">
        <f>TRIM(MID(SUBSTITUTE($N665,"/",REPT(" ",999)),COLUMNS($N:O)*999-998,999))</f>
        <v>wearables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10" t="str">
        <f>TRIM(MID(SUBSTITUTE($N666,"/",REPT(" ",999)),COLUMNS($N:N)*999-998,999))</f>
        <v>technology</v>
      </c>
      <c r="R666" s="10" t="str">
        <f>TRIM(MID(SUBSTITUTE($N666,"/",REPT(" ",999)),COLUMNS($N:O)*999-998,999))</f>
        <v>wearables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10" t="str">
        <f>TRIM(MID(SUBSTITUTE($N667,"/",REPT(" ",999)),COLUMNS($N:N)*999-998,999))</f>
        <v>technology</v>
      </c>
      <c r="R667" s="10" t="str">
        <f>TRIM(MID(SUBSTITUTE($N667,"/",REPT(" ",999)),COLUMNS($N:O)*999-998,999))</f>
        <v>wearables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10" t="str">
        <f>TRIM(MID(SUBSTITUTE($N668,"/",REPT(" ",999)),COLUMNS($N:N)*999-998,999))</f>
        <v>technology</v>
      </c>
      <c r="R668" s="10" t="str">
        <f>TRIM(MID(SUBSTITUTE($N668,"/",REPT(" ",999)),COLUMNS($N:O)*999-998,999))</f>
        <v>wearables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10" t="str">
        <f>TRIM(MID(SUBSTITUTE($N669,"/",REPT(" ",999)),COLUMNS($N:N)*999-998,999))</f>
        <v>technology</v>
      </c>
      <c r="R669" s="10" t="str">
        <f>TRIM(MID(SUBSTITUTE($N669,"/",REPT(" ",999)),COLUMNS($N:O)*999-998,999))</f>
        <v>wearables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10" t="str">
        <f>TRIM(MID(SUBSTITUTE($N670,"/",REPT(" ",999)),COLUMNS($N:N)*999-998,999))</f>
        <v>technology</v>
      </c>
      <c r="R670" s="10" t="str">
        <f>TRIM(MID(SUBSTITUTE($N670,"/",REPT(" ",999)),COLUMNS($N:O)*999-998,999))</f>
        <v>wearables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10" t="str">
        <f>TRIM(MID(SUBSTITUTE($N671,"/",REPT(" ",999)),COLUMNS($N:N)*999-998,999))</f>
        <v>technology</v>
      </c>
      <c r="R671" s="10" t="str">
        <f>TRIM(MID(SUBSTITUTE($N671,"/",REPT(" ",999)),COLUMNS($N:O)*999-998,999))</f>
        <v>wearables</v>
      </c>
      <c r="S671" s="14">
        <f t="shared" si="42"/>
        <v>42527.625671296293</v>
      </c>
      <c r="T671" s="14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10" t="str">
        <f>TRIM(MID(SUBSTITUTE($N672,"/",REPT(" ",999)),COLUMNS($N:N)*999-998,999))</f>
        <v>technology</v>
      </c>
      <c r="R672" s="10" t="str">
        <f>TRIM(MID(SUBSTITUTE($N672,"/",REPT(" ",999)),COLUMNS($N:O)*999-998,999))</f>
        <v>wearables</v>
      </c>
      <c r="S672" s="14">
        <f t="shared" si="42"/>
        <v>42506.709722222222</v>
      </c>
      <c r="T672" s="14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10" t="str">
        <f>TRIM(MID(SUBSTITUTE($N673,"/",REPT(" ",999)),COLUMNS($N:N)*999-998,999))</f>
        <v>technology</v>
      </c>
      <c r="R673" s="10" t="str">
        <f>TRIM(MID(SUBSTITUTE($N673,"/",REPT(" ",999)),COLUMNS($N:O)*999-998,999))</f>
        <v>wearables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10" t="str">
        <f>TRIM(MID(SUBSTITUTE($N674,"/",REPT(" ",999)),COLUMNS($N:N)*999-998,999))</f>
        <v>technology</v>
      </c>
      <c r="R674" s="10" t="str">
        <f>TRIM(MID(SUBSTITUTE($N674,"/",REPT(" ",999)),COLUMNS($N:O)*999-998,999))</f>
        <v>wearables</v>
      </c>
      <c r="S674" s="14">
        <f t="shared" si="42"/>
        <v>41974.219490740739</v>
      </c>
      <c r="T674" s="14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10" t="str">
        <f>TRIM(MID(SUBSTITUTE($N675,"/",REPT(" ",999)),COLUMNS($N:N)*999-998,999))</f>
        <v>technology</v>
      </c>
      <c r="R675" s="10" t="str">
        <f>TRIM(MID(SUBSTITUTE($N675,"/",REPT(" ",999)),COLUMNS($N:O)*999-998,999))</f>
        <v>wearables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10" t="str">
        <f>TRIM(MID(SUBSTITUTE($N676,"/",REPT(" ",999)),COLUMNS($N:N)*999-998,999))</f>
        <v>technology</v>
      </c>
      <c r="R676" s="10" t="str">
        <f>TRIM(MID(SUBSTITUTE($N676,"/",REPT(" ",999)),COLUMNS($N:O)*999-998,999))</f>
        <v>wearables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10" t="str">
        <f>TRIM(MID(SUBSTITUTE($N677,"/",REPT(" ",999)),COLUMNS($N:N)*999-998,999))</f>
        <v>technology</v>
      </c>
      <c r="R677" s="10" t="str">
        <f>TRIM(MID(SUBSTITUTE($N677,"/",REPT(" ",999)),COLUMNS($N:O)*999-998,999))</f>
        <v>wearables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10" t="str">
        <f>TRIM(MID(SUBSTITUTE($N678,"/",REPT(" ",999)),COLUMNS($N:N)*999-998,999))</f>
        <v>technology</v>
      </c>
      <c r="R678" s="10" t="str">
        <f>TRIM(MID(SUBSTITUTE($N678,"/",REPT(" ",999)),COLUMNS($N:O)*999-998,999))</f>
        <v>wearables</v>
      </c>
      <c r="S678" s="14">
        <f t="shared" si="42"/>
        <v>42012.768298611118</v>
      </c>
      <c r="T678" s="14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10" t="str">
        <f>TRIM(MID(SUBSTITUTE($N679,"/",REPT(" ",999)),COLUMNS($N:N)*999-998,999))</f>
        <v>technology</v>
      </c>
      <c r="R679" s="10" t="str">
        <f>TRIM(MID(SUBSTITUTE($N679,"/",REPT(" ",999)),COLUMNS($N:O)*999-998,999))</f>
        <v>wearables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10" t="str">
        <f>TRIM(MID(SUBSTITUTE($N680,"/",REPT(" ",999)),COLUMNS($N:N)*999-998,999))</f>
        <v>technology</v>
      </c>
      <c r="R680" s="10" t="str">
        <f>TRIM(MID(SUBSTITUTE($N680,"/",REPT(" ",999)),COLUMNS($N:O)*999-998,999))</f>
        <v>wearables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10" t="str">
        <f>TRIM(MID(SUBSTITUTE($N681,"/",REPT(" ",999)),COLUMNS($N:N)*999-998,999))</f>
        <v>technology</v>
      </c>
      <c r="R681" s="10" t="str">
        <f>TRIM(MID(SUBSTITUTE($N681,"/",REPT(" ",999)),COLUMNS($N:O)*999-998,999))</f>
        <v>wearables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10" t="str">
        <f>TRIM(MID(SUBSTITUTE($N682,"/",REPT(" ",999)),COLUMNS($N:N)*999-998,999))</f>
        <v>technology</v>
      </c>
      <c r="R682" s="10" t="str">
        <f>TRIM(MID(SUBSTITUTE($N682,"/",REPT(" ",999)),COLUMNS($N:O)*999-998,999))</f>
        <v>wearables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10" t="str">
        <f>TRIM(MID(SUBSTITUTE($N683,"/",REPT(" ",999)),COLUMNS($N:N)*999-998,999))</f>
        <v>technology</v>
      </c>
      <c r="R683" s="10" t="str">
        <f>TRIM(MID(SUBSTITUTE($N683,"/",REPT(" ",999)),COLUMNS($N:O)*999-998,999))</f>
        <v>wearables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10" t="str">
        <f>TRIM(MID(SUBSTITUTE($N684,"/",REPT(" ",999)),COLUMNS($N:N)*999-998,999))</f>
        <v>technology</v>
      </c>
      <c r="R684" s="10" t="str">
        <f>TRIM(MID(SUBSTITUTE($N684,"/",REPT(" ",999)),COLUMNS($N:O)*999-998,999))</f>
        <v>wearables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10" t="str">
        <f>TRIM(MID(SUBSTITUTE($N685,"/",REPT(" ",999)),COLUMNS($N:N)*999-998,999))</f>
        <v>technology</v>
      </c>
      <c r="R685" s="10" t="str">
        <f>TRIM(MID(SUBSTITUTE($N685,"/",REPT(" ",999)),COLUMNS($N:O)*999-998,999))</f>
        <v>wearables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10" t="str">
        <f>TRIM(MID(SUBSTITUTE($N686,"/",REPT(" ",999)),COLUMNS($N:N)*999-998,999))</f>
        <v>technology</v>
      </c>
      <c r="R686" s="10" t="str">
        <f>TRIM(MID(SUBSTITUTE($N686,"/",REPT(" ",999)),COLUMNS($N:O)*999-998,999))</f>
        <v>wearables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10" t="str">
        <f>TRIM(MID(SUBSTITUTE($N687,"/",REPT(" ",999)),COLUMNS($N:N)*999-998,999))</f>
        <v>technology</v>
      </c>
      <c r="R687" s="10" t="str">
        <f>TRIM(MID(SUBSTITUTE($N687,"/",REPT(" ",999)),COLUMNS($N:O)*999-998,999))</f>
        <v>wearables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str">
        <f t="shared" si="41"/>
        <v>N/A</v>
      </c>
      <c r="Q688" s="10" t="str">
        <f>TRIM(MID(SUBSTITUTE($N688,"/",REPT(" ",999)),COLUMNS($N:N)*999-998,999))</f>
        <v>technology</v>
      </c>
      <c r="R688" s="10" t="str">
        <f>TRIM(MID(SUBSTITUTE($N688,"/",REPT(" ",999)),COLUMNS($N:O)*999-998,999))</f>
        <v>wearables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10" t="str">
        <f>TRIM(MID(SUBSTITUTE($N689,"/",REPT(" ",999)),COLUMNS($N:N)*999-998,999))</f>
        <v>technology</v>
      </c>
      <c r="R689" s="10" t="str">
        <f>TRIM(MID(SUBSTITUTE($N689,"/",REPT(" ",999)),COLUMNS($N:O)*999-998,999))</f>
        <v>wearables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10" t="str">
        <f>TRIM(MID(SUBSTITUTE($N690,"/",REPT(" ",999)),COLUMNS($N:N)*999-998,999))</f>
        <v>technology</v>
      </c>
      <c r="R690" s="10" t="str">
        <f>TRIM(MID(SUBSTITUTE($N690,"/",REPT(" ",999)),COLUMNS($N:O)*999-998,999))</f>
        <v>wearables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10" t="str">
        <f>TRIM(MID(SUBSTITUTE($N691,"/",REPT(" ",999)),COLUMNS($N:N)*999-998,999))</f>
        <v>technology</v>
      </c>
      <c r="R691" s="10" t="str">
        <f>TRIM(MID(SUBSTITUTE($N691,"/",REPT(" ",999)),COLUMNS($N:O)*999-998,999))</f>
        <v>wearables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10" t="str">
        <f>TRIM(MID(SUBSTITUTE($N692,"/",REPT(" ",999)),COLUMNS($N:N)*999-998,999))</f>
        <v>technology</v>
      </c>
      <c r="R692" s="10" t="str">
        <f>TRIM(MID(SUBSTITUTE($N692,"/",REPT(" ",999)),COLUMNS($N:O)*999-998,999))</f>
        <v>wearables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10" t="str">
        <f>TRIM(MID(SUBSTITUTE($N693,"/",REPT(" ",999)),COLUMNS($N:N)*999-998,999))</f>
        <v>technology</v>
      </c>
      <c r="R693" s="10" t="str">
        <f>TRIM(MID(SUBSTITUTE($N693,"/",REPT(" ",999)),COLUMNS($N:O)*999-998,999))</f>
        <v>wearables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10" t="str">
        <f>TRIM(MID(SUBSTITUTE($N694,"/",REPT(" ",999)),COLUMNS($N:N)*999-998,999))</f>
        <v>technology</v>
      </c>
      <c r="R694" s="10" t="str">
        <f>TRIM(MID(SUBSTITUTE($N694,"/",REPT(" ",999)),COLUMNS($N:O)*999-998,999))</f>
        <v>wearables</v>
      </c>
      <c r="S694" s="14">
        <f t="shared" si="42"/>
        <v>42696.37572916667</v>
      </c>
      <c r="T694" s="14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10" t="str">
        <f>TRIM(MID(SUBSTITUTE($N695,"/",REPT(" ",999)),COLUMNS($N:N)*999-998,999))</f>
        <v>technology</v>
      </c>
      <c r="R695" s="10" t="str">
        <f>TRIM(MID(SUBSTITUTE($N695,"/",REPT(" ",999)),COLUMNS($N:O)*999-998,999))</f>
        <v>wearables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10" t="str">
        <f>TRIM(MID(SUBSTITUTE($N696,"/",REPT(" ",999)),COLUMNS($N:N)*999-998,999))</f>
        <v>technology</v>
      </c>
      <c r="R696" s="10" t="str">
        <f>TRIM(MID(SUBSTITUTE($N696,"/",REPT(" ",999)),COLUMNS($N:O)*999-998,999))</f>
        <v>wearables</v>
      </c>
      <c r="S696" s="14">
        <f t="shared" si="42"/>
        <v>42737.663877314815</v>
      </c>
      <c r="T696" s="14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10" t="str">
        <f>TRIM(MID(SUBSTITUTE($N697,"/",REPT(" ",999)),COLUMNS($N:N)*999-998,999))</f>
        <v>technology</v>
      </c>
      <c r="R697" s="10" t="str">
        <f>TRIM(MID(SUBSTITUTE($N697,"/",REPT(" ",999)),COLUMNS($N:O)*999-998,999))</f>
        <v>wearables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10" t="str">
        <f>TRIM(MID(SUBSTITUTE($N698,"/",REPT(" ",999)),COLUMNS($N:N)*999-998,999))</f>
        <v>technology</v>
      </c>
      <c r="R698" s="10" t="str">
        <f>TRIM(MID(SUBSTITUTE($N698,"/",REPT(" ",999)),COLUMNS($N:O)*999-998,999))</f>
        <v>wearables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10" t="str">
        <f>TRIM(MID(SUBSTITUTE($N699,"/",REPT(" ",999)),COLUMNS($N:N)*999-998,999))</f>
        <v>technology</v>
      </c>
      <c r="R699" s="10" t="str">
        <f>TRIM(MID(SUBSTITUTE($N699,"/",REPT(" ",999)),COLUMNS($N:O)*999-998,999))</f>
        <v>wearables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10" t="str">
        <f>TRIM(MID(SUBSTITUTE($N700,"/",REPT(" ",999)),COLUMNS($N:N)*999-998,999))</f>
        <v>technology</v>
      </c>
      <c r="R700" s="10" t="str">
        <f>TRIM(MID(SUBSTITUTE($N700,"/",REPT(" ",999)),COLUMNS($N:O)*999-998,999))</f>
        <v>wearables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10" t="str">
        <f>TRIM(MID(SUBSTITUTE($N701,"/",REPT(" ",999)),COLUMNS($N:N)*999-998,999))</f>
        <v>technology</v>
      </c>
      <c r="R701" s="10" t="str">
        <f>TRIM(MID(SUBSTITUTE($N701,"/",REPT(" ",999)),COLUMNS($N:O)*999-998,999))</f>
        <v>wearables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10" t="str">
        <f>TRIM(MID(SUBSTITUTE($N702,"/",REPT(" ",999)),COLUMNS($N:N)*999-998,999))</f>
        <v>technology</v>
      </c>
      <c r="R702" s="10" t="str">
        <f>TRIM(MID(SUBSTITUTE($N702,"/",REPT(" ",999)),COLUMNS($N:O)*999-998,999))</f>
        <v>wearables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10" t="str">
        <f>TRIM(MID(SUBSTITUTE($N703,"/",REPT(" ",999)),COLUMNS($N:N)*999-998,999))</f>
        <v>technology</v>
      </c>
      <c r="R703" s="10" t="str">
        <f>TRIM(MID(SUBSTITUTE($N703,"/",REPT(" ",999)),COLUMNS($N:O)*999-998,999))</f>
        <v>wearables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10" t="str">
        <f>TRIM(MID(SUBSTITUTE($N704,"/",REPT(" ",999)),COLUMNS($N:N)*999-998,999))</f>
        <v>technology</v>
      </c>
      <c r="R704" s="10" t="str">
        <f>TRIM(MID(SUBSTITUTE($N704,"/",REPT(" ",999)),COLUMNS($N:O)*999-998,999))</f>
        <v>wearables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10" t="str">
        <f>TRIM(MID(SUBSTITUTE($N705,"/",REPT(" ",999)),COLUMNS($N:N)*999-998,999))</f>
        <v>technology</v>
      </c>
      <c r="R705" s="10" t="str">
        <f>TRIM(MID(SUBSTITUTE($N705,"/",REPT(" ",999)),COLUMNS($N:O)*999-998,999))</f>
        <v>wearables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10" t="str">
        <f>TRIM(MID(SUBSTITUTE($N706,"/",REPT(" ",999)),COLUMNS($N:N)*999-998,999))</f>
        <v>technology</v>
      </c>
      <c r="R706" s="10" t="str">
        <f>TRIM(MID(SUBSTITUTE($N706,"/",REPT(" ",999)),COLUMNS($N:O)*999-998,999))</f>
        <v>wearables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IF(ISERROR(E707/L707), "N/A", E707/L707)</f>
        <v>195.4</v>
      </c>
      <c r="Q707" s="10" t="str">
        <f>TRIM(MID(SUBSTITUTE($N707,"/",REPT(" ",999)),COLUMNS($N:N)*999-998,999))</f>
        <v>technology</v>
      </c>
      <c r="R707" s="10" t="str">
        <f>TRIM(MID(SUBSTITUTE($N707,"/",REPT(" ",999)),COLUMNS($N:O)*999-998,999))</f>
        <v>wearables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str">
        <f t="shared" si="45"/>
        <v>N/A</v>
      </c>
      <c r="Q708" s="10" t="str">
        <f>TRIM(MID(SUBSTITUTE($N708,"/",REPT(" ",999)),COLUMNS($N:N)*999-998,999))</f>
        <v>technology</v>
      </c>
      <c r="R708" s="10" t="str">
        <f>TRIM(MID(SUBSTITUTE($N708,"/",REPT(" ",999)),COLUMNS($N:O)*999-998,999))</f>
        <v>wearables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10" t="str">
        <f>TRIM(MID(SUBSTITUTE($N709,"/",REPT(" ",999)),COLUMNS($N:N)*999-998,999))</f>
        <v>technology</v>
      </c>
      <c r="R709" s="10" t="str">
        <f>TRIM(MID(SUBSTITUTE($N709,"/",REPT(" ",999)),COLUMNS($N:O)*999-998,999))</f>
        <v>wearables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10" t="str">
        <f>TRIM(MID(SUBSTITUTE($N710,"/",REPT(" ",999)),COLUMNS($N:N)*999-998,999))</f>
        <v>technology</v>
      </c>
      <c r="R710" s="10" t="str">
        <f>TRIM(MID(SUBSTITUTE($N710,"/",REPT(" ",999)),COLUMNS($N:O)*999-998,999))</f>
        <v>wearables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10" t="str">
        <f>TRIM(MID(SUBSTITUTE($N711,"/",REPT(" ",999)),COLUMNS($N:N)*999-998,999))</f>
        <v>technology</v>
      </c>
      <c r="R711" s="10" t="str">
        <f>TRIM(MID(SUBSTITUTE($N711,"/",REPT(" ",999)),COLUMNS($N:O)*999-998,999))</f>
        <v>wearables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str">
        <f t="shared" si="45"/>
        <v>N/A</v>
      </c>
      <c r="Q712" s="10" t="str">
        <f>TRIM(MID(SUBSTITUTE($N712,"/",REPT(" ",999)),COLUMNS($N:N)*999-998,999))</f>
        <v>technology</v>
      </c>
      <c r="R712" s="10" t="str">
        <f>TRIM(MID(SUBSTITUTE($N712,"/",REPT(" ",999)),COLUMNS($N:O)*999-998,999))</f>
        <v>wearables</v>
      </c>
      <c r="S712" s="14">
        <f t="shared" si="46"/>
        <v>41837.984976851854</v>
      </c>
      <c r="T712" s="14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10" t="str">
        <f>TRIM(MID(SUBSTITUTE($N713,"/",REPT(" ",999)),COLUMNS($N:N)*999-998,999))</f>
        <v>technology</v>
      </c>
      <c r="R713" s="10" t="str">
        <f>TRIM(MID(SUBSTITUTE($N713,"/",REPT(" ",999)),COLUMNS($N:O)*999-998,999))</f>
        <v>wearables</v>
      </c>
      <c r="S713" s="14">
        <f t="shared" si="46"/>
        <v>42678.459120370375</v>
      </c>
      <c r="T713" s="14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10" t="str">
        <f>TRIM(MID(SUBSTITUTE($N714,"/",REPT(" ",999)),COLUMNS($N:N)*999-998,999))</f>
        <v>technology</v>
      </c>
      <c r="R714" s="10" t="str">
        <f>TRIM(MID(SUBSTITUTE($N714,"/",REPT(" ",999)),COLUMNS($N:O)*999-998,999))</f>
        <v>wearables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10" t="str">
        <f>TRIM(MID(SUBSTITUTE($N715,"/",REPT(" ",999)),COLUMNS($N:N)*999-998,999))</f>
        <v>technology</v>
      </c>
      <c r="R715" s="10" t="str">
        <f>TRIM(MID(SUBSTITUTE($N715,"/",REPT(" ",999)),COLUMNS($N:O)*999-998,999))</f>
        <v>wearables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10" t="str">
        <f>TRIM(MID(SUBSTITUTE($N716,"/",REPT(" ",999)),COLUMNS($N:N)*999-998,999))</f>
        <v>technology</v>
      </c>
      <c r="R716" s="10" t="str">
        <f>TRIM(MID(SUBSTITUTE($N716,"/",REPT(" ",999)),COLUMNS($N:O)*999-998,999))</f>
        <v>wearables</v>
      </c>
      <c r="S716" s="14">
        <f t="shared" si="46"/>
        <v>42734.787986111114</v>
      </c>
      <c r="T716" s="14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10" t="str">
        <f>TRIM(MID(SUBSTITUTE($N717,"/",REPT(" ",999)),COLUMNS($N:N)*999-998,999))</f>
        <v>technology</v>
      </c>
      <c r="R717" s="10" t="str">
        <f>TRIM(MID(SUBSTITUTE($N717,"/",REPT(" ",999)),COLUMNS($N:O)*999-998,999))</f>
        <v>wearables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10" t="str">
        <f>TRIM(MID(SUBSTITUTE($N718,"/",REPT(" ",999)),COLUMNS($N:N)*999-998,999))</f>
        <v>technology</v>
      </c>
      <c r="R718" s="10" t="str">
        <f>TRIM(MID(SUBSTITUTE($N718,"/",REPT(" ",999)),COLUMNS($N:O)*999-998,999))</f>
        <v>wearables</v>
      </c>
      <c r="S718" s="14">
        <f t="shared" si="46"/>
        <v>41940.658645833333</v>
      </c>
      <c r="T718" s="14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10" t="str">
        <f>TRIM(MID(SUBSTITUTE($N719,"/",REPT(" ",999)),COLUMNS($N:N)*999-998,999))</f>
        <v>technology</v>
      </c>
      <c r="R719" s="10" t="str">
        <f>TRIM(MID(SUBSTITUTE($N719,"/",REPT(" ",999)),COLUMNS($N:O)*999-998,999))</f>
        <v>wearables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10" t="str">
        <f>TRIM(MID(SUBSTITUTE($N720,"/",REPT(" ",999)),COLUMNS($N:N)*999-998,999))</f>
        <v>technology</v>
      </c>
      <c r="R720" s="10" t="str">
        <f>TRIM(MID(SUBSTITUTE($N720,"/",REPT(" ",999)),COLUMNS($N:O)*999-998,999))</f>
        <v>wearables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10" t="str">
        <f>TRIM(MID(SUBSTITUTE($N721,"/",REPT(" ",999)),COLUMNS($N:N)*999-998,999))</f>
        <v>technology</v>
      </c>
      <c r="R721" s="10" t="str">
        <f>TRIM(MID(SUBSTITUTE($N721,"/",REPT(" ",999)),COLUMNS($N:O)*999-998,999))</f>
        <v>wearables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10" t="str">
        <f>TRIM(MID(SUBSTITUTE($N722,"/",REPT(" ",999)),COLUMNS($N:N)*999-998,999))</f>
        <v>publishing</v>
      </c>
      <c r="R722" s="10" t="str">
        <f>TRIM(MID(SUBSTITUTE($N722,"/",REPT(" ",999)),COLUMNS($N:O)*999-998,999))</f>
        <v>nonfiction</v>
      </c>
      <c r="S722" s="14">
        <f t="shared" si="46"/>
        <v>40909.649201388893</v>
      </c>
      <c r="T722" s="14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10" t="str">
        <f>TRIM(MID(SUBSTITUTE($N723,"/",REPT(" ",999)),COLUMNS($N:N)*999-998,999))</f>
        <v>publishing</v>
      </c>
      <c r="R723" s="10" t="str">
        <f>TRIM(MID(SUBSTITUTE($N723,"/",REPT(" ",999)),COLUMNS($N:O)*999-998,999))</f>
        <v>nonfiction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10" t="str">
        <f>TRIM(MID(SUBSTITUTE($N724,"/",REPT(" ",999)),COLUMNS($N:N)*999-998,999))</f>
        <v>publishing</v>
      </c>
      <c r="R724" s="10" t="str">
        <f>TRIM(MID(SUBSTITUTE($N724,"/",REPT(" ",999)),COLUMNS($N:O)*999-998,999))</f>
        <v>nonfiction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10" t="str">
        <f>TRIM(MID(SUBSTITUTE($N725,"/",REPT(" ",999)),COLUMNS($N:N)*999-998,999))</f>
        <v>publishing</v>
      </c>
      <c r="R725" s="10" t="str">
        <f>TRIM(MID(SUBSTITUTE($N725,"/",REPT(" ",999)),COLUMNS($N:O)*999-998,999))</f>
        <v>nonfiction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10" t="str">
        <f>TRIM(MID(SUBSTITUTE($N726,"/",REPT(" ",999)),COLUMNS($N:N)*999-998,999))</f>
        <v>publishing</v>
      </c>
      <c r="R726" s="10" t="str">
        <f>TRIM(MID(SUBSTITUTE($N726,"/",REPT(" ",999)),COLUMNS($N:O)*999-998,999))</f>
        <v>nonfiction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10" t="str">
        <f>TRIM(MID(SUBSTITUTE($N727,"/",REPT(" ",999)),COLUMNS($N:N)*999-998,999))</f>
        <v>publishing</v>
      </c>
      <c r="R727" s="10" t="str">
        <f>TRIM(MID(SUBSTITUTE($N727,"/",REPT(" ",999)),COLUMNS($N:O)*999-998,999))</f>
        <v>nonfiction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10" t="str">
        <f>TRIM(MID(SUBSTITUTE($N728,"/",REPT(" ",999)),COLUMNS($N:N)*999-998,999))</f>
        <v>publishing</v>
      </c>
      <c r="R728" s="10" t="str">
        <f>TRIM(MID(SUBSTITUTE($N728,"/",REPT(" ",999)),COLUMNS($N:O)*999-998,999))</f>
        <v>nonfiction</v>
      </c>
      <c r="S728" s="14">
        <f t="shared" si="46"/>
        <v>41346.042673611111</v>
      </c>
      <c r="T728" s="14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10" t="str">
        <f>TRIM(MID(SUBSTITUTE($N729,"/",REPT(" ",999)),COLUMNS($N:N)*999-998,999))</f>
        <v>publishing</v>
      </c>
      <c r="R729" s="10" t="str">
        <f>TRIM(MID(SUBSTITUTE($N729,"/",REPT(" ",999)),COLUMNS($N:O)*999-998,999))</f>
        <v>nonfiction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10" t="str">
        <f>TRIM(MID(SUBSTITUTE($N730,"/",REPT(" ",999)),COLUMNS($N:N)*999-998,999))</f>
        <v>publishing</v>
      </c>
      <c r="R730" s="10" t="str">
        <f>TRIM(MID(SUBSTITUTE($N730,"/",REPT(" ",999)),COLUMNS($N:O)*999-998,999))</f>
        <v>nonfiction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10" t="str">
        <f>TRIM(MID(SUBSTITUTE($N731,"/",REPT(" ",999)),COLUMNS($N:N)*999-998,999))</f>
        <v>publishing</v>
      </c>
      <c r="R731" s="10" t="str">
        <f>TRIM(MID(SUBSTITUTE($N731,"/",REPT(" ",999)),COLUMNS($N:O)*999-998,999))</f>
        <v>nonfiction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10" t="str">
        <f>TRIM(MID(SUBSTITUTE($N732,"/",REPT(" ",999)),COLUMNS($N:N)*999-998,999))</f>
        <v>publishing</v>
      </c>
      <c r="R732" s="10" t="str">
        <f>TRIM(MID(SUBSTITUTE($N732,"/",REPT(" ",999)),COLUMNS($N:O)*999-998,999))</f>
        <v>nonfiction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10" t="str">
        <f>TRIM(MID(SUBSTITUTE($N733,"/",REPT(" ",999)),COLUMNS($N:N)*999-998,999))</f>
        <v>publishing</v>
      </c>
      <c r="R733" s="10" t="str">
        <f>TRIM(MID(SUBSTITUTE($N733,"/",REPT(" ",999)),COLUMNS($N:O)*999-998,999))</f>
        <v>nonfiction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10" t="str">
        <f>TRIM(MID(SUBSTITUTE($N734,"/",REPT(" ",999)),COLUMNS($N:N)*999-998,999))</f>
        <v>publishing</v>
      </c>
      <c r="R734" s="10" t="str">
        <f>TRIM(MID(SUBSTITUTE($N734,"/",REPT(" ",999)),COLUMNS($N:O)*999-998,999))</f>
        <v>nonfiction</v>
      </c>
      <c r="S734" s="14">
        <f t="shared" si="46"/>
        <v>41486.424317129626</v>
      </c>
      <c r="T734" s="14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10" t="str">
        <f>TRIM(MID(SUBSTITUTE($N735,"/",REPT(" ",999)),COLUMNS($N:N)*999-998,999))</f>
        <v>publishing</v>
      </c>
      <c r="R735" s="10" t="str">
        <f>TRIM(MID(SUBSTITUTE($N735,"/",REPT(" ",999)),COLUMNS($N:O)*999-998,999))</f>
        <v>nonfiction</v>
      </c>
      <c r="S735" s="14">
        <f t="shared" si="46"/>
        <v>41598.420046296298</v>
      </c>
      <c r="T735" s="14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10" t="str">
        <f>TRIM(MID(SUBSTITUTE($N736,"/",REPT(" ",999)),COLUMNS($N:N)*999-998,999))</f>
        <v>publishing</v>
      </c>
      <c r="R736" s="10" t="str">
        <f>TRIM(MID(SUBSTITUTE($N736,"/",REPT(" ",999)),COLUMNS($N:O)*999-998,999))</f>
        <v>nonfiction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10" t="str">
        <f>TRIM(MID(SUBSTITUTE($N737,"/",REPT(" ",999)),COLUMNS($N:N)*999-998,999))</f>
        <v>publishing</v>
      </c>
      <c r="R737" s="10" t="str">
        <f>TRIM(MID(SUBSTITUTE($N737,"/",REPT(" ",999)),COLUMNS($N:O)*999-998,999))</f>
        <v>nonfiction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10" t="str">
        <f>TRIM(MID(SUBSTITUTE($N738,"/",REPT(" ",999)),COLUMNS($N:N)*999-998,999))</f>
        <v>publishing</v>
      </c>
      <c r="R738" s="10" t="str">
        <f>TRIM(MID(SUBSTITUTE($N738,"/",REPT(" ",999)),COLUMNS($N:O)*999-998,999))</f>
        <v>nonfiction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10" t="str">
        <f>TRIM(MID(SUBSTITUTE($N739,"/",REPT(" ",999)),COLUMNS($N:N)*999-998,999))</f>
        <v>publishing</v>
      </c>
      <c r="R739" s="10" t="str">
        <f>TRIM(MID(SUBSTITUTE($N739,"/",REPT(" ",999)),COLUMNS($N:O)*999-998,999))</f>
        <v>nonfiction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10" t="str">
        <f>TRIM(MID(SUBSTITUTE($N740,"/",REPT(" ",999)),COLUMNS($N:N)*999-998,999))</f>
        <v>publishing</v>
      </c>
      <c r="R740" s="10" t="str">
        <f>TRIM(MID(SUBSTITUTE($N740,"/",REPT(" ",999)),COLUMNS($N:O)*999-998,999))</f>
        <v>nonfiction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10" t="str">
        <f>TRIM(MID(SUBSTITUTE($N741,"/",REPT(" ",999)),COLUMNS($N:N)*999-998,999))</f>
        <v>publishing</v>
      </c>
      <c r="R741" s="10" t="str">
        <f>TRIM(MID(SUBSTITUTE($N741,"/",REPT(" ",999)),COLUMNS($N:O)*999-998,999))</f>
        <v>nonfiction</v>
      </c>
      <c r="S741" s="14">
        <f t="shared" si="46"/>
        <v>41829.502650462964</v>
      </c>
      <c r="T741" s="14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10" t="str">
        <f>TRIM(MID(SUBSTITUTE($N742,"/",REPT(" ",999)),COLUMNS($N:N)*999-998,999))</f>
        <v>publishing</v>
      </c>
      <c r="R742" s="10" t="str">
        <f>TRIM(MID(SUBSTITUTE($N742,"/",REPT(" ",999)),COLUMNS($N:O)*999-998,999))</f>
        <v>nonfiction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10" t="str">
        <f>TRIM(MID(SUBSTITUTE($N743,"/",REPT(" ",999)),COLUMNS($N:N)*999-998,999))</f>
        <v>publishing</v>
      </c>
      <c r="R743" s="10" t="str">
        <f>TRIM(MID(SUBSTITUTE($N743,"/",REPT(" ",999)),COLUMNS($N:O)*999-998,999))</f>
        <v>nonfiction</v>
      </c>
      <c r="S743" s="14">
        <f t="shared" si="46"/>
        <v>41401.648217592592</v>
      </c>
      <c r="T743" s="14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10" t="str">
        <f>TRIM(MID(SUBSTITUTE($N744,"/",REPT(" ",999)),COLUMNS($N:N)*999-998,999))</f>
        <v>publishing</v>
      </c>
      <c r="R744" s="10" t="str">
        <f>TRIM(MID(SUBSTITUTE($N744,"/",REPT(" ",999)),COLUMNS($N:O)*999-998,999))</f>
        <v>nonfiction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10" t="str">
        <f>TRIM(MID(SUBSTITUTE($N745,"/",REPT(" ",999)),COLUMNS($N:N)*999-998,999))</f>
        <v>publishing</v>
      </c>
      <c r="R745" s="10" t="str">
        <f>TRIM(MID(SUBSTITUTE($N745,"/",REPT(" ",999)),COLUMNS($N:O)*999-998,999))</f>
        <v>nonfiction</v>
      </c>
      <c r="S745" s="14">
        <f t="shared" si="46"/>
        <v>40990.709317129629</v>
      </c>
      <c r="T745" s="14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10" t="str">
        <f>TRIM(MID(SUBSTITUTE($N746,"/",REPT(" ",999)),COLUMNS($N:N)*999-998,999))</f>
        <v>publishing</v>
      </c>
      <c r="R746" s="10" t="str">
        <f>TRIM(MID(SUBSTITUTE($N746,"/",REPT(" ",999)),COLUMNS($N:O)*999-998,999))</f>
        <v>nonfiction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10" t="str">
        <f>TRIM(MID(SUBSTITUTE($N747,"/",REPT(" ",999)),COLUMNS($N:N)*999-998,999))</f>
        <v>publishing</v>
      </c>
      <c r="R747" s="10" t="str">
        <f>TRIM(MID(SUBSTITUTE($N747,"/",REPT(" ",999)),COLUMNS($N:O)*999-998,999))</f>
        <v>nonfiction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10" t="str">
        <f>TRIM(MID(SUBSTITUTE($N748,"/",REPT(" ",999)),COLUMNS($N:N)*999-998,999))</f>
        <v>publishing</v>
      </c>
      <c r="R748" s="10" t="str">
        <f>TRIM(MID(SUBSTITUTE($N748,"/",REPT(" ",999)),COLUMNS($N:O)*999-998,999))</f>
        <v>nonfiction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10" t="str">
        <f>TRIM(MID(SUBSTITUTE($N749,"/",REPT(" ",999)),COLUMNS($N:N)*999-998,999))</f>
        <v>publishing</v>
      </c>
      <c r="R749" s="10" t="str">
        <f>TRIM(MID(SUBSTITUTE($N749,"/",REPT(" ",999)),COLUMNS($N:O)*999-998,999))</f>
        <v>nonfiction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10" t="str">
        <f>TRIM(MID(SUBSTITUTE($N750,"/",REPT(" ",999)),COLUMNS($N:N)*999-998,999))</f>
        <v>publishing</v>
      </c>
      <c r="R750" s="10" t="str">
        <f>TRIM(MID(SUBSTITUTE($N750,"/",REPT(" ",999)),COLUMNS($N:O)*999-998,999))</f>
        <v>nonfiction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10" t="str">
        <f>TRIM(MID(SUBSTITUTE($N751,"/",REPT(" ",999)),COLUMNS($N:N)*999-998,999))</f>
        <v>publishing</v>
      </c>
      <c r="R751" s="10" t="str">
        <f>TRIM(MID(SUBSTITUTE($N751,"/",REPT(" ",999)),COLUMNS($N:O)*999-998,999))</f>
        <v>nonfiction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10" t="str">
        <f>TRIM(MID(SUBSTITUTE($N752,"/",REPT(" ",999)),COLUMNS($N:N)*999-998,999))</f>
        <v>publishing</v>
      </c>
      <c r="R752" s="10" t="str">
        <f>TRIM(MID(SUBSTITUTE($N752,"/",REPT(" ",999)),COLUMNS($N:O)*999-998,999))</f>
        <v>nonfiction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10" t="str">
        <f>TRIM(MID(SUBSTITUTE($N753,"/",REPT(" ",999)),COLUMNS($N:N)*999-998,999))</f>
        <v>publishing</v>
      </c>
      <c r="R753" s="10" t="str">
        <f>TRIM(MID(SUBSTITUTE($N753,"/",REPT(" ",999)),COLUMNS($N:O)*999-998,999))</f>
        <v>nonfiction</v>
      </c>
      <c r="S753" s="14">
        <f t="shared" si="46"/>
        <v>40713.630497685182</v>
      </c>
      <c r="T753" s="14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10" t="str">
        <f>TRIM(MID(SUBSTITUTE($N754,"/",REPT(" ",999)),COLUMNS($N:N)*999-998,999))</f>
        <v>publishing</v>
      </c>
      <c r="R754" s="10" t="str">
        <f>TRIM(MID(SUBSTITUTE($N754,"/",REPT(" ",999)),COLUMNS($N:O)*999-998,999))</f>
        <v>nonfiction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10" t="str">
        <f>TRIM(MID(SUBSTITUTE($N755,"/",REPT(" ",999)),COLUMNS($N:N)*999-998,999))</f>
        <v>publishing</v>
      </c>
      <c r="R755" s="10" t="str">
        <f>TRIM(MID(SUBSTITUTE($N755,"/",REPT(" ",999)),COLUMNS($N:O)*999-998,999))</f>
        <v>nonfiction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10" t="str">
        <f>TRIM(MID(SUBSTITUTE($N756,"/",REPT(" ",999)),COLUMNS($N:N)*999-998,999))</f>
        <v>publishing</v>
      </c>
      <c r="R756" s="10" t="str">
        <f>TRIM(MID(SUBSTITUTE($N756,"/",REPT(" ",999)),COLUMNS($N:O)*999-998,999))</f>
        <v>nonfiction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10" t="str">
        <f>TRIM(MID(SUBSTITUTE($N757,"/",REPT(" ",999)),COLUMNS($N:N)*999-998,999))</f>
        <v>publishing</v>
      </c>
      <c r="R757" s="10" t="str">
        <f>TRIM(MID(SUBSTITUTE($N757,"/",REPT(" ",999)),COLUMNS($N:O)*999-998,999))</f>
        <v>nonfiction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10" t="str">
        <f>TRIM(MID(SUBSTITUTE($N758,"/",REPT(" ",999)),COLUMNS($N:N)*999-998,999))</f>
        <v>publishing</v>
      </c>
      <c r="R758" s="10" t="str">
        <f>TRIM(MID(SUBSTITUTE($N758,"/",REPT(" ",999)),COLUMNS($N:O)*999-998,999))</f>
        <v>nonfiction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10" t="str">
        <f>TRIM(MID(SUBSTITUTE($N759,"/",REPT(" ",999)),COLUMNS($N:N)*999-998,999))</f>
        <v>publishing</v>
      </c>
      <c r="R759" s="10" t="str">
        <f>TRIM(MID(SUBSTITUTE($N759,"/",REPT(" ",999)),COLUMNS($N:O)*999-998,999))</f>
        <v>nonfiction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10" t="str">
        <f>TRIM(MID(SUBSTITUTE($N760,"/",REPT(" ",999)),COLUMNS($N:N)*999-998,999))</f>
        <v>publishing</v>
      </c>
      <c r="R760" s="10" t="str">
        <f>TRIM(MID(SUBSTITUTE($N760,"/",REPT(" ",999)),COLUMNS($N:O)*999-998,999))</f>
        <v>nonfiction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10" t="str">
        <f>TRIM(MID(SUBSTITUTE($N761,"/",REPT(" ",999)),COLUMNS($N:N)*999-998,999))</f>
        <v>publishing</v>
      </c>
      <c r="R761" s="10" t="str">
        <f>TRIM(MID(SUBSTITUTE($N761,"/",REPT(" ",999)),COLUMNS($N:O)*999-998,999))</f>
        <v>nonfiction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str">
        <f t="shared" si="45"/>
        <v>N/A</v>
      </c>
      <c r="Q762" s="10" t="str">
        <f>TRIM(MID(SUBSTITUTE($N762,"/",REPT(" ",999)),COLUMNS($N:N)*999-998,999))</f>
        <v>publishing</v>
      </c>
      <c r="R762" s="10" t="str">
        <f>TRIM(MID(SUBSTITUTE($N762,"/",REPT(" ",999)),COLUMNS($N:O)*999-998,999))</f>
        <v>fiction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10" t="str">
        <f>TRIM(MID(SUBSTITUTE($N763,"/",REPT(" ",999)),COLUMNS($N:N)*999-998,999))</f>
        <v>publishing</v>
      </c>
      <c r="R763" s="10" t="str">
        <f>TRIM(MID(SUBSTITUTE($N763,"/",REPT(" ",999)),COLUMNS($N:O)*999-998,999))</f>
        <v>fiction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str">
        <f t="shared" si="45"/>
        <v>N/A</v>
      </c>
      <c r="Q764" s="10" t="str">
        <f>TRIM(MID(SUBSTITUTE($N764,"/",REPT(" ",999)),COLUMNS($N:N)*999-998,999))</f>
        <v>publishing</v>
      </c>
      <c r="R764" s="10" t="str">
        <f>TRIM(MID(SUBSTITUTE($N764,"/",REPT(" ",999)),COLUMNS($N:O)*999-998,999))</f>
        <v>fiction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10" t="str">
        <f>TRIM(MID(SUBSTITUTE($N765,"/",REPT(" ",999)),COLUMNS($N:N)*999-998,999))</f>
        <v>publishing</v>
      </c>
      <c r="R765" s="10" t="str">
        <f>TRIM(MID(SUBSTITUTE($N765,"/",REPT(" ",999)),COLUMNS($N:O)*999-998,999))</f>
        <v>fiction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str">
        <f t="shared" si="45"/>
        <v>N/A</v>
      </c>
      <c r="Q766" s="10" t="str">
        <f>TRIM(MID(SUBSTITUTE($N766,"/",REPT(" ",999)),COLUMNS($N:N)*999-998,999))</f>
        <v>publishing</v>
      </c>
      <c r="R766" s="10" t="str">
        <f>TRIM(MID(SUBSTITUTE($N766,"/",REPT(" ",999)),COLUMNS($N:O)*999-998,999))</f>
        <v>fiction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10" t="str">
        <f>TRIM(MID(SUBSTITUTE($N767,"/",REPT(" ",999)),COLUMNS($N:N)*999-998,999))</f>
        <v>publishing</v>
      </c>
      <c r="R767" s="10" t="str">
        <f>TRIM(MID(SUBSTITUTE($N767,"/",REPT(" ",999)),COLUMNS($N:O)*999-998,999))</f>
        <v>fiction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str">
        <f t="shared" si="45"/>
        <v>N/A</v>
      </c>
      <c r="Q768" s="10" t="str">
        <f>TRIM(MID(SUBSTITUTE($N768,"/",REPT(" ",999)),COLUMNS($N:N)*999-998,999))</f>
        <v>publishing</v>
      </c>
      <c r="R768" s="10" t="str">
        <f>TRIM(MID(SUBSTITUTE($N768,"/",REPT(" ",999)),COLUMNS($N:O)*999-998,999))</f>
        <v>fiction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10" t="str">
        <f>TRIM(MID(SUBSTITUTE($N769,"/",REPT(" ",999)),COLUMNS($N:N)*999-998,999))</f>
        <v>publishing</v>
      </c>
      <c r="R769" s="10" t="str">
        <f>TRIM(MID(SUBSTITUTE($N769,"/",REPT(" ",999)),COLUMNS($N:O)*999-998,999))</f>
        <v>fiction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str">
        <f t="shared" si="45"/>
        <v>N/A</v>
      </c>
      <c r="Q770" s="10" t="str">
        <f>TRIM(MID(SUBSTITUTE($N770,"/",REPT(" ",999)),COLUMNS($N:N)*999-998,999))</f>
        <v>publishing</v>
      </c>
      <c r="R770" s="10" t="str">
        <f>TRIM(MID(SUBSTITUTE($N770,"/",REPT(" ",999)),COLUMNS($N:O)*999-998,999))</f>
        <v>fiction</v>
      </c>
      <c r="S770" s="14">
        <f t="shared" si="46"/>
        <v>41594.207060185188</v>
      </c>
      <c r="T770" s="14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IF(ISERROR(E771/L771), "N/A", E771/L771)</f>
        <v>31.846153846153847</v>
      </c>
      <c r="Q771" s="10" t="str">
        <f>TRIM(MID(SUBSTITUTE($N771,"/",REPT(" ",999)),COLUMNS($N:N)*999-998,999))</f>
        <v>publishing</v>
      </c>
      <c r="R771" s="10" t="str">
        <f>TRIM(MID(SUBSTITUTE($N771,"/",REPT(" ",999)),COLUMNS($N:O)*999-998,999))</f>
        <v>fiction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str">
        <f t="shared" si="49"/>
        <v>N/A</v>
      </c>
      <c r="Q772" s="10" t="str">
        <f>TRIM(MID(SUBSTITUTE($N772,"/",REPT(" ",999)),COLUMNS($N:N)*999-998,999))</f>
        <v>publishing</v>
      </c>
      <c r="R772" s="10" t="str">
        <f>TRIM(MID(SUBSTITUTE($N772,"/",REPT(" ",999)),COLUMNS($N:O)*999-998,999))</f>
        <v>fiction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10" t="str">
        <f>TRIM(MID(SUBSTITUTE($N773,"/",REPT(" ",999)),COLUMNS($N:N)*999-998,999))</f>
        <v>publishing</v>
      </c>
      <c r="R773" s="10" t="str">
        <f>TRIM(MID(SUBSTITUTE($N773,"/",REPT(" ",999)),COLUMNS($N:O)*999-998,999))</f>
        <v>fiction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10" t="str">
        <f>TRIM(MID(SUBSTITUTE($N774,"/",REPT(" ",999)),COLUMNS($N:N)*999-998,999))</f>
        <v>publishing</v>
      </c>
      <c r="R774" s="10" t="str">
        <f>TRIM(MID(SUBSTITUTE($N774,"/",REPT(" ",999)),COLUMNS($N:O)*999-998,999))</f>
        <v>fiction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10" t="str">
        <f>TRIM(MID(SUBSTITUTE($N775,"/",REPT(" ",999)),COLUMNS($N:N)*999-998,999))</f>
        <v>publishing</v>
      </c>
      <c r="R775" s="10" t="str">
        <f>TRIM(MID(SUBSTITUTE($N775,"/",REPT(" ",999)),COLUMNS($N:O)*999-998,999))</f>
        <v>fiction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10" t="str">
        <f>TRIM(MID(SUBSTITUTE($N776,"/",REPT(" ",999)),COLUMNS($N:N)*999-998,999))</f>
        <v>publishing</v>
      </c>
      <c r="R776" s="10" t="str">
        <f>TRIM(MID(SUBSTITUTE($N776,"/",REPT(" ",999)),COLUMNS($N:O)*999-998,999))</f>
        <v>fiction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10" t="str">
        <f>TRIM(MID(SUBSTITUTE($N777,"/",REPT(" ",999)),COLUMNS($N:N)*999-998,999))</f>
        <v>publishing</v>
      </c>
      <c r="R777" s="10" t="str">
        <f>TRIM(MID(SUBSTITUTE($N777,"/",REPT(" ",999)),COLUMNS($N:O)*999-998,999))</f>
        <v>fiction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10" t="str">
        <f>TRIM(MID(SUBSTITUTE($N778,"/",REPT(" ",999)),COLUMNS($N:N)*999-998,999))</f>
        <v>publishing</v>
      </c>
      <c r="R778" s="10" t="str">
        <f>TRIM(MID(SUBSTITUTE($N778,"/",REPT(" ",999)),COLUMNS($N:O)*999-998,999))</f>
        <v>fiction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10" t="str">
        <f>TRIM(MID(SUBSTITUTE($N779,"/",REPT(" ",999)),COLUMNS($N:N)*999-998,999))</f>
        <v>publishing</v>
      </c>
      <c r="R779" s="10" t="str">
        <f>TRIM(MID(SUBSTITUTE($N779,"/",REPT(" ",999)),COLUMNS($N:O)*999-998,999))</f>
        <v>fiction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10" t="str">
        <f>TRIM(MID(SUBSTITUTE($N780,"/",REPT(" ",999)),COLUMNS($N:N)*999-998,999))</f>
        <v>publishing</v>
      </c>
      <c r="R780" s="10" t="str">
        <f>TRIM(MID(SUBSTITUTE($N780,"/",REPT(" ",999)),COLUMNS($N:O)*999-998,999))</f>
        <v>fiction</v>
      </c>
      <c r="S780" s="14">
        <f t="shared" si="50"/>
        <v>41729.702314814815</v>
      </c>
      <c r="T780" s="14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10" t="str">
        <f>TRIM(MID(SUBSTITUTE($N781,"/",REPT(" ",999)),COLUMNS($N:N)*999-998,999))</f>
        <v>publishing</v>
      </c>
      <c r="R781" s="10" t="str">
        <f>TRIM(MID(SUBSTITUTE($N781,"/",REPT(" ",999)),COLUMNS($N:O)*999-998,999))</f>
        <v>fiction</v>
      </c>
      <c r="S781" s="14">
        <f t="shared" si="50"/>
        <v>40436.68408564815</v>
      </c>
      <c r="T781" s="14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10" t="str">
        <f>TRIM(MID(SUBSTITUTE($N782,"/",REPT(" ",999)),COLUMNS($N:N)*999-998,999))</f>
        <v>music</v>
      </c>
      <c r="R782" s="10" t="str">
        <f>TRIM(MID(SUBSTITUTE($N782,"/",REPT(" ",999)),COLUMNS($N:O)*999-998,999))</f>
        <v>rock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10" t="str">
        <f>TRIM(MID(SUBSTITUTE($N783,"/",REPT(" ",999)),COLUMNS($N:N)*999-998,999))</f>
        <v>music</v>
      </c>
      <c r="R783" s="10" t="str">
        <f>TRIM(MID(SUBSTITUTE($N783,"/",REPT(" ",999)),COLUMNS($N:O)*999-998,999))</f>
        <v>rock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10" t="str">
        <f>TRIM(MID(SUBSTITUTE($N784,"/",REPT(" ",999)),COLUMNS($N:N)*999-998,999))</f>
        <v>music</v>
      </c>
      <c r="R784" s="10" t="str">
        <f>TRIM(MID(SUBSTITUTE($N784,"/",REPT(" ",999)),COLUMNS($N:O)*999-998,999))</f>
        <v>rock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10" t="str">
        <f>TRIM(MID(SUBSTITUTE($N785,"/",REPT(" ",999)),COLUMNS($N:N)*999-998,999))</f>
        <v>music</v>
      </c>
      <c r="R785" s="10" t="str">
        <f>TRIM(MID(SUBSTITUTE($N785,"/",REPT(" ",999)),COLUMNS($N:O)*999-998,999))</f>
        <v>rock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10" t="str">
        <f>TRIM(MID(SUBSTITUTE($N786,"/",REPT(" ",999)),COLUMNS($N:N)*999-998,999))</f>
        <v>music</v>
      </c>
      <c r="R786" s="10" t="str">
        <f>TRIM(MID(SUBSTITUTE($N786,"/",REPT(" ",999)),COLUMNS($N:O)*999-998,999))</f>
        <v>rock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10" t="str">
        <f>TRIM(MID(SUBSTITUTE($N787,"/",REPT(" ",999)),COLUMNS($N:N)*999-998,999))</f>
        <v>music</v>
      </c>
      <c r="R787" s="10" t="str">
        <f>TRIM(MID(SUBSTITUTE($N787,"/",REPT(" ",999)),COLUMNS($N:O)*999-998,999))</f>
        <v>rock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10" t="str">
        <f>TRIM(MID(SUBSTITUTE($N788,"/",REPT(" ",999)),COLUMNS($N:N)*999-998,999))</f>
        <v>music</v>
      </c>
      <c r="R788" s="10" t="str">
        <f>TRIM(MID(SUBSTITUTE($N788,"/",REPT(" ",999)),COLUMNS($N:O)*999-998,999))</f>
        <v>rock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10" t="str">
        <f>TRIM(MID(SUBSTITUTE($N789,"/",REPT(" ",999)),COLUMNS($N:N)*999-998,999))</f>
        <v>music</v>
      </c>
      <c r="R789" s="10" t="str">
        <f>TRIM(MID(SUBSTITUTE($N789,"/",REPT(" ",999)),COLUMNS($N:O)*999-998,999))</f>
        <v>rock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10" t="str">
        <f>TRIM(MID(SUBSTITUTE($N790,"/",REPT(" ",999)),COLUMNS($N:N)*999-998,999))</f>
        <v>music</v>
      </c>
      <c r="R790" s="10" t="str">
        <f>TRIM(MID(SUBSTITUTE($N790,"/",REPT(" ",999)),COLUMNS($N:O)*999-998,999))</f>
        <v>rock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10" t="str">
        <f>TRIM(MID(SUBSTITUTE($N791,"/",REPT(" ",999)),COLUMNS($N:N)*999-998,999))</f>
        <v>music</v>
      </c>
      <c r="R791" s="10" t="str">
        <f>TRIM(MID(SUBSTITUTE($N791,"/",REPT(" ",999)),COLUMNS($N:O)*999-998,999))</f>
        <v>rock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10" t="str">
        <f>TRIM(MID(SUBSTITUTE($N792,"/",REPT(" ",999)),COLUMNS($N:N)*999-998,999))</f>
        <v>music</v>
      </c>
      <c r="R792" s="10" t="str">
        <f>TRIM(MID(SUBSTITUTE($N792,"/",REPT(" ",999)),COLUMNS($N:O)*999-998,999))</f>
        <v>rock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10" t="str">
        <f>TRIM(MID(SUBSTITUTE($N793,"/",REPT(" ",999)),COLUMNS($N:N)*999-998,999))</f>
        <v>music</v>
      </c>
      <c r="R793" s="10" t="str">
        <f>TRIM(MID(SUBSTITUTE($N793,"/",REPT(" ",999)),COLUMNS($N:O)*999-998,999))</f>
        <v>rock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10" t="str">
        <f>TRIM(MID(SUBSTITUTE($N794,"/",REPT(" ",999)),COLUMNS($N:N)*999-998,999))</f>
        <v>music</v>
      </c>
      <c r="R794" s="10" t="str">
        <f>TRIM(MID(SUBSTITUTE($N794,"/",REPT(" ",999)),COLUMNS($N:O)*999-998,999))</f>
        <v>rock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10" t="str">
        <f>TRIM(MID(SUBSTITUTE($N795,"/",REPT(" ",999)),COLUMNS($N:N)*999-998,999))</f>
        <v>music</v>
      </c>
      <c r="R795" s="10" t="str">
        <f>TRIM(MID(SUBSTITUTE($N795,"/",REPT(" ",999)),COLUMNS($N:O)*999-998,999))</f>
        <v>rock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10" t="str">
        <f>TRIM(MID(SUBSTITUTE($N796,"/",REPT(" ",999)),COLUMNS($N:N)*999-998,999))</f>
        <v>music</v>
      </c>
      <c r="R796" s="10" t="str">
        <f>TRIM(MID(SUBSTITUTE($N796,"/",REPT(" ",999)),COLUMNS($N:O)*999-998,999))</f>
        <v>rock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10" t="str">
        <f>TRIM(MID(SUBSTITUTE($N797,"/",REPT(" ",999)),COLUMNS($N:N)*999-998,999))</f>
        <v>music</v>
      </c>
      <c r="R797" s="10" t="str">
        <f>TRIM(MID(SUBSTITUTE($N797,"/",REPT(" ",999)),COLUMNS($N:O)*999-998,999))</f>
        <v>rock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10" t="str">
        <f>TRIM(MID(SUBSTITUTE($N798,"/",REPT(" ",999)),COLUMNS($N:N)*999-998,999))</f>
        <v>music</v>
      </c>
      <c r="R798" s="10" t="str">
        <f>TRIM(MID(SUBSTITUTE($N798,"/",REPT(" ",999)),COLUMNS($N:O)*999-998,999))</f>
        <v>rock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10" t="str">
        <f>TRIM(MID(SUBSTITUTE($N799,"/",REPT(" ",999)),COLUMNS($N:N)*999-998,999))</f>
        <v>music</v>
      </c>
      <c r="R799" s="10" t="str">
        <f>TRIM(MID(SUBSTITUTE($N799,"/",REPT(" ",999)),COLUMNS($N:O)*999-998,999))</f>
        <v>rock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10" t="str">
        <f>TRIM(MID(SUBSTITUTE($N800,"/",REPT(" ",999)),COLUMNS($N:N)*999-998,999))</f>
        <v>music</v>
      </c>
      <c r="R800" s="10" t="str">
        <f>TRIM(MID(SUBSTITUTE($N800,"/",REPT(" ",999)),COLUMNS($N:O)*999-998,999))</f>
        <v>rock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10" t="str">
        <f>TRIM(MID(SUBSTITUTE($N801,"/",REPT(" ",999)),COLUMNS($N:N)*999-998,999))</f>
        <v>music</v>
      </c>
      <c r="R801" s="10" t="str">
        <f>TRIM(MID(SUBSTITUTE($N801,"/",REPT(" ",999)),COLUMNS($N:O)*999-998,999))</f>
        <v>rock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10" t="str">
        <f>TRIM(MID(SUBSTITUTE($N802,"/",REPT(" ",999)),COLUMNS($N:N)*999-998,999))</f>
        <v>music</v>
      </c>
      <c r="R802" s="10" t="str">
        <f>TRIM(MID(SUBSTITUTE($N802,"/",REPT(" ",999)),COLUMNS($N:O)*999-998,999))</f>
        <v>rock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10" t="str">
        <f>TRIM(MID(SUBSTITUTE($N803,"/",REPT(" ",999)),COLUMNS($N:N)*999-998,999))</f>
        <v>music</v>
      </c>
      <c r="R803" s="10" t="str">
        <f>TRIM(MID(SUBSTITUTE($N803,"/",REPT(" ",999)),COLUMNS($N:O)*999-998,999))</f>
        <v>rock</v>
      </c>
      <c r="S803" s="14">
        <f t="shared" si="50"/>
        <v>40695.795370370368</v>
      </c>
      <c r="T803" s="14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10" t="str">
        <f>TRIM(MID(SUBSTITUTE($N804,"/",REPT(" ",999)),COLUMNS($N:N)*999-998,999))</f>
        <v>music</v>
      </c>
      <c r="R804" s="10" t="str">
        <f>TRIM(MID(SUBSTITUTE($N804,"/",REPT(" ",999)),COLUMNS($N:O)*999-998,999))</f>
        <v>rock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10" t="str">
        <f>TRIM(MID(SUBSTITUTE($N805,"/",REPT(" ",999)),COLUMNS($N:N)*999-998,999))</f>
        <v>music</v>
      </c>
      <c r="R805" s="10" t="str">
        <f>TRIM(MID(SUBSTITUTE($N805,"/",REPT(" ",999)),COLUMNS($N:O)*999-998,999))</f>
        <v>rock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10" t="str">
        <f>TRIM(MID(SUBSTITUTE($N806,"/",REPT(" ",999)),COLUMNS($N:N)*999-998,999))</f>
        <v>music</v>
      </c>
      <c r="R806" s="10" t="str">
        <f>TRIM(MID(SUBSTITUTE($N806,"/",REPT(" ",999)),COLUMNS($N:O)*999-998,999))</f>
        <v>rock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10" t="str">
        <f>TRIM(MID(SUBSTITUTE($N807,"/",REPT(" ",999)),COLUMNS($N:N)*999-998,999))</f>
        <v>music</v>
      </c>
      <c r="R807" s="10" t="str">
        <f>TRIM(MID(SUBSTITUTE($N807,"/",REPT(" ",999)),COLUMNS($N:O)*999-998,999))</f>
        <v>rock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10" t="str">
        <f>TRIM(MID(SUBSTITUTE($N808,"/",REPT(" ",999)),COLUMNS($N:N)*999-998,999))</f>
        <v>music</v>
      </c>
      <c r="R808" s="10" t="str">
        <f>TRIM(MID(SUBSTITUTE($N808,"/",REPT(" ",999)),COLUMNS($N:O)*999-998,999))</f>
        <v>rock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10" t="str">
        <f>TRIM(MID(SUBSTITUTE($N809,"/",REPT(" ",999)),COLUMNS($N:N)*999-998,999))</f>
        <v>music</v>
      </c>
      <c r="R809" s="10" t="str">
        <f>TRIM(MID(SUBSTITUTE($N809,"/",REPT(" ",999)),COLUMNS($N:O)*999-998,999))</f>
        <v>rock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10" t="str">
        <f>TRIM(MID(SUBSTITUTE($N810,"/",REPT(" ",999)),COLUMNS($N:N)*999-998,999))</f>
        <v>music</v>
      </c>
      <c r="R810" s="10" t="str">
        <f>TRIM(MID(SUBSTITUTE($N810,"/",REPT(" ",999)),COLUMNS($N:O)*999-998,999))</f>
        <v>rock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10" t="str">
        <f>TRIM(MID(SUBSTITUTE($N811,"/",REPT(" ",999)),COLUMNS($N:N)*999-998,999))</f>
        <v>music</v>
      </c>
      <c r="R811" s="10" t="str">
        <f>TRIM(MID(SUBSTITUTE($N811,"/",REPT(" ",999)),COLUMNS($N:O)*999-998,999))</f>
        <v>rock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10" t="str">
        <f>TRIM(MID(SUBSTITUTE($N812,"/",REPT(" ",999)),COLUMNS($N:N)*999-998,999))</f>
        <v>music</v>
      </c>
      <c r="R812" s="10" t="str">
        <f>TRIM(MID(SUBSTITUTE($N812,"/",REPT(" ",999)),COLUMNS($N:O)*999-998,999))</f>
        <v>rock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10" t="str">
        <f>TRIM(MID(SUBSTITUTE($N813,"/",REPT(" ",999)),COLUMNS($N:N)*999-998,999))</f>
        <v>music</v>
      </c>
      <c r="R813" s="10" t="str">
        <f>TRIM(MID(SUBSTITUTE($N813,"/",REPT(" ",999)),COLUMNS($N:O)*999-998,999))</f>
        <v>rock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10" t="str">
        <f>TRIM(MID(SUBSTITUTE($N814,"/",REPT(" ",999)),COLUMNS($N:N)*999-998,999))</f>
        <v>music</v>
      </c>
      <c r="R814" s="10" t="str">
        <f>TRIM(MID(SUBSTITUTE($N814,"/",REPT(" ",999)),COLUMNS($N:O)*999-998,999))</f>
        <v>rock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10" t="str">
        <f>TRIM(MID(SUBSTITUTE($N815,"/",REPT(" ",999)),COLUMNS($N:N)*999-998,999))</f>
        <v>music</v>
      </c>
      <c r="R815" s="10" t="str">
        <f>TRIM(MID(SUBSTITUTE($N815,"/",REPT(" ",999)),COLUMNS($N:O)*999-998,999))</f>
        <v>rock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10" t="str">
        <f>TRIM(MID(SUBSTITUTE($N816,"/",REPT(" ",999)),COLUMNS($N:N)*999-998,999))</f>
        <v>music</v>
      </c>
      <c r="R816" s="10" t="str">
        <f>TRIM(MID(SUBSTITUTE($N816,"/",REPT(" ",999)),COLUMNS($N:O)*999-998,999))</f>
        <v>rock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10" t="str">
        <f>TRIM(MID(SUBSTITUTE($N817,"/",REPT(" ",999)),COLUMNS($N:N)*999-998,999))</f>
        <v>music</v>
      </c>
      <c r="R817" s="10" t="str">
        <f>TRIM(MID(SUBSTITUTE($N817,"/",REPT(" ",999)),COLUMNS($N:O)*999-998,999))</f>
        <v>rock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10" t="str">
        <f>TRIM(MID(SUBSTITUTE($N818,"/",REPT(" ",999)),COLUMNS($N:N)*999-998,999))</f>
        <v>music</v>
      </c>
      <c r="R818" s="10" t="str">
        <f>TRIM(MID(SUBSTITUTE($N818,"/",REPT(" ",999)),COLUMNS($N:O)*999-998,999))</f>
        <v>rock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10" t="str">
        <f>TRIM(MID(SUBSTITUTE($N819,"/",REPT(" ",999)),COLUMNS($N:N)*999-998,999))</f>
        <v>music</v>
      </c>
      <c r="R819" s="10" t="str">
        <f>TRIM(MID(SUBSTITUTE($N819,"/",REPT(" ",999)),COLUMNS($N:O)*999-998,999))</f>
        <v>rock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10" t="str">
        <f>TRIM(MID(SUBSTITUTE($N820,"/",REPT(" ",999)),COLUMNS($N:N)*999-998,999))</f>
        <v>music</v>
      </c>
      <c r="R820" s="10" t="str">
        <f>TRIM(MID(SUBSTITUTE($N820,"/",REPT(" ",999)),COLUMNS($N:O)*999-998,999))</f>
        <v>rock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10" t="str">
        <f>TRIM(MID(SUBSTITUTE($N821,"/",REPT(" ",999)),COLUMNS($N:N)*999-998,999))</f>
        <v>music</v>
      </c>
      <c r="R821" s="10" t="str">
        <f>TRIM(MID(SUBSTITUTE($N821,"/",REPT(" ",999)),COLUMNS($N:O)*999-998,999))</f>
        <v>rock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10" t="str">
        <f>TRIM(MID(SUBSTITUTE($N822,"/",REPT(" ",999)),COLUMNS($N:N)*999-998,999))</f>
        <v>music</v>
      </c>
      <c r="R822" s="10" t="str">
        <f>TRIM(MID(SUBSTITUTE($N822,"/",REPT(" ",999)),COLUMNS($N:O)*999-998,999))</f>
        <v>rock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10" t="str">
        <f>TRIM(MID(SUBSTITUTE($N823,"/",REPT(" ",999)),COLUMNS($N:N)*999-998,999))</f>
        <v>music</v>
      </c>
      <c r="R823" s="10" t="str">
        <f>TRIM(MID(SUBSTITUTE($N823,"/",REPT(" ",999)),COLUMNS($N:O)*999-998,999))</f>
        <v>rock</v>
      </c>
      <c r="S823" s="14">
        <f t="shared" si="50"/>
        <v>42093.922048611115</v>
      </c>
      <c r="T823" s="14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10" t="str">
        <f>TRIM(MID(SUBSTITUTE($N824,"/",REPT(" ",999)),COLUMNS($N:N)*999-998,999))</f>
        <v>music</v>
      </c>
      <c r="R824" s="10" t="str">
        <f>TRIM(MID(SUBSTITUTE($N824,"/",REPT(" ",999)),COLUMNS($N:O)*999-998,999))</f>
        <v>rock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10" t="str">
        <f>TRIM(MID(SUBSTITUTE($N825,"/",REPT(" ",999)),COLUMNS($N:N)*999-998,999))</f>
        <v>music</v>
      </c>
      <c r="R825" s="10" t="str">
        <f>TRIM(MID(SUBSTITUTE($N825,"/",REPT(" ",999)),COLUMNS($N:O)*999-998,999))</f>
        <v>rock</v>
      </c>
      <c r="S825" s="14">
        <f t="shared" si="50"/>
        <v>42055.972824074073</v>
      </c>
      <c r="T825" s="14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10" t="str">
        <f>TRIM(MID(SUBSTITUTE($N826,"/",REPT(" ",999)),COLUMNS($N:N)*999-998,999))</f>
        <v>music</v>
      </c>
      <c r="R826" s="10" t="str">
        <f>TRIM(MID(SUBSTITUTE($N826,"/",REPT(" ",999)),COLUMNS($N:O)*999-998,999))</f>
        <v>rock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10" t="str">
        <f>TRIM(MID(SUBSTITUTE($N827,"/",REPT(" ",999)),COLUMNS($N:N)*999-998,999))</f>
        <v>music</v>
      </c>
      <c r="R827" s="10" t="str">
        <f>TRIM(MID(SUBSTITUTE($N827,"/",REPT(" ",999)),COLUMNS($N:O)*999-998,999))</f>
        <v>rock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10" t="str">
        <f>TRIM(MID(SUBSTITUTE($N828,"/",REPT(" ",999)),COLUMNS($N:N)*999-998,999))</f>
        <v>music</v>
      </c>
      <c r="R828" s="10" t="str">
        <f>TRIM(MID(SUBSTITUTE($N828,"/",REPT(" ",999)),COLUMNS($N:O)*999-998,999))</f>
        <v>rock</v>
      </c>
      <c r="S828" s="14">
        <f t="shared" si="50"/>
        <v>40973.038541666669</v>
      </c>
      <c r="T828" s="14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10" t="str">
        <f>TRIM(MID(SUBSTITUTE($N829,"/",REPT(" ",999)),COLUMNS($N:N)*999-998,999))</f>
        <v>music</v>
      </c>
      <c r="R829" s="10" t="str">
        <f>TRIM(MID(SUBSTITUTE($N829,"/",REPT(" ",999)),COLUMNS($N:O)*999-998,999))</f>
        <v>rock</v>
      </c>
      <c r="S829" s="14">
        <f t="shared" si="50"/>
        <v>40927.473460648151</v>
      </c>
      <c r="T829" s="14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10" t="str">
        <f>TRIM(MID(SUBSTITUTE($N830,"/",REPT(" ",999)),COLUMNS($N:N)*999-998,999))</f>
        <v>music</v>
      </c>
      <c r="R830" s="10" t="str">
        <f>TRIM(MID(SUBSTITUTE($N830,"/",REPT(" ",999)),COLUMNS($N:O)*999-998,999))</f>
        <v>rock</v>
      </c>
      <c r="S830" s="14">
        <f t="shared" si="50"/>
        <v>41073.050717592596</v>
      </c>
      <c r="T830" s="14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10" t="str">
        <f>TRIM(MID(SUBSTITUTE($N831,"/",REPT(" ",999)),COLUMNS($N:N)*999-998,999))</f>
        <v>music</v>
      </c>
      <c r="R831" s="10" t="str">
        <f>TRIM(MID(SUBSTITUTE($N831,"/",REPT(" ",999)),COLUMNS($N:O)*999-998,999))</f>
        <v>rock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10" t="str">
        <f>TRIM(MID(SUBSTITUTE($N832,"/",REPT(" ",999)),COLUMNS($N:N)*999-998,999))</f>
        <v>music</v>
      </c>
      <c r="R832" s="10" t="str">
        <f>TRIM(MID(SUBSTITUTE($N832,"/",REPT(" ",999)),COLUMNS($N:O)*999-998,999))</f>
        <v>rock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10" t="str">
        <f>TRIM(MID(SUBSTITUTE($N833,"/",REPT(" ",999)),COLUMNS($N:N)*999-998,999))</f>
        <v>music</v>
      </c>
      <c r="R833" s="10" t="str">
        <f>TRIM(MID(SUBSTITUTE($N833,"/",REPT(" ",999)),COLUMNS($N:O)*999-998,999))</f>
        <v>rock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10" t="str">
        <f>TRIM(MID(SUBSTITUTE($N834,"/",REPT(" ",999)),COLUMNS($N:N)*999-998,999))</f>
        <v>music</v>
      </c>
      <c r="R834" s="10" t="str">
        <f>TRIM(MID(SUBSTITUTE($N834,"/",REPT(" ",999)),COLUMNS($N:O)*999-998,999))</f>
        <v>rock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IF(ISERROR(E835/L835), "N/A", E835/L835)</f>
        <v>148.78048780487805</v>
      </c>
      <c r="Q835" s="10" t="str">
        <f>TRIM(MID(SUBSTITUTE($N835,"/",REPT(" ",999)),COLUMNS($N:N)*999-998,999))</f>
        <v>music</v>
      </c>
      <c r="R835" s="10" t="str">
        <f>TRIM(MID(SUBSTITUTE($N835,"/",REPT(" ",999)),COLUMNS($N:O)*999-998,999))</f>
        <v>rock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10" t="str">
        <f>TRIM(MID(SUBSTITUTE($N836,"/",REPT(" ",999)),COLUMNS($N:N)*999-998,999))</f>
        <v>music</v>
      </c>
      <c r="R836" s="10" t="str">
        <f>TRIM(MID(SUBSTITUTE($N836,"/",REPT(" ",999)),COLUMNS($N:O)*999-998,999))</f>
        <v>rock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10" t="str">
        <f>TRIM(MID(SUBSTITUTE($N837,"/",REPT(" ",999)),COLUMNS($N:N)*999-998,999))</f>
        <v>music</v>
      </c>
      <c r="R837" s="10" t="str">
        <f>TRIM(MID(SUBSTITUTE($N837,"/",REPT(" ",999)),COLUMNS($N:O)*999-998,999))</f>
        <v>rock</v>
      </c>
      <c r="S837" s="14">
        <f t="shared" si="54"/>
        <v>41005.45784722222</v>
      </c>
      <c r="T837" s="14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10" t="str">
        <f>TRIM(MID(SUBSTITUTE($N838,"/",REPT(" ",999)),COLUMNS($N:N)*999-998,999))</f>
        <v>music</v>
      </c>
      <c r="R838" s="10" t="str">
        <f>TRIM(MID(SUBSTITUTE($N838,"/",REPT(" ",999)),COLUMNS($N:O)*999-998,999))</f>
        <v>rock</v>
      </c>
      <c r="S838" s="14">
        <f t="shared" si="54"/>
        <v>41524.056921296295</v>
      </c>
      <c r="T838" s="14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10" t="str">
        <f>TRIM(MID(SUBSTITUTE($N839,"/",REPT(" ",999)),COLUMNS($N:N)*999-998,999))</f>
        <v>music</v>
      </c>
      <c r="R839" s="10" t="str">
        <f>TRIM(MID(SUBSTITUTE($N839,"/",REPT(" ",999)),COLUMNS($N:O)*999-998,999))</f>
        <v>rock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10" t="str">
        <f>TRIM(MID(SUBSTITUTE($N840,"/",REPT(" ",999)),COLUMNS($N:N)*999-998,999))</f>
        <v>music</v>
      </c>
      <c r="R840" s="10" t="str">
        <f>TRIM(MID(SUBSTITUTE($N840,"/",REPT(" ",999)),COLUMNS($N:O)*999-998,999))</f>
        <v>rock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10" t="str">
        <f>TRIM(MID(SUBSTITUTE($N841,"/",REPT(" ",999)),COLUMNS($N:N)*999-998,999))</f>
        <v>music</v>
      </c>
      <c r="R841" s="10" t="str">
        <f>TRIM(MID(SUBSTITUTE($N841,"/",REPT(" ",999)),COLUMNS($N:O)*999-998,999))</f>
        <v>rock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10" t="str">
        <f>TRIM(MID(SUBSTITUTE($N842,"/",REPT(" ",999)),COLUMNS($N:N)*999-998,999))</f>
        <v>music</v>
      </c>
      <c r="R842" s="10" t="str">
        <f>TRIM(MID(SUBSTITUTE($N842,"/",REPT(" ",999)),COLUMNS($N:O)*999-998,999))</f>
        <v>metal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10" t="str">
        <f>TRIM(MID(SUBSTITUTE($N843,"/",REPT(" ",999)),COLUMNS($N:N)*999-998,999))</f>
        <v>music</v>
      </c>
      <c r="R843" s="10" t="str">
        <f>TRIM(MID(SUBSTITUTE($N843,"/",REPT(" ",999)),COLUMNS($N:O)*999-998,999))</f>
        <v>metal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10" t="str">
        <f>TRIM(MID(SUBSTITUTE($N844,"/",REPT(" ",999)),COLUMNS($N:N)*999-998,999))</f>
        <v>music</v>
      </c>
      <c r="R844" s="10" t="str">
        <f>TRIM(MID(SUBSTITUTE($N844,"/",REPT(" ",999)),COLUMNS($N:O)*999-998,999))</f>
        <v>metal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10" t="str">
        <f>TRIM(MID(SUBSTITUTE($N845,"/",REPT(" ",999)),COLUMNS($N:N)*999-998,999))</f>
        <v>music</v>
      </c>
      <c r="R845" s="10" t="str">
        <f>TRIM(MID(SUBSTITUTE($N845,"/",REPT(" ",999)),COLUMNS($N:O)*999-998,999))</f>
        <v>metal</v>
      </c>
      <c r="S845" s="14">
        <f t="shared" si="54"/>
        <v>42695.257870370369</v>
      </c>
      <c r="T845" s="14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10" t="str">
        <f>TRIM(MID(SUBSTITUTE($N846,"/",REPT(" ",999)),COLUMNS($N:N)*999-998,999))</f>
        <v>music</v>
      </c>
      <c r="R846" s="10" t="str">
        <f>TRIM(MID(SUBSTITUTE($N846,"/",REPT(" ",999)),COLUMNS($N:O)*999-998,999))</f>
        <v>metal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10" t="str">
        <f>TRIM(MID(SUBSTITUTE($N847,"/",REPT(" ",999)),COLUMNS($N:N)*999-998,999))</f>
        <v>music</v>
      </c>
      <c r="R847" s="10" t="str">
        <f>TRIM(MID(SUBSTITUTE($N847,"/",REPT(" ",999)),COLUMNS($N:O)*999-998,999))</f>
        <v>metal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10" t="str">
        <f>TRIM(MID(SUBSTITUTE($N848,"/",REPT(" ",999)),COLUMNS($N:N)*999-998,999))</f>
        <v>music</v>
      </c>
      <c r="R848" s="10" t="str">
        <f>TRIM(MID(SUBSTITUTE($N848,"/",REPT(" ",999)),COLUMNS($N:O)*999-998,999))</f>
        <v>metal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10" t="str">
        <f>TRIM(MID(SUBSTITUTE($N849,"/",REPT(" ",999)),COLUMNS($N:N)*999-998,999))</f>
        <v>music</v>
      </c>
      <c r="R849" s="10" t="str">
        <f>TRIM(MID(SUBSTITUTE($N849,"/",REPT(" ",999)),COLUMNS($N:O)*999-998,999))</f>
        <v>metal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10" t="str">
        <f>TRIM(MID(SUBSTITUTE($N850,"/",REPT(" ",999)),COLUMNS($N:N)*999-998,999))</f>
        <v>music</v>
      </c>
      <c r="R850" s="10" t="str">
        <f>TRIM(MID(SUBSTITUTE($N850,"/",REPT(" ",999)),COLUMNS($N:O)*999-998,999))</f>
        <v>metal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10" t="str">
        <f>TRIM(MID(SUBSTITUTE($N851,"/",REPT(" ",999)),COLUMNS($N:N)*999-998,999))</f>
        <v>music</v>
      </c>
      <c r="R851" s="10" t="str">
        <f>TRIM(MID(SUBSTITUTE($N851,"/",REPT(" ",999)),COLUMNS($N:O)*999-998,999))</f>
        <v>metal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10" t="str">
        <f>TRIM(MID(SUBSTITUTE($N852,"/",REPT(" ",999)),COLUMNS($N:N)*999-998,999))</f>
        <v>music</v>
      </c>
      <c r="R852" s="10" t="str">
        <f>TRIM(MID(SUBSTITUTE($N852,"/",REPT(" ",999)),COLUMNS($N:O)*999-998,999))</f>
        <v>metal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10" t="str">
        <f>TRIM(MID(SUBSTITUTE($N853,"/",REPT(" ",999)),COLUMNS($N:N)*999-998,999))</f>
        <v>music</v>
      </c>
      <c r="R853" s="10" t="str">
        <f>TRIM(MID(SUBSTITUTE($N853,"/",REPT(" ",999)),COLUMNS($N:O)*999-998,999))</f>
        <v>metal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10" t="str">
        <f>TRIM(MID(SUBSTITUTE($N854,"/",REPT(" ",999)),COLUMNS($N:N)*999-998,999))</f>
        <v>music</v>
      </c>
      <c r="R854" s="10" t="str">
        <f>TRIM(MID(SUBSTITUTE($N854,"/",REPT(" ",999)),COLUMNS($N:O)*999-998,999))</f>
        <v>metal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10" t="str">
        <f>TRIM(MID(SUBSTITUTE($N855,"/",REPT(" ",999)),COLUMNS($N:N)*999-998,999))</f>
        <v>music</v>
      </c>
      <c r="R855" s="10" t="str">
        <f>TRIM(MID(SUBSTITUTE($N855,"/",REPT(" ",999)),COLUMNS($N:O)*999-998,999))</f>
        <v>metal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10" t="str">
        <f>TRIM(MID(SUBSTITUTE($N856,"/",REPT(" ",999)),COLUMNS($N:N)*999-998,999))</f>
        <v>music</v>
      </c>
      <c r="R856" s="10" t="str">
        <f>TRIM(MID(SUBSTITUTE($N856,"/",REPT(" ",999)),COLUMNS($N:O)*999-998,999))</f>
        <v>metal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10" t="str">
        <f>TRIM(MID(SUBSTITUTE($N857,"/",REPT(" ",999)),COLUMNS($N:N)*999-998,999))</f>
        <v>music</v>
      </c>
      <c r="R857" s="10" t="str">
        <f>TRIM(MID(SUBSTITUTE($N857,"/",REPT(" ",999)),COLUMNS($N:O)*999-998,999))</f>
        <v>metal</v>
      </c>
      <c r="S857" s="14">
        <f t="shared" si="54"/>
        <v>42545.125196759262</v>
      </c>
      <c r="T857" s="14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10" t="str">
        <f>TRIM(MID(SUBSTITUTE($N858,"/",REPT(" ",999)),COLUMNS($N:N)*999-998,999))</f>
        <v>music</v>
      </c>
      <c r="R858" s="10" t="str">
        <f>TRIM(MID(SUBSTITUTE($N858,"/",REPT(" ",999)),COLUMNS($N:O)*999-998,999))</f>
        <v>metal</v>
      </c>
      <c r="S858" s="14">
        <f t="shared" si="54"/>
        <v>42609.311990740738</v>
      </c>
      <c r="T858" s="14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10" t="str">
        <f>TRIM(MID(SUBSTITUTE($N859,"/",REPT(" ",999)),COLUMNS($N:N)*999-998,999))</f>
        <v>music</v>
      </c>
      <c r="R859" s="10" t="str">
        <f>TRIM(MID(SUBSTITUTE($N859,"/",REPT(" ",999)),COLUMNS($N:O)*999-998,999))</f>
        <v>metal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10" t="str">
        <f>TRIM(MID(SUBSTITUTE($N860,"/",REPT(" ",999)),COLUMNS($N:N)*999-998,999))</f>
        <v>music</v>
      </c>
      <c r="R860" s="10" t="str">
        <f>TRIM(MID(SUBSTITUTE($N860,"/",REPT(" ",999)),COLUMNS($N:O)*999-998,999))</f>
        <v>metal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10" t="str">
        <f>TRIM(MID(SUBSTITUTE($N861,"/",REPT(" ",999)),COLUMNS($N:N)*999-998,999))</f>
        <v>music</v>
      </c>
      <c r="R861" s="10" t="str">
        <f>TRIM(MID(SUBSTITUTE($N861,"/",REPT(" ",999)),COLUMNS($N:O)*999-998,999))</f>
        <v>metal</v>
      </c>
      <c r="S861" s="14">
        <f t="shared" si="54"/>
        <v>42128.820231481484</v>
      </c>
      <c r="T861" s="14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10" t="str">
        <f>TRIM(MID(SUBSTITUTE($N862,"/",REPT(" ",999)),COLUMNS($N:N)*999-998,999))</f>
        <v>music</v>
      </c>
      <c r="R862" s="10" t="str">
        <f>TRIM(MID(SUBSTITUTE($N862,"/",REPT(" ",999)),COLUMNS($N:O)*999-998,999))</f>
        <v>jazz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10" t="str">
        <f>TRIM(MID(SUBSTITUTE($N863,"/",REPT(" ",999)),COLUMNS($N:N)*999-998,999))</f>
        <v>music</v>
      </c>
      <c r="R863" s="10" t="str">
        <f>TRIM(MID(SUBSTITUTE($N863,"/",REPT(" ",999)),COLUMNS($N:O)*999-998,999))</f>
        <v>jazz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10" t="str">
        <f>TRIM(MID(SUBSTITUTE($N864,"/",REPT(" ",999)),COLUMNS($N:N)*999-998,999))</f>
        <v>music</v>
      </c>
      <c r="R864" s="10" t="str">
        <f>TRIM(MID(SUBSTITUTE($N864,"/",REPT(" ",999)),COLUMNS($N:O)*999-998,999))</f>
        <v>jazz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10" t="str">
        <f>TRIM(MID(SUBSTITUTE($N865,"/",REPT(" ",999)),COLUMNS($N:N)*999-998,999))</f>
        <v>music</v>
      </c>
      <c r="R865" s="10" t="str">
        <f>TRIM(MID(SUBSTITUTE($N865,"/",REPT(" ",999)),COLUMNS($N:O)*999-998,999))</f>
        <v>jazz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10" t="str">
        <f>TRIM(MID(SUBSTITUTE($N866,"/",REPT(" ",999)),COLUMNS($N:N)*999-998,999))</f>
        <v>music</v>
      </c>
      <c r="R866" s="10" t="str">
        <f>TRIM(MID(SUBSTITUTE($N866,"/",REPT(" ",999)),COLUMNS($N:O)*999-998,999))</f>
        <v>jazz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10" t="str">
        <f>TRIM(MID(SUBSTITUTE($N867,"/",REPT(" ",999)),COLUMNS($N:N)*999-998,999))</f>
        <v>music</v>
      </c>
      <c r="R867" s="10" t="str">
        <f>TRIM(MID(SUBSTITUTE($N867,"/",REPT(" ",999)),COLUMNS($N:O)*999-998,999))</f>
        <v>jazz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10" t="str">
        <f>TRIM(MID(SUBSTITUTE($N868,"/",REPT(" ",999)),COLUMNS($N:N)*999-998,999))</f>
        <v>music</v>
      </c>
      <c r="R868" s="10" t="str">
        <f>TRIM(MID(SUBSTITUTE($N868,"/",REPT(" ",999)),COLUMNS($N:O)*999-998,999))</f>
        <v>jazz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10" t="str">
        <f>TRIM(MID(SUBSTITUTE($N869,"/",REPT(" ",999)),COLUMNS($N:N)*999-998,999))</f>
        <v>music</v>
      </c>
      <c r="R869" s="10" t="str">
        <f>TRIM(MID(SUBSTITUTE($N869,"/",REPT(" ",999)),COLUMNS($N:O)*999-998,999))</f>
        <v>jazz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10" t="str">
        <f>TRIM(MID(SUBSTITUTE($N870,"/",REPT(" ",999)),COLUMNS($N:N)*999-998,999))</f>
        <v>music</v>
      </c>
      <c r="R870" s="10" t="str">
        <f>TRIM(MID(SUBSTITUTE($N870,"/",REPT(" ",999)),COLUMNS($N:O)*999-998,999))</f>
        <v>jazz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10" t="str">
        <f>TRIM(MID(SUBSTITUTE($N871,"/",REPT(" ",999)),COLUMNS($N:N)*999-998,999))</f>
        <v>music</v>
      </c>
      <c r="R871" s="10" t="str">
        <f>TRIM(MID(SUBSTITUTE($N871,"/",REPT(" ",999)),COLUMNS($N:O)*999-998,999))</f>
        <v>jazz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10" t="str">
        <f>TRIM(MID(SUBSTITUTE($N872,"/",REPT(" ",999)),COLUMNS($N:N)*999-998,999))</f>
        <v>music</v>
      </c>
      <c r="R872" s="10" t="str">
        <f>TRIM(MID(SUBSTITUTE($N872,"/",REPT(" ",999)),COLUMNS($N:O)*999-998,999))</f>
        <v>jazz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10" t="str">
        <f>TRIM(MID(SUBSTITUTE($N873,"/",REPT(" ",999)),COLUMNS($N:N)*999-998,999))</f>
        <v>music</v>
      </c>
      <c r="R873" s="10" t="str">
        <f>TRIM(MID(SUBSTITUTE($N873,"/",REPT(" ",999)),COLUMNS($N:O)*999-998,999))</f>
        <v>jazz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10" t="str">
        <f>TRIM(MID(SUBSTITUTE($N874,"/",REPT(" ",999)),COLUMNS($N:N)*999-998,999))</f>
        <v>music</v>
      </c>
      <c r="R874" s="10" t="str">
        <f>TRIM(MID(SUBSTITUTE($N874,"/",REPT(" ",999)),COLUMNS($N:O)*999-998,999))</f>
        <v>jazz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10" t="str">
        <f>TRIM(MID(SUBSTITUTE($N875,"/",REPT(" ",999)),COLUMNS($N:N)*999-998,999))</f>
        <v>music</v>
      </c>
      <c r="R875" s="10" t="str">
        <f>TRIM(MID(SUBSTITUTE($N875,"/",REPT(" ",999)),COLUMNS($N:O)*999-998,999))</f>
        <v>jazz</v>
      </c>
      <c r="S875" s="14">
        <f t="shared" si="54"/>
        <v>41184.167129629634</v>
      </c>
      <c r="T875" s="14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10" t="str">
        <f>TRIM(MID(SUBSTITUTE($N876,"/",REPT(" ",999)),COLUMNS($N:N)*999-998,999))</f>
        <v>music</v>
      </c>
      <c r="R876" s="10" t="str">
        <f>TRIM(MID(SUBSTITUTE($N876,"/",REPT(" ",999)),COLUMNS($N:O)*999-998,999))</f>
        <v>jazz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str">
        <f t="shared" si="53"/>
        <v>N/A</v>
      </c>
      <c r="Q877" s="10" t="str">
        <f>TRIM(MID(SUBSTITUTE($N877,"/",REPT(" ",999)),COLUMNS($N:N)*999-998,999))</f>
        <v>music</v>
      </c>
      <c r="R877" s="10" t="str">
        <f>TRIM(MID(SUBSTITUTE($N877,"/",REPT(" ",999)),COLUMNS($N:O)*999-998,999))</f>
        <v>jazz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10" t="str">
        <f>TRIM(MID(SUBSTITUTE($N878,"/",REPT(" ",999)),COLUMNS($N:N)*999-998,999))</f>
        <v>music</v>
      </c>
      <c r="R878" s="10" t="str">
        <f>TRIM(MID(SUBSTITUTE($N878,"/",REPT(" ",999)),COLUMNS($N:O)*999-998,999))</f>
        <v>jazz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10" t="str">
        <f>TRIM(MID(SUBSTITUTE($N879,"/",REPT(" ",999)),COLUMNS($N:N)*999-998,999))</f>
        <v>music</v>
      </c>
      <c r="R879" s="10" t="str">
        <f>TRIM(MID(SUBSTITUTE($N879,"/",REPT(" ",999)),COLUMNS($N:O)*999-998,999))</f>
        <v>jazz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10" t="str">
        <f>TRIM(MID(SUBSTITUTE($N880,"/",REPT(" ",999)),COLUMNS($N:N)*999-998,999))</f>
        <v>music</v>
      </c>
      <c r="R880" s="10" t="str">
        <f>TRIM(MID(SUBSTITUTE($N880,"/",REPT(" ",999)),COLUMNS($N:O)*999-998,999))</f>
        <v>jazz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10" t="str">
        <f>TRIM(MID(SUBSTITUTE($N881,"/",REPT(" ",999)),COLUMNS($N:N)*999-998,999))</f>
        <v>music</v>
      </c>
      <c r="R881" s="10" t="str">
        <f>TRIM(MID(SUBSTITUTE($N881,"/",REPT(" ",999)),COLUMNS($N:O)*999-998,999))</f>
        <v>jazz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10" t="str">
        <f>TRIM(MID(SUBSTITUTE($N882,"/",REPT(" ",999)),COLUMNS($N:N)*999-998,999))</f>
        <v>music</v>
      </c>
      <c r="R882" s="10" t="str">
        <f>TRIM(MID(SUBSTITUTE($N882,"/",REPT(" ",999)),COLUMNS($N:O)*999-998,999))</f>
        <v>indie rock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10" t="str">
        <f>TRIM(MID(SUBSTITUTE($N883,"/",REPT(" ",999)),COLUMNS($N:N)*999-998,999))</f>
        <v>music</v>
      </c>
      <c r="R883" s="10" t="str">
        <f>TRIM(MID(SUBSTITUTE($N883,"/",REPT(" ",999)),COLUMNS($N:O)*999-998,999))</f>
        <v>indie rock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10" t="str">
        <f>TRIM(MID(SUBSTITUTE($N884,"/",REPT(" ",999)),COLUMNS($N:N)*999-998,999))</f>
        <v>music</v>
      </c>
      <c r="R884" s="10" t="str">
        <f>TRIM(MID(SUBSTITUTE($N884,"/",REPT(" ",999)),COLUMNS($N:O)*999-998,999))</f>
        <v>indie rock</v>
      </c>
      <c r="S884" s="14">
        <f t="shared" si="54"/>
        <v>40759.860532407409</v>
      </c>
      <c r="T884" s="14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10" t="str">
        <f>TRIM(MID(SUBSTITUTE($N885,"/",REPT(" ",999)),COLUMNS($N:N)*999-998,999))</f>
        <v>music</v>
      </c>
      <c r="R885" s="10" t="str">
        <f>TRIM(MID(SUBSTITUTE($N885,"/",REPT(" ",999)),COLUMNS($N:O)*999-998,999))</f>
        <v>indie rock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10" t="str">
        <f>TRIM(MID(SUBSTITUTE($N886,"/",REPT(" ",999)),COLUMNS($N:N)*999-998,999))</f>
        <v>music</v>
      </c>
      <c r="R886" s="10" t="str">
        <f>TRIM(MID(SUBSTITUTE($N886,"/",REPT(" ",999)),COLUMNS($N:O)*999-998,999))</f>
        <v>indie rock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10" t="str">
        <f>TRIM(MID(SUBSTITUTE($N887,"/",REPT(" ",999)),COLUMNS($N:N)*999-998,999))</f>
        <v>music</v>
      </c>
      <c r="R887" s="10" t="str">
        <f>TRIM(MID(SUBSTITUTE($N887,"/",REPT(" ",999)),COLUMNS($N:O)*999-998,999))</f>
        <v>indie rock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10" t="str">
        <f>TRIM(MID(SUBSTITUTE($N888,"/",REPT(" ",999)),COLUMNS($N:N)*999-998,999))</f>
        <v>music</v>
      </c>
      <c r="R888" s="10" t="str">
        <f>TRIM(MID(SUBSTITUTE($N888,"/",REPT(" ",999)),COLUMNS($N:O)*999-998,999))</f>
        <v>indie rock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str">
        <f t="shared" si="53"/>
        <v>N/A</v>
      </c>
      <c r="Q889" s="10" t="str">
        <f>TRIM(MID(SUBSTITUTE($N889,"/",REPT(" ",999)),COLUMNS($N:N)*999-998,999))</f>
        <v>music</v>
      </c>
      <c r="R889" s="10" t="str">
        <f>TRIM(MID(SUBSTITUTE($N889,"/",REPT(" ",999)),COLUMNS($N:O)*999-998,999))</f>
        <v>indie rock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10" t="str">
        <f>TRIM(MID(SUBSTITUTE($N890,"/",REPT(" ",999)),COLUMNS($N:N)*999-998,999))</f>
        <v>music</v>
      </c>
      <c r="R890" s="10" t="str">
        <f>TRIM(MID(SUBSTITUTE($N890,"/",REPT(" ",999)),COLUMNS($N:O)*999-998,999))</f>
        <v>indie rock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10" t="str">
        <f>TRIM(MID(SUBSTITUTE($N891,"/",REPT(" ",999)),COLUMNS($N:N)*999-998,999))</f>
        <v>music</v>
      </c>
      <c r="R891" s="10" t="str">
        <f>TRIM(MID(SUBSTITUTE($N891,"/",REPT(" ",999)),COLUMNS($N:O)*999-998,999))</f>
        <v>indie rock</v>
      </c>
      <c r="S891" s="14">
        <f t="shared" si="54"/>
        <v>41887.784062500003</v>
      </c>
      <c r="T891" s="14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10" t="str">
        <f>TRIM(MID(SUBSTITUTE($N892,"/",REPT(" ",999)),COLUMNS($N:N)*999-998,999))</f>
        <v>music</v>
      </c>
      <c r="R892" s="10" t="str">
        <f>TRIM(MID(SUBSTITUTE($N892,"/",REPT(" ",999)),COLUMNS($N:O)*999-998,999))</f>
        <v>indie rock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10" t="str">
        <f>TRIM(MID(SUBSTITUTE($N893,"/",REPT(" ",999)),COLUMNS($N:N)*999-998,999))</f>
        <v>music</v>
      </c>
      <c r="R893" s="10" t="str">
        <f>TRIM(MID(SUBSTITUTE($N893,"/",REPT(" ",999)),COLUMNS($N:O)*999-998,999))</f>
        <v>indie rock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10" t="str">
        <f>TRIM(MID(SUBSTITUTE($N894,"/",REPT(" ",999)),COLUMNS($N:N)*999-998,999))</f>
        <v>music</v>
      </c>
      <c r="R894" s="10" t="str">
        <f>TRIM(MID(SUBSTITUTE($N894,"/",REPT(" ",999)),COLUMNS($N:O)*999-998,999))</f>
        <v>indie rock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10" t="str">
        <f>TRIM(MID(SUBSTITUTE($N895,"/",REPT(" ",999)),COLUMNS($N:N)*999-998,999))</f>
        <v>music</v>
      </c>
      <c r="R895" s="10" t="str">
        <f>TRIM(MID(SUBSTITUTE($N895,"/",REPT(" ",999)),COLUMNS($N:O)*999-998,999))</f>
        <v>indie rock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10" t="str">
        <f>TRIM(MID(SUBSTITUTE($N896,"/",REPT(" ",999)),COLUMNS($N:N)*999-998,999))</f>
        <v>music</v>
      </c>
      <c r="R896" s="10" t="str">
        <f>TRIM(MID(SUBSTITUTE($N896,"/",REPT(" ",999)),COLUMNS($N:O)*999-998,999))</f>
        <v>indie rock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10" t="str">
        <f>TRIM(MID(SUBSTITUTE($N897,"/",REPT(" ",999)),COLUMNS($N:N)*999-998,999))</f>
        <v>music</v>
      </c>
      <c r="R897" s="10" t="str">
        <f>TRIM(MID(SUBSTITUTE($N897,"/",REPT(" ",999)),COLUMNS($N:O)*999-998,999))</f>
        <v>indie rock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10" t="str">
        <f>TRIM(MID(SUBSTITUTE($N898,"/",REPT(" ",999)),COLUMNS($N:N)*999-998,999))</f>
        <v>music</v>
      </c>
      <c r="R898" s="10" t="str">
        <f>TRIM(MID(SUBSTITUTE($N898,"/",REPT(" ",999)),COLUMNS($N:O)*999-998,999))</f>
        <v>indie rock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str">
        <f t="shared" ref="P899:P962" si="57">IF(ISERROR(E899/L899), "N/A", E899/L899)</f>
        <v>N/A</v>
      </c>
      <c r="Q899" s="10" t="str">
        <f>TRIM(MID(SUBSTITUTE($N899,"/",REPT(" ",999)),COLUMNS($N:N)*999-998,999))</f>
        <v>music</v>
      </c>
      <c r="R899" s="10" t="str">
        <f>TRIM(MID(SUBSTITUTE($N899,"/",REPT(" ",999)),COLUMNS($N:O)*999-998,999))</f>
        <v>indie rock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10" t="str">
        <f>TRIM(MID(SUBSTITUTE($N900,"/",REPT(" ",999)),COLUMNS($N:N)*999-998,999))</f>
        <v>music</v>
      </c>
      <c r="R900" s="10" t="str">
        <f>TRIM(MID(SUBSTITUTE($N900,"/",REPT(" ",999)),COLUMNS($N:O)*999-998,999))</f>
        <v>indie rock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10" t="str">
        <f>TRIM(MID(SUBSTITUTE($N901,"/",REPT(" ",999)),COLUMNS($N:N)*999-998,999))</f>
        <v>music</v>
      </c>
      <c r="R901" s="10" t="str">
        <f>TRIM(MID(SUBSTITUTE($N901,"/",REPT(" ",999)),COLUMNS($N:O)*999-998,999))</f>
        <v>indie rock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10" t="str">
        <f>TRIM(MID(SUBSTITUTE($N902,"/",REPT(" ",999)),COLUMNS($N:N)*999-998,999))</f>
        <v>music</v>
      </c>
      <c r="R902" s="10" t="str">
        <f>TRIM(MID(SUBSTITUTE($N902,"/",REPT(" ",999)),COLUMNS($N:O)*999-998,999))</f>
        <v>jazz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str">
        <f t="shared" si="57"/>
        <v>N/A</v>
      </c>
      <c r="Q903" s="10" t="str">
        <f>TRIM(MID(SUBSTITUTE($N903,"/",REPT(" ",999)),COLUMNS($N:N)*999-998,999))</f>
        <v>music</v>
      </c>
      <c r="R903" s="10" t="str">
        <f>TRIM(MID(SUBSTITUTE($N903,"/",REPT(" ",999)),COLUMNS($N:O)*999-998,999))</f>
        <v>jazz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10" t="str">
        <f>TRIM(MID(SUBSTITUTE($N904,"/",REPT(" ",999)),COLUMNS($N:N)*999-998,999))</f>
        <v>music</v>
      </c>
      <c r="R904" s="10" t="str">
        <f>TRIM(MID(SUBSTITUTE($N904,"/",REPT(" ",999)),COLUMNS($N:O)*999-998,999))</f>
        <v>jazz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10" t="str">
        <f>TRIM(MID(SUBSTITUTE($N905,"/",REPT(" ",999)),COLUMNS($N:N)*999-998,999))</f>
        <v>music</v>
      </c>
      <c r="R905" s="10" t="str">
        <f>TRIM(MID(SUBSTITUTE($N905,"/",REPT(" ",999)),COLUMNS($N:O)*999-998,999))</f>
        <v>jazz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10" t="str">
        <f>TRIM(MID(SUBSTITUTE($N906,"/",REPT(" ",999)),COLUMNS($N:N)*999-998,999))</f>
        <v>music</v>
      </c>
      <c r="R906" s="10" t="str">
        <f>TRIM(MID(SUBSTITUTE($N906,"/",REPT(" ",999)),COLUMNS($N:O)*999-998,999))</f>
        <v>jazz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10" t="str">
        <f>TRIM(MID(SUBSTITUTE($N907,"/",REPT(" ",999)),COLUMNS($N:N)*999-998,999))</f>
        <v>music</v>
      </c>
      <c r="R907" s="10" t="str">
        <f>TRIM(MID(SUBSTITUTE($N907,"/",REPT(" ",999)),COLUMNS($N:O)*999-998,999))</f>
        <v>jazz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str">
        <f t="shared" si="57"/>
        <v>N/A</v>
      </c>
      <c r="Q908" s="10" t="str">
        <f>TRIM(MID(SUBSTITUTE($N908,"/",REPT(" ",999)),COLUMNS($N:N)*999-998,999))</f>
        <v>music</v>
      </c>
      <c r="R908" s="10" t="str">
        <f>TRIM(MID(SUBSTITUTE($N908,"/",REPT(" ",999)),COLUMNS($N:O)*999-998,999))</f>
        <v>jazz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str">
        <f t="shared" si="57"/>
        <v>N/A</v>
      </c>
      <c r="Q909" s="10" t="str">
        <f>TRIM(MID(SUBSTITUTE($N909,"/",REPT(" ",999)),COLUMNS($N:N)*999-998,999))</f>
        <v>music</v>
      </c>
      <c r="R909" s="10" t="str">
        <f>TRIM(MID(SUBSTITUTE($N909,"/",REPT(" ",999)),COLUMNS($N:O)*999-998,999))</f>
        <v>jazz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str">
        <f t="shared" si="57"/>
        <v>N/A</v>
      </c>
      <c r="Q910" s="10" t="str">
        <f>TRIM(MID(SUBSTITUTE($N910,"/",REPT(" ",999)),COLUMNS($N:N)*999-998,999))</f>
        <v>music</v>
      </c>
      <c r="R910" s="10" t="str">
        <f>TRIM(MID(SUBSTITUTE($N910,"/",REPT(" ",999)),COLUMNS($N:O)*999-998,999))</f>
        <v>jazz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10" t="str">
        <f>TRIM(MID(SUBSTITUTE($N911,"/",REPT(" ",999)),COLUMNS($N:N)*999-998,999))</f>
        <v>music</v>
      </c>
      <c r="R911" s="10" t="str">
        <f>TRIM(MID(SUBSTITUTE($N911,"/",REPT(" ",999)),COLUMNS($N:O)*999-998,999))</f>
        <v>jazz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10" t="str">
        <f>TRIM(MID(SUBSTITUTE($N912,"/",REPT(" ",999)),COLUMNS($N:N)*999-998,999))</f>
        <v>music</v>
      </c>
      <c r="R912" s="10" t="str">
        <f>TRIM(MID(SUBSTITUTE($N912,"/",REPT(" ",999)),COLUMNS($N:O)*999-998,999))</f>
        <v>jazz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str">
        <f t="shared" si="57"/>
        <v>N/A</v>
      </c>
      <c r="Q913" s="10" t="str">
        <f>TRIM(MID(SUBSTITUTE($N913,"/",REPT(" ",999)),COLUMNS($N:N)*999-998,999))</f>
        <v>music</v>
      </c>
      <c r="R913" s="10" t="str">
        <f>TRIM(MID(SUBSTITUTE($N913,"/",REPT(" ",999)),COLUMNS($N:O)*999-998,999))</f>
        <v>jazz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10" t="str">
        <f>TRIM(MID(SUBSTITUTE($N914,"/",REPT(" ",999)),COLUMNS($N:N)*999-998,999))</f>
        <v>music</v>
      </c>
      <c r="R914" s="10" t="str">
        <f>TRIM(MID(SUBSTITUTE($N914,"/",REPT(" ",999)),COLUMNS($N:O)*999-998,999))</f>
        <v>jazz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10" t="str">
        <f>TRIM(MID(SUBSTITUTE($N915,"/",REPT(" ",999)),COLUMNS($N:N)*999-998,999))</f>
        <v>music</v>
      </c>
      <c r="R915" s="10" t="str">
        <f>TRIM(MID(SUBSTITUTE($N915,"/",REPT(" ",999)),COLUMNS($N:O)*999-998,999))</f>
        <v>jazz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str">
        <f t="shared" si="57"/>
        <v>N/A</v>
      </c>
      <c r="Q916" s="10" t="str">
        <f>TRIM(MID(SUBSTITUTE($N916,"/",REPT(" ",999)),COLUMNS($N:N)*999-998,999))</f>
        <v>music</v>
      </c>
      <c r="R916" s="10" t="str">
        <f>TRIM(MID(SUBSTITUTE($N916,"/",REPT(" ",999)),COLUMNS($N:O)*999-998,999))</f>
        <v>jazz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10" t="str">
        <f>TRIM(MID(SUBSTITUTE($N917,"/",REPT(" ",999)),COLUMNS($N:N)*999-998,999))</f>
        <v>music</v>
      </c>
      <c r="R917" s="10" t="str">
        <f>TRIM(MID(SUBSTITUTE($N917,"/",REPT(" ",999)),COLUMNS($N:O)*999-998,999))</f>
        <v>jazz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str">
        <f t="shared" si="57"/>
        <v>N/A</v>
      </c>
      <c r="Q918" s="10" t="str">
        <f>TRIM(MID(SUBSTITUTE($N918,"/",REPT(" ",999)),COLUMNS($N:N)*999-998,999))</f>
        <v>music</v>
      </c>
      <c r="R918" s="10" t="str">
        <f>TRIM(MID(SUBSTITUTE($N918,"/",REPT(" ",999)),COLUMNS($N:O)*999-998,999))</f>
        <v>jazz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10" t="str">
        <f>TRIM(MID(SUBSTITUTE($N919,"/",REPT(" ",999)),COLUMNS($N:N)*999-998,999))</f>
        <v>music</v>
      </c>
      <c r="R919" s="10" t="str">
        <f>TRIM(MID(SUBSTITUTE($N919,"/",REPT(" ",999)),COLUMNS($N:O)*999-998,999))</f>
        <v>jazz</v>
      </c>
      <c r="S919" s="14">
        <f t="shared" si="58"/>
        <v>41802.94363425926</v>
      </c>
      <c r="T919" s="14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10" t="str">
        <f>TRIM(MID(SUBSTITUTE($N920,"/",REPT(" ",999)),COLUMNS($N:N)*999-998,999))</f>
        <v>music</v>
      </c>
      <c r="R920" s="10" t="str">
        <f>TRIM(MID(SUBSTITUTE($N920,"/",REPT(" ",999)),COLUMNS($N:O)*999-998,999))</f>
        <v>jazz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10" t="str">
        <f>TRIM(MID(SUBSTITUTE($N921,"/",REPT(" ",999)),COLUMNS($N:N)*999-998,999))</f>
        <v>music</v>
      </c>
      <c r="R921" s="10" t="str">
        <f>TRIM(MID(SUBSTITUTE($N921,"/",REPT(" ",999)),COLUMNS($N:O)*999-998,999))</f>
        <v>jazz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str">
        <f t="shared" si="57"/>
        <v>N/A</v>
      </c>
      <c r="Q922" s="10" t="str">
        <f>TRIM(MID(SUBSTITUTE($N922,"/",REPT(" ",999)),COLUMNS($N:N)*999-998,999))</f>
        <v>music</v>
      </c>
      <c r="R922" s="10" t="str">
        <f>TRIM(MID(SUBSTITUTE($N922,"/",REPT(" ",999)),COLUMNS($N:O)*999-998,999))</f>
        <v>jazz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10" t="str">
        <f>TRIM(MID(SUBSTITUTE($N923,"/",REPT(" ",999)),COLUMNS($N:N)*999-998,999))</f>
        <v>music</v>
      </c>
      <c r="R923" s="10" t="str">
        <f>TRIM(MID(SUBSTITUTE($N923,"/",REPT(" ",999)),COLUMNS($N:O)*999-998,999))</f>
        <v>jazz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10" t="str">
        <f>TRIM(MID(SUBSTITUTE($N924,"/",REPT(" ",999)),COLUMNS($N:N)*999-998,999))</f>
        <v>music</v>
      </c>
      <c r="R924" s="10" t="str">
        <f>TRIM(MID(SUBSTITUTE($N924,"/",REPT(" ",999)),COLUMNS($N:O)*999-998,999))</f>
        <v>jazz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10" t="str">
        <f>TRIM(MID(SUBSTITUTE($N925,"/",REPT(" ",999)),COLUMNS($N:N)*999-998,999))</f>
        <v>music</v>
      </c>
      <c r="R925" s="10" t="str">
        <f>TRIM(MID(SUBSTITUTE($N925,"/",REPT(" ",999)),COLUMNS($N:O)*999-998,999))</f>
        <v>jazz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10" t="str">
        <f>TRIM(MID(SUBSTITUTE($N926,"/",REPT(" ",999)),COLUMNS($N:N)*999-998,999))</f>
        <v>music</v>
      </c>
      <c r="R926" s="10" t="str">
        <f>TRIM(MID(SUBSTITUTE($N926,"/",REPT(" ",999)),COLUMNS($N:O)*999-998,999))</f>
        <v>jazz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10" t="str">
        <f>TRIM(MID(SUBSTITUTE($N927,"/",REPT(" ",999)),COLUMNS($N:N)*999-998,999))</f>
        <v>music</v>
      </c>
      <c r="R927" s="10" t="str">
        <f>TRIM(MID(SUBSTITUTE($N927,"/",REPT(" ",999)),COLUMNS($N:O)*999-998,999))</f>
        <v>jazz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str">
        <f t="shared" si="57"/>
        <v>N/A</v>
      </c>
      <c r="Q928" s="10" t="str">
        <f>TRIM(MID(SUBSTITUTE($N928,"/",REPT(" ",999)),COLUMNS($N:N)*999-998,999))</f>
        <v>music</v>
      </c>
      <c r="R928" s="10" t="str">
        <f>TRIM(MID(SUBSTITUTE($N928,"/",REPT(" ",999)),COLUMNS($N:O)*999-998,999))</f>
        <v>jazz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str">
        <f t="shared" si="57"/>
        <v>N/A</v>
      </c>
      <c r="Q929" s="10" t="str">
        <f>TRIM(MID(SUBSTITUTE($N929,"/",REPT(" ",999)),COLUMNS($N:N)*999-998,999))</f>
        <v>music</v>
      </c>
      <c r="R929" s="10" t="str">
        <f>TRIM(MID(SUBSTITUTE($N929,"/",REPT(" ",999)),COLUMNS($N:O)*999-998,999))</f>
        <v>jazz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10" t="str">
        <f>TRIM(MID(SUBSTITUTE($N930,"/",REPT(" ",999)),COLUMNS($N:N)*999-998,999))</f>
        <v>music</v>
      </c>
      <c r="R930" s="10" t="str">
        <f>TRIM(MID(SUBSTITUTE($N930,"/",REPT(" ",999)),COLUMNS($N:O)*999-998,999))</f>
        <v>jazz</v>
      </c>
      <c r="S930" s="14">
        <f t="shared" si="58"/>
        <v>41180.86241898148</v>
      </c>
      <c r="T930" s="14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str">
        <f t="shared" si="57"/>
        <v>N/A</v>
      </c>
      <c r="Q931" s="10" t="str">
        <f>TRIM(MID(SUBSTITUTE($N931,"/",REPT(" ",999)),COLUMNS($N:N)*999-998,999))</f>
        <v>music</v>
      </c>
      <c r="R931" s="10" t="str">
        <f>TRIM(MID(SUBSTITUTE($N931,"/",REPT(" ",999)),COLUMNS($N:O)*999-998,999))</f>
        <v>jazz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10" t="str">
        <f>TRIM(MID(SUBSTITUTE($N932,"/",REPT(" ",999)),COLUMNS($N:N)*999-998,999))</f>
        <v>music</v>
      </c>
      <c r="R932" s="10" t="str">
        <f>TRIM(MID(SUBSTITUTE($N932,"/",REPT(" ",999)),COLUMNS($N:O)*999-998,999))</f>
        <v>jazz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10" t="str">
        <f>TRIM(MID(SUBSTITUTE($N933,"/",REPT(" ",999)),COLUMNS($N:N)*999-998,999))</f>
        <v>music</v>
      </c>
      <c r="R933" s="10" t="str">
        <f>TRIM(MID(SUBSTITUTE($N933,"/",REPT(" ",999)),COLUMNS($N:O)*999-998,999))</f>
        <v>jazz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10" t="str">
        <f>TRIM(MID(SUBSTITUTE($N934,"/",REPT(" ",999)),COLUMNS($N:N)*999-998,999))</f>
        <v>music</v>
      </c>
      <c r="R934" s="10" t="str">
        <f>TRIM(MID(SUBSTITUTE($N934,"/",REPT(" ",999)),COLUMNS($N:O)*999-998,999))</f>
        <v>jazz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10" t="str">
        <f>TRIM(MID(SUBSTITUTE($N935,"/",REPT(" ",999)),COLUMNS($N:N)*999-998,999))</f>
        <v>music</v>
      </c>
      <c r="R935" s="10" t="str">
        <f>TRIM(MID(SUBSTITUTE($N935,"/",REPT(" ",999)),COLUMNS($N:O)*999-998,999))</f>
        <v>jazz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10" t="str">
        <f>TRIM(MID(SUBSTITUTE($N936,"/",REPT(" ",999)),COLUMNS($N:N)*999-998,999))</f>
        <v>music</v>
      </c>
      <c r="R936" s="10" t="str">
        <f>TRIM(MID(SUBSTITUTE($N936,"/",REPT(" ",999)),COLUMNS($N:O)*999-998,999))</f>
        <v>jazz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10" t="str">
        <f>TRIM(MID(SUBSTITUTE($N937,"/",REPT(" ",999)),COLUMNS($N:N)*999-998,999))</f>
        <v>music</v>
      </c>
      <c r="R937" s="10" t="str">
        <f>TRIM(MID(SUBSTITUTE($N937,"/",REPT(" ",999)),COLUMNS($N:O)*999-998,999))</f>
        <v>jazz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str">
        <f t="shared" si="57"/>
        <v>N/A</v>
      </c>
      <c r="Q938" s="10" t="str">
        <f>TRIM(MID(SUBSTITUTE($N938,"/",REPT(" ",999)),COLUMNS($N:N)*999-998,999))</f>
        <v>music</v>
      </c>
      <c r="R938" s="10" t="str">
        <f>TRIM(MID(SUBSTITUTE($N938,"/",REPT(" ",999)),COLUMNS($N:O)*999-998,999))</f>
        <v>jazz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10" t="str">
        <f>TRIM(MID(SUBSTITUTE($N939,"/",REPT(" ",999)),COLUMNS($N:N)*999-998,999))</f>
        <v>music</v>
      </c>
      <c r="R939" s="10" t="str">
        <f>TRIM(MID(SUBSTITUTE($N939,"/",REPT(" ",999)),COLUMNS($N:O)*999-998,999))</f>
        <v>jazz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10" t="str">
        <f>TRIM(MID(SUBSTITUTE($N940,"/",REPT(" ",999)),COLUMNS($N:N)*999-998,999))</f>
        <v>music</v>
      </c>
      <c r="R940" s="10" t="str">
        <f>TRIM(MID(SUBSTITUTE($N940,"/",REPT(" ",999)),COLUMNS($N:O)*999-998,999))</f>
        <v>jazz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10" t="str">
        <f>TRIM(MID(SUBSTITUTE($N941,"/",REPT(" ",999)),COLUMNS($N:N)*999-998,999))</f>
        <v>music</v>
      </c>
      <c r="R941" s="10" t="str">
        <f>TRIM(MID(SUBSTITUTE($N941,"/",REPT(" ",999)),COLUMNS($N:O)*999-998,999))</f>
        <v>jazz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10" t="str">
        <f>TRIM(MID(SUBSTITUTE($N942,"/",REPT(" ",999)),COLUMNS($N:N)*999-998,999))</f>
        <v>technology</v>
      </c>
      <c r="R942" s="10" t="str">
        <f>TRIM(MID(SUBSTITUTE($N942,"/",REPT(" ",999)),COLUMNS($N:O)*999-998,999))</f>
        <v>wearables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10" t="str">
        <f>TRIM(MID(SUBSTITUTE($N943,"/",REPT(" ",999)),COLUMNS($N:N)*999-998,999))</f>
        <v>technology</v>
      </c>
      <c r="R943" s="10" t="str">
        <f>TRIM(MID(SUBSTITUTE($N943,"/",REPT(" ",999)),COLUMNS($N:O)*999-998,999))</f>
        <v>wearables</v>
      </c>
      <c r="S943" s="14">
        <f t="shared" si="58"/>
        <v>42746.096585648149</v>
      </c>
      <c r="T943" s="14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10" t="str">
        <f>TRIM(MID(SUBSTITUTE($N944,"/",REPT(" ",999)),COLUMNS($N:N)*999-998,999))</f>
        <v>technology</v>
      </c>
      <c r="R944" s="10" t="str">
        <f>TRIM(MID(SUBSTITUTE($N944,"/",REPT(" ",999)),COLUMNS($N:O)*999-998,999))</f>
        <v>wearables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10" t="str">
        <f>TRIM(MID(SUBSTITUTE($N945,"/",REPT(" ",999)),COLUMNS($N:N)*999-998,999))</f>
        <v>technology</v>
      </c>
      <c r="R945" s="10" t="str">
        <f>TRIM(MID(SUBSTITUTE($N945,"/",REPT(" ",999)),COLUMNS($N:O)*999-998,999))</f>
        <v>wearables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10" t="str">
        <f>TRIM(MID(SUBSTITUTE($N946,"/",REPT(" ",999)),COLUMNS($N:N)*999-998,999))</f>
        <v>technology</v>
      </c>
      <c r="R946" s="10" t="str">
        <f>TRIM(MID(SUBSTITUTE($N946,"/",REPT(" ",999)),COLUMNS($N:O)*999-998,999))</f>
        <v>wearables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10" t="str">
        <f>TRIM(MID(SUBSTITUTE($N947,"/",REPT(" ",999)),COLUMNS($N:N)*999-998,999))</f>
        <v>technology</v>
      </c>
      <c r="R947" s="10" t="str">
        <f>TRIM(MID(SUBSTITUTE($N947,"/",REPT(" ",999)),COLUMNS($N:O)*999-998,999))</f>
        <v>wearables</v>
      </c>
      <c r="S947" s="14">
        <f t="shared" si="58"/>
        <v>42732.872986111113</v>
      </c>
      <c r="T947" s="14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10" t="str">
        <f>TRIM(MID(SUBSTITUTE($N948,"/",REPT(" ",999)),COLUMNS($N:N)*999-998,999))</f>
        <v>technology</v>
      </c>
      <c r="R948" s="10" t="str">
        <f>TRIM(MID(SUBSTITUTE($N948,"/",REPT(" ",999)),COLUMNS($N:O)*999-998,999))</f>
        <v>wearables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str">
        <f t="shared" si="57"/>
        <v>N/A</v>
      </c>
      <c r="Q949" s="10" t="str">
        <f>TRIM(MID(SUBSTITUTE($N949,"/",REPT(" ",999)),COLUMNS($N:N)*999-998,999))</f>
        <v>technology</v>
      </c>
      <c r="R949" s="10" t="str">
        <f>TRIM(MID(SUBSTITUTE($N949,"/",REPT(" ",999)),COLUMNS($N:O)*999-998,999))</f>
        <v>wearables</v>
      </c>
      <c r="S949" s="14">
        <f t="shared" si="58"/>
        <v>42491.781319444446</v>
      </c>
      <c r="T949" s="14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10" t="str">
        <f>TRIM(MID(SUBSTITUTE($N950,"/",REPT(" ",999)),COLUMNS($N:N)*999-998,999))</f>
        <v>technology</v>
      </c>
      <c r="R950" s="10" t="str">
        <f>TRIM(MID(SUBSTITUTE($N950,"/",REPT(" ",999)),COLUMNS($N:O)*999-998,999))</f>
        <v>wearables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10" t="str">
        <f>TRIM(MID(SUBSTITUTE($N951,"/",REPT(" ",999)),COLUMNS($N:N)*999-998,999))</f>
        <v>technology</v>
      </c>
      <c r="R951" s="10" t="str">
        <f>TRIM(MID(SUBSTITUTE($N951,"/",REPT(" ",999)),COLUMNS($N:O)*999-998,999))</f>
        <v>wearables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10" t="str">
        <f>TRIM(MID(SUBSTITUTE($N952,"/",REPT(" ",999)),COLUMNS($N:N)*999-998,999))</f>
        <v>technology</v>
      </c>
      <c r="R952" s="10" t="str">
        <f>TRIM(MID(SUBSTITUTE($N952,"/",REPT(" ",999)),COLUMNS($N:O)*999-998,999))</f>
        <v>wearables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10" t="str">
        <f>TRIM(MID(SUBSTITUTE($N953,"/",REPT(" ",999)),COLUMNS($N:N)*999-998,999))</f>
        <v>technology</v>
      </c>
      <c r="R953" s="10" t="str">
        <f>TRIM(MID(SUBSTITUTE($N953,"/",REPT(" ",999)),COLUMNS($N:O)*999-998,999))</f>
        <v>wearables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10" t="str">
        <f>TRIM(MID(SUBSTITUTE($N954,"/",REPT(" ",999)),COLUMNS($N:N)*999-998,999))</f>
        <v>technology</v>
      </c>
      <c r="R954" s="10" t="str">
        <f>TRIM(MID(SUBSTITUTE($N954,"/",REPT(" ",999)),COLUMNS($N:O)*999-998,999))</f>
        <v>wearables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10" t="str">
        <f>TRIM(MID(SUBSTITUTE($N955,"/",REPT(" ",999)),COLUMNS($N:N)*999-998,999))</f>
        <v>technology</v>
      </c>
      <c r="R955" s="10" t="str">
        <f>TRIM(MID(SUBSTITUTE($N955,"/",REPT(" ",999)),COLUMNS($N:O)*999-998,999))</f>
        <v>wearables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10" t="str">
        <f>TRIM(MID(SUBSTITUTE($N956,"/",REPT(" ",999)),COLUMNS($N:N)*999-998,999))</f>
        <v>technology</v>
      </c>
      <c r="R956" s="10" t="str">
        <f>TRIM(MID(SUBSTITUTE($N956,"/",REPT(" ",999)),COLUMNS($N:O)*999-998,999))</f>
        <v>wearables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10" t="str">
        <f>TRIM(MID(SUBSTITUTE($N957,"/",REPT(" ",999)),COLUMNS($N:N)*999-998,999))</f>
        <v>technology</v>
      </c>
      <c r="R957" s="10" t="str">
        <f>TRIM(MID(SUBSTITUTE($N957,"/",REPT(" ",999)),COLUMNS($N:O)*999-998,999))</f>
        <v>wearables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10" t="str">
        <f>TRIM(MID(SUBSTITUTE($N958,"/",REPT(" ",999)),COLUMNS($N:N)*999-998,999))</f>
        <v>technology</v>
      </c>
      <c r="R958" s="10" t="str">
        <f>TRIM(MID(SUBSTITUTE($N958,"/",REPT(" ",999)),COLUMNS($N:O)*999-998,999))</f>
        <v>wearables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10" t="str">
        <f>TRIM(MID(SUBSTITUTE($N959,"/",REPT(" ",999)),COLUMNS($N:N)*999-998,999))</f>
        <v>technology</v>
      </c>
      <c r="R959" s="10" t="str">
        <f>TRIM(MID(SUBSTITUTE($N959,"/",REPT(" ",999)),COLUMNS($N:O)*999-998,999))</f>
        <v>wearables</v>
      </c>
      <c r="S959" s="14">
        <f t="shared" si="58"/>
        <v>42660.552465277782</v>
      </c>
      <c r="T959" s="14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10" t="str">
        <f>TRIM(MID(SUBSTITUTE($N960,"/",REPT(" ",999)),COLUMNS($N:N)*999-998,999))</f>
        <v>technology</v>
      </c>
      <c r="R960" s="10" t="str">
        <f>TRIM(MID(SUBSTITUTE($N960,"/",REPT(" ",999)),COLUMNS($N:O)*999-998,999))</f>
        <v>wearables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10" t="str">
        <f>TRIM(MID(SUBSTITUTE($N961,"/",REPT(" ",999)),COLUMNS($N:N)*999-998,999))</f>
        <v>technology</v>
      </c>
      <c r="R961" s="10" t="str">
        <f>TRIM(MID(SUBSTITUTE($N961,"/",REPT(" ",999)),COLUMNS($N:O)*999-998,999))</f>
        <v>wearables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10" t="str">
        <f>TRIM(MID(SUBSTITUTE($N962,"/",REPT(" ",999)),COLUMNS($N:N)*999-998,999))</f>
        <v>technology</v>
      </c>
      <c r="R962" s="10" t="str">
        <f>TRIM(MID(SUBSTITUTE($N962,"/",REPT(" ",999)),COLUMNS($N:O)*999-998,999))</f>
        <v>wearables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IF(ISERROR(E963/L963), "N/A", E963/L963)</f>
        <v>364.35454545454547</v>
      </c>
      <c r="Q963" s="10" t="str">
        <f>TRIM(MID(SUBSTITUTE($N963,"/",REPT(" ",999)),COLUMNS($N:N)*999-998,999))</f>
        <v>technology</v>
      </c>
      <c r="R963" s="10" t="str">
        <f>TRIM(MID(SUBSTITUTE($N963,"/",REPT(" ",999)),COLUMNS($N:O)*999-998,999))</f>
        <v>wearables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10" t="str">
        <f>TRIM(MID(SUBSTITUTE($N964,"/",REPT(" ",999)),COLUMNS($N:N)*999-998,999))</f>
        <v>technology</v>
      </c>
      <c r="R964" s="10" t="str">
        <f>TRIM(MID(SUBSTITUTE($N964,"/",REPT(" ",999)),COLUMNS($N:O)*999-998,999))</f>
        <v>wearables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10" t="str">
        <f>TRIM(MID(SUBSTITUTE($N965,"/",REPT(" ",999)),COLUMNS($N:N)*999-998,999))</f>
        <v>technology</v>
      </c>
      <c r="R965" s="10" t="str">
        <f>TRIM(MID(SUBSTITUTE($N965,"/",REPT(" ",999)),COLUMNS($N:O)*999-998,999))</f>
        <v>wearables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10" t="str">
        <f>TRIM(MID(SUBSTITUTE($N966,"/",REPT(" ",999)),COLUMNS($N:N)*999-998,999))</f>
        <v>technology</v>
      </c>
      <c r="R966" s="10" t="str">
        <f>TRIM(MID(SUBSTITUTE($N966,"/",REPT(" ",999)),COLUMNS($N:O)*999-998,999))</f>
        <v>wearables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10" t="str">
        <f>TRIM(MID(SUBSTITUTE($N967,"/",REPT(" ",999)),COLUMNS($N:N)*999-998,999))</f>
        <v>technology</v>
      </c>
      <c r="R967" s="10" t="str">
        <f>TRIM(MID(SUBSTITUTE($N967,"/",REPT(" ",999)),COLUMNS($N:O)*999-998,999))</f>
        <v>wearables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10" t="str">
        <f>TRIM(MID(SUBSTITUTE($N968,"/",REPT(" ",999)),COLUMNS($N:N)*999-998,999))</f>
        <v>technology</v>
      </c>
      <c r="R968" s="10" t="str">
        <f>TRIM(MID(SUBSTITUTE($N968,"/",REPT(" ",999)),COLUMNS($N:O)*999-998,999))</f>
        <v>wearables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10" t="str">
        <f>TRIM(MID(SUBSTITUTE($N969,"/",REPT(" ",999)),COLUMNS($N:N)*999-998,999))</f>
        <v>technology</v>
      </c>
      <c r="R969" s="10" t="str">
        <f>TRIM(MID(SUBSTITUTE($N969,"/",REPT(" ",999)),COLUMNS($N:O)*999-998,999))</f>
        <v>wearables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10" t="str">
        <f>TRIM(MID(SUBSTITUTE($N970,"/",REPT(" ",999)),COLUMNS($N:N)*999-998,999))</f>
        <v>technology</v>
      </c>
      <c r="R970" s="10" t="str">
        <f>TRIM(MID(SUBSTITUTE($N970,"/",REPT(" ",999)),COLUMNS($N:O)*999-998,999))</f>
        <v>wearables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10" t="str">
        <f>TRIM(MID(SUBSTITUTE($N971,"/",REPT(" ",999)),COLUMNS($N:N)*999-998,999))</f>
        <v>technology</v>
      </c>
      <c r="R971" s="10" t="str">
        <f>TRIM(MID(SUBSTITUTE($N971,"/",REPT(" ",999)),COLUMNS($N:O)*999-998,999))</f>
        <v>wearables</v>
      </c>
      <c r="S971" s="14">
        <f t="shared" si="62"/>
        <v>42742.30332175926</v>
      </c>
      <c r="T971" s="14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10" t="str">
        <f>TRIM(MID(SUBSTITUTE($N972,"/",REPT(" ",999)),COLUMNS($N:N)*999-998,999))</f>
        <v>technology</v>
      </c>
      <c r="R972" s="10" t="str">
        <f>TRIM(MID(SUBSTITUTE($N972,"/",REPT(" ",999)),COLUMNS($N:O)*999-998,999))</f>
        <v>wearables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10" t="str">
        <f>TRIM(MID(SUBSTITUTE($N973,"/",REPT(" ",999)),COLUMNS($N:N)*999-998,999))</f>
        <v>technology</v>
      </c>
      <c r="R973" s="10" t="str">
        <f>TRIM(MID(SUBSTITUTE($N973,"/",REPT(" ",999)),COLUMNS($N:O)*999-998,999))</f>
        <v>wearables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10" t="str">
        <f>TRIM(MID(SUBSTITUTE($N974,"/",REPT(" ",999)),COLUMNS($N:N)*999-998,999))</f>
        <v>technology</v>
      </c>
      <c r="R974" s="10" t="str">
        <f>TRIM(MID(SUBSTITUTE($N974,"/",REPT(" ",999)),COLUMNS($N:O)*999-998,999))</f>
        <v>wearables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10" t="str">
        <f>TRIM(MID(SUBSTITUTE($N975,"/",REPT(" ",999)),COLUMNS($N:N)*999-998,999))</f>
        <v>technology</v>
      </c>
      <c r="R975" s="10" t="str">
        <f>TRIM(MID(SUBSTITUTE($N975,"/",REPT(" ",999)),COLUMNS($N:O)*999-998,999))</f>
        <v>wearables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10" t="str">
        <f>TRIM(MID(SUBSTITUTE($N976,"/",REPT(" ",999)),COLUMNS($N:N)*999-998,999))</f>
        <v>technology</v>
      </c>
      <c r="R976" s="10" t="str">
        <f>TRIM(MID(SUBSTITUTE($N976,"/",REPT(" ",999)),COLUMNS($N:O)*999-998,999))</f>
        <v>wearables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10" t="str">
        <f>TRIM(MID(SUBSTITUTE($N977,"/",REPT(" ",999)),COLUMNS($N:N)*999-998,999))</f>
        <v>technology</v>
      </c>
      <c r="R977" s="10" t="str">
        <f>TRIM(MID(SUBSTITUTE($N977,"/",REPT(" ",999)),COLUMNS($N:O)*999-998,999))</f>
        <v>wearables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10" t="str">
        <f>TRIM(MID(SUBSTITUTE($N978,"/",REPT(" ",999)),COLUMNS($N:N)*999-998,999))</f>
        <v>technology</v>
      </c>
      <c r="R978" s="10" t="str">
        <f>TRIM(MID(SUBSTITUTE($N978,"/",REPT(" ",999)),COLUMNS($N:O)*999-998,999))</f>
        <v>wearables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10" t="str">
        <f>TRIM(MID(SUBSTITUTE($N979,"/",REPT(" ",999)),COLUMNS($N:N)*999-998,999))</f>
        <v>technology</v>
      </c>
      <c r="R979" s="10" t="str">
        <f>TRIM(MID(SUBSTITUTE($N979,"/",REPT(" ",999)),COLUMNS($N:O)*999-998,999))</f>
        <v>wearables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10" t="str">
        <f>TRIM(MID(SUBSTITUTE($N980,"/",REPT(" ",999)),COLUMNS($N:N)*999-998,999))</f>
        <v>technology</v>
      </c>
      <c r="R980" s="10" t="str">
        <f>TRIM(MID(SUBSTITUTE($N980,"/",REPT(" ",999)),COLUMNS($N:O)*999-998,999))</f>
        <v>wearables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10" t="str">
        <f>TRIM(MID(SUBSTITUTE($N981,"/",REPT(" ",999)),COLUMNS($N:N)*999-998,999))</f>
        <v>technology</v>
      </c>
      <c r="R981" s="10" t="str">
        <f>TRIM(MID(SUBSTITUTE($N981,"/",REPT(" ",999)),COLUMNS($N:O)*999-998,999))</f>
        <v>wearables</v>
      </c>
      <c r="S981" s="14">
        <f t="shared" si="62"/>
        <v>42506.416990740734</v>
      </c>
      <c r="T981" s="14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10" t="str">
        <f>TRIM(MID(SUBSTITUTE($N982,"/",REPT(" ",999)),COLUMNS($N:N)*999-998,999))</f>
        <v>technology</v>
      </c>
      <c r="R982" s="10" t="str">
        <f>TRIM(MID(SUBSTITUTE($N982,"/",REPT(" ",999)),COLUMNS($N:O)*999-998,999))</f>
        <v>wearables</v>
      </c>
      <c r="S982" s="14">
        <f t="shared" si="62"/>
        <v>41928.904189814813</v>
      </c>
      <c r="T982" s="14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10" t="str">
        <f>TRIM(MID(SUBSTITUTE($N983,"/",REPT(" ",999)),COLUMNS($N:N)*999-998,999))</f>
        <v>technology</v>
      </c>
      <c r="R983" s="10" t="str">
        <f>TRIM(MID(SUBSTITUTE($N983,"/",REPT(" ",999)),COLUMNS($N:O)*999-998,999))</f>
        <v>wearables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10" t="str">
        <f>TRIM(MID(SUBSTITUTE($N984,"/",REPT(" ",999)),COLUMNS($N:N)*999-998,999))</f>
        <v>technology</v>
      </c>
      <c r="R984" s="10" t="str">
        <f>TRIM(MID(SUBSTITUTE($N984,"/",REPT(" ",999)),COLUMNS($N:O)*999-998,999))</f>
        <v>wearables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10" t="str">
        <f>TRIM(MID(SUBSTITUTE($N985,"/",REPT(" ",999)),COLUMNS($N:N)*999-998,999))</f>
        <v>technology</v>
      </c>
      <c r="R985" s="10" t="str">
        <f>TRIM(MID(SUBSTITUTE($N985,"/",REPT(" ",999)),COLUMNS($N:O)*999-998,999))</f>
        <v>wearables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10" t="str">
        <f>TRIM(MID(SUBSTITUTE($N986,"/",REPT(" ",999)),COLUMNS($N:N)*999-998,999))</f>
        <v>technology</v>
      </c>
      <c r="R986" s="10" t="str">
        <f>TRIM(MID(SUBSTITUTE($N986,"/",REPT(" ",999)),COLUMNS($N:O)*999-998,999))</f>
        <v>wearables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10" t="str">
        <f>TRIM(MID(SUBSTITUTE($N987,"/",REPT(" ",999)),COLUMNS($N:N)*999-998,999))</f>
        <v>technology</v>
      </c>
      <c r="R987" s="10" t="str">
        <f>TRIM(MID(SUBSTITUTE($N987,"/",REPT(" ",999)),COLUMNS($N:O)*999-998,999))</f>
        <v>wearables</v>
      </c>
      <c r="S987" s="14">
        <f t="shared" si="62"/>
        <v>42339.967708333337</v>
      </c>
      <c r="T987" s="14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10" t="str">
        <f>TRIM(MID(SUBSTITUTE($N988,"/",REPT(" ",999)),COLUMNS($N:N)*999-998,999))</f>
        <v>technology</v>
      </c>
      <c r="R988" s="10" t="str">
        <f>TRIM(MID(SUBSTITUTE($N988,"/",REPT(" ",999)),COLUMNS($N:O)*999-998,999))</f>
        <v>wearables</v>
      </c>
      <c r="S988" s="14">
        <f t="shared" si="62"/>
        <v>42324.767361111109</v>
      </c>
      <c r="T988" s="14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10" t="str">
        <f>TRIM(MID(SUBSTITUTE($N989,"/",REPT(" ",999)),COLUMNS($N:N)*999-998,999))</f>
        <v>technology</v>
      </c>
      <c r="R989" s="10" t="str">
        <f>TRIM(MID(SUBSTITUTE($N989,"/",REPT(" ",999)),COLUMNS($N:O)*999-998,999))</f>
        <v>wearables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str">
        <f t="shared" si="61"/>
        <v>N/A</v>
      </c>
      <c r="Q990" s="10" t="str">
        <f>TRIM(MID(SUBSTITUTE($N990,"/",REPT(" ",999)),COLUMNS($N:N)*999-998,999))</f>
        <v>technology</v>
      </c>
      <c r="R990" s="10" t="str">
        <f>TRIM(MID(SUBSTITUTE($N990,"/",REPT(" ",999)),COLUMNS($N:O)*999-998,999))</f>
        <v>wearables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10" t="str">
        <f>TRIM(MID(SUBSTITUTE($N991,"/",REPT(" ",999)),COLUMNS($N:N)*999-998,999))</f>
        <v>technology</v>
      </c>
      <c r="R991" s="10" t="str">
        <f>TRIM(MID(SUBSTITUTE($N991,"/",REPT(" ",999)),COLUMNS($N:O)*999-998,999))</f>
        <v>wearables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10" t="str">
        <f>TRIM(MID(SUBSTITUTE($N992,"/",REPT(" ",999)),COLUMNS($N:N)*999-998,999))</f>
        <v>technology</v>
      </c>
      <c r="R992" s="10" t="str">
        <f>TRIM(MID(SUBSTITUTE($N992,"/",REPT(" ",999)),COLUMNS($N:O)*999-998,999))</f>
        <v>wearables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10" t="str">
        <f>TRIM(MID(SUBSTITUTE($N993,"/",REPT(" ",999)),COLUMNS($N:N)*999-998,999))</f>
        <v>technology</v>
      </c>
      <c r="R993" s="10" t="str">
        <f>TRIM(MID(SUBSTITUTE($N993,"/",REPT(" ",999)),COLUMNS($N:O)*999-998,999))</f>
        <v>wearables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10" t="str">
        <f>TRIM(MID(SUBSTITUTE($N994,"/",REPT(" ",999)),COLUMNS($N:N)*999-998,999))</f>
        <v>technology</v>
      </c>
      <c r="R994" s="10" t="str">
        <f>TRIM(MID(SUBSTITUTE($N994,"/",REPT(" ",999)),COLUMNS($N:O)*999-998,999))</f>
        <v>wearables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10" t="str">
        <f>TRIM(MID(SUBSTITUTE($N995,"/",REPT(" ",999)),COLUMNS($N:N)*999-998,999))</f>
        <v>technology</v>
      </c>
      <c r="R995" s="10" t="str">
        <f>TRIM(MID(SUBSTITUTE($N995,"/",REPT(" ",999)),COLUMNS($N:O)*999-998,999))</f>
        <v>wearables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10" t="str">
        <f>TRIM(MID(SUBSTITUTE($N996,"/",REPT(" ",999)),COLUMNS($N:N)*999-998,999))</f>
        <v>technology</v>
      </c>
      <c r="R996" s="10" t="str">
        <f>TRIM(MID(SUBSTITUTE($N996,"/",REPT(" ",999)),COLUMNS($N:O)*999-998,999))</f>
        <v>wearables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10" t="str">
        <f>TRIM(MID(SUBSTITUTE($N997,"/",REPT(" ",999)),COLUMNS($N:N)*999-998,999))</f>
        <v>technology</v>
      </c>
      <c r="R997" s="10" t="str">
        <f>TRIM(MID(SUBSTITUTE($N997,"/",REPT(" ",999)),COLUMNS($N:O)*999-998,999))</f>
        <v>wearables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10" t="str">
        <f>TRIM(MID(SUBSTITUTE($N998,"/",REPT(" ",999)),COLUMNS($N:N)*999-998,999))</f>
        <v>technology</v>
      </c>
      <c r="R998" s="10" t="str">
        <f>TRIM(MID(SUBSTITUTE($N998,"/",REPT(" ",999)),COLUMNS($N:O)*999-998,999))</f>
        <v>wearables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10" t="str">
        <f>TRIM(MID(SUBSTITUTE($N999,"/",REPT(" ",999)),COLUMNS($N:N)*999-998,999))</f>
        <v>technology</v>
      </c>
      <c r="R999" s="10" t="str">
        <f>TRIM(MID(SUBSTITUTE($N999,"/",REPT(" ",999)),COLUMNS($N:O)*999-998,999))</f>
        <v>wearables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10" t="str">
        <f>TRIM(MID(SUBSTITUTE($N1000,"/",REPT(" ",999)),COLUMNS($N:N)*999-998,999))</f>
        <v>technology</v>
      </c>
      <c r="R1000" s="10" t="str">
        <f>TRIM(MID(SUBSTITUTE($N1000,"/",REPT(" ",999)),COLUMNS($N:O)*999-998,999))</f>
        <v>wearables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10" t="str">
        <f>TRIM(MID(SUBSTITUTE($N1001,"/",REPT(" ",999)),COLUMNS($N:N)*999-998,999))</f>
        <v>technology</v>
      </c>
      <c r="R1001" s="10" t="str">
        <f>TRIM(MID(SUBSTITUTE($N1001,"/",REPT(" ",999)),COLUMNS($N:O)*999-998,999))</f>
        <v>wearables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10" t="str">
        <f>TRIM(MID(SUBSTITUTE($N1002,"/",REPT(" ",999)),COLUMNS($N:N)*999-998,999))</f>
        <v>technology</v>
      </c>
      <c r="R1002" s="10" t="str">
        <f>TRIM(MID(SUBSTITUTE($N1002,"/",REPT(" ",999)),COLUMNS($N:O)*999-998,999))</f>
        <v>wearables</v>
      </c>
      <c r="S1002" s="14">
        <f t="shared" si="62"/>
        <v>42749.059722222228</v>
      </c>
      <c r="T1002" s="14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10" t="str">
        <f>TRIM(MID(SUBSTITUTE($N1003,"/",REPT(" ",999)),COLUMNS($N:N)*999-998,999))</f>
        <v>technology</v>
      </c>
      <c r="R1003" s="10" t="str">
        <f>TRIM(MID(SUBSTITUTE($N1003,"/",REPT(" ",999)),COLUMNS($N:O)*999-998,999))</f>
        <v>wearables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10" t="str">
        <f>TRIM(MID(SUBSTITUTE($N1004,"/",REPT(" ",999)),COLUMNS($N:N)*999-998,999))</f>
        <v>technology</v>
      </c>
      <c r="R1004" s="10" t="str">
        <f>TRIM(MID(SUBSTITUTE($N1004,"/",REPT(" ",999)),COLUMNS($N:O)*999-998,999))</f>
        <v>wearables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10" t="str">
        <f>TRIM(MID(SUBSTITUTE($N1005,"/",REPT(" ",999)),COLUMNS($N:N)*999-998,999))</f>
        <v>technology</v>
      </c>
      <c r="R1005" s="10" t="str">
        <f>TRIM(MID(SUBSTITUTE($N1005,"/",REPT(" ",999)),COLUMNS($N:O)*999-998,999))</f>
        <v>wearables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10" t="str">
        <f>TRIM(MID(SUBSTITUTE($N1006,"/",REPT(" ",999)),COLUMNS($N:N)*999-998,999))</f>
        <v>technology</v>
      </c>
      <c r="R1006" s="10" t="str">
        <f>TRIM(MID(SUBSTITUTE($N1006,"/",REPT(" ",999)),COLUMNS($N:O)*999-998,999))</f>
        <v>wearables</v>
      </c>
      <c r="S1006" s="14">
        <f t="shared" si="62"/>
        <v>42388.708645833336</v>
      </c>
      <c r="T1006" s="14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10" t="str">
        <f>TRIM(MID(SUBSTITUTE($N1007,"/",REPT(" ",999)),COLUMNS($N:N)*999-998,999))</f>
        <v>technology</v>
      </c>
      <c r="R1007" s="10" t="str">
        <f>TRIM(MID(SUBSTITUTE($N1007,"/",REPT(" ",999)),COLUMNS($N:O)*999-998,999))</f>
        <v>wearables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10" t="str">
        <f>TRIM(MID(SUBSTITUTE($N1008,"/",REPT(" ",999)),COLUMNS($N:N)*999-998,999))</f>
        <v>technology</v>
      </c>
      <c r="R1008" s="10" t="str">
        <f>TRIM(MID(SUBSTITUTE($N1008,"/",REPT(" ",999)),COLUMNS($N:O)*999-998,999))</f>
        <v>wearables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10" t="str">
        <f>TRIM(MID(SUBSTITUTE($N1009,"/",REPT(" ",999)),COLUMNS($N:N)*999-998,999))</f>
        <v>technology</v>
      </c>
      <c r="R1009" s="10" t="str">
        <f>TRIM(MID(SUBSTITUTE($N1009,"/",REPT(" ",999)),COLUMNS($N:O)*999-998,999))</f>
        <v>wearables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10" t="str">
        <f>TRIM(MID(SUBSTITUTE($N1010,"/",REPT(" ",999)),COLUMNS($N:N)*999-998,999))</f>
        <v>technology</v>
      </c>
      <c r="R1010" s="10" t="str">
        <f>TRIM(MID(SUBSTITUTE($N1010,"/",REPT(" ",999)),COLUMNS($N:O)*999-998,999))</f>
        <v>wearables</v>
      </c>
      <c r="S1010" s="14">
        <f t="shared" si="62"/>
        <v>42702.809201388889</v>
      </c>
      <c r="T1010" s="14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10" t="str">
        <f>TRIM(MID(SUBSTITUTE($N1011,"/",REPT(" ",999)),COLUMNS($N:N)*999-998,999))</f>
        <v>technology</v>
      </c>
      <c r="R1011" s="10" t="str">
        <f>TRIM(MID(SUBSTITUTE($N1011,"/",REPT(" ",999)),COLUMNS($N:O)*999-998,999))</f>
        <v>wearables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10" t="str">
        <f>TRIM(MID(SUBSTITUTE($N1012,"/",REPT(" ",999)),COLUMNS($N:N)*999-998,999))</f>
        <v>technology</v>
      </c>
      <c r="R1012" s="10" t="str">
        <f>TRIM(MID(SUBSTITUTE($N1012,"/",REPT(" ",999)),COLUMNS($N:O)*999-998,999))</f>
        <v>wearables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10" t="str">
        <f>TRIM(MID(SUBSTITUTE($N1013,"/",REPT(" ",999)),COLUMNS($N:N)*999-998,999))</f>
        <v>technology</v>
      </c>
      <c r="R1013" s="10" t="str">
        <f>TRIM(MID(SUBSTITUTE($N1013,"/",REPT(" ",999)),COLUMNS($N:O)*999-998,999))</f>
        <v>wearables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10" t="str">
        <f>TRIM(MID(SUBSTITUTE($N1014,"/",REPT(" ",999)),COLUMNS($N:N)*999-998,999))</f>
        <v>technology</v>
      </c>
      <c r="R1014" s="10" t="str">
        <f>TRIM(MID(SUBSTITUTE($N1014,"/",REPT(" ",999)),COLUMNS($N:O)*999-998,999))</f>
        <v>wearables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10" t="str">
        <f>TRIM(MID(SUBSTITUTE($N1015,"/",REPT(" ",999)),COLUMNS($N:N)*999-998,999))</f>
        <v>technology</v>
      </c>
      <c r="R1015" s="10" t="str">
        <f>TRIM(MID(SUBSTITUTE($N1015,"/",REPT(" ",999)),COLUMNS($N:O)*999-998,999))</f>
        <v>wearables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10" t="str">
        <f>TRIM(MID(SUBSTITUTE($N1016,"/",REPT(" ",999)),COLUMNS($N:N)*999-998,999))</f>
        <v>technology</v>
      </c>
      <c r="R1016" s="10" t="str">
        <f>TRIM(MID(SUBSTITUTE($N1016,"/",REPT(" ",999)),COLUMNS($N:O)*999-998,999))</f>
        <v>wearables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10" t="str">
        <f>TRIM(MID(SUBSTITUTE($N1017,"/",REPT(" ",999)),COLUMNS($N:N)*999-998,999))</f>
        <v>technology</v>
      </c>
      <c r="R1017" s="10" t="str">
        <f>TRIM(MID(SUBSTITUTE($N1017,"/",REPT(" ",999)),COLUMNS($N:O)*999-998,999))</f>
        <v>wearables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10" t="str">
        <f>TRIM(MID(SUBSTITUTE($N1018,"/",REPT(" ",999)),COLUMNS($N:N)*999-998,999))</f>
        <v>technology</v>
      </c>
      <c r="R1018" s="10" t="str">
        <f>TRIM(MID(SUBSTITUTE($N1018,"/",REPT(" ",999)),COLUMNS($N:O)*999-998,999))</f>
        <v>wearables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10" t="str">
        <f>TRIM(MID(SUBSTITUTE($N1019,"/",REPT(" ",999)),COLUMNS($N:N)*999-998,999))</f>
        <v>technology</v>
      </c>
      <c r="R1019" s="10" t="str">
        <f>TRIM(MID(SUBSTITUTE($N1019,"/",REPT(" ",999)),COLUMNS($N:O)*999-998,999))</f>
        <v>wearables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10" t="str">
        <f>TRIM(MID(SUBSTITUTE($N1020,"/",REPT(" ",999)),COLUMNS($N:N)*999-998,999))</f>
        <v>technology</v>
      </c>
      <c r="R1020" s="10" t="str">
        <f>TRIM(MID(SUBSTITUTE($N1020,"/",REPT(" ",999)),COLUMNS($N:O)*999-998,999))</f>
        <v>wearables</v>
      </c>
      <c r="S1020" s="14">
        <f t="shared" si="62"/>
        <v>42535.492280092592</v>
      </c>
      <c r="T1020" s="14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10" t="str">
        <f>TRIM(MID(SUBSTITUTE($N1021,"/",REPT(" ",999)),COLUMNS($N:N)*999-998,999))</f>
        <v>technology</v>
      </c>
      <c r="R1021" s="10" t="str">
        <f>TRIM(MID(SUBSTITUTE($N1021,"/",REPT(" ",999)),COLUMNS($N:O)*999-998,999))</f>
        <v>wearables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10" t="str">
        <f>TRIM(MID(SUBSTITUTE($N1022,"/",REPT(" ",999)),COLUMNS($N:N)*999-998,999))</f>
        <v>music</v>
      </c>
      <c r="R1022" s="10" t="str">
        <f>TRIM(MID(SUBSTITUTE($N1022,"/",REPT(" ",999)),COLUMNS($N:O)*999-998,999))</f>
        <v>electronic music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10" t="str">
        <f>TRIM(MID(SUBSTITUTE($N1023,"/",REPT(" ",999)),COLUMNS($N:N)*999-998,999))</f>
        <v>music</v>
      </c>
      <c r="R1023" s="10" t="str">
        <f>TRIM(MID(SUBSTITUTE($N1023,"/",REPT(" ",999)),COLUMNS($N:O)*999-998,999))</f>
        <v>electronic music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10" t="str">
        <f>TRIM(MID(SUBSTITUTE($N1024,"/",REPT(" ",999)),COLUMNS($N:N)*999-998,999))</f>
        <v>music</v>
      </c>
      <c r="R1024" s="10" t="str">
        <f>TRIM(MID(SUBSTITUTE($N1024,"/",REPT(" ",999)),COLUMNS($N:O)*999-998,999))</f>
        <v>electronic music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10" t="str">
        <f>TRIM(MID(SUBSTITUTE($N1025,"/",REPT(" ",999)),COLUMNS($N:N)*999-998,999))</f>
        <v>music</v>
      </c>
      <c r="R1025" s="10" t="str">
        <f>TRIM(MID(SUBSTITUTE($N1025,"/",REPT(" ",999)),COLUMNS($N:O)*999-998,999))</f>
        <v>electronic music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10" t="str">
        <f>TRIM(MID(SUBSTITUTE($N1026,"/",REPT(" ",999)),COLUMNS($N:N)*999-998,999))</f>
        <v>music</v>
      </c>
      <c r="R1026" s="10" t="str">
        <f>TRIM(MID(SUBSTITUTE($N1026,"/",REPT(" ",999)),COLUMNS($N:O)*999-998,999))</f>
        <v>electronic music</v>
      </c>
      <c r="S1026" s="14">
        <f t="shared" si="62"/>
        <v>42370.580590277779</v>
      </c>
      <c r="T1026" s="14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IF(ISERROR(E1027/L1027), "N/A", E1027/L1027)</f>
        <v>71.848571428571432</v>
      </c>
      <c r="Q1027" s="10" t="str">
        <f>TRIM(MID(SUBSTITUTE($N1027,"/",REPT(" ",999)),COLUMNS($N:N)*999-998,999))</f>
        <v>music</v>
      </c>
      <c r="R1027" s="10" t="str">
        <f>TRIM(MID(SUBSTITUTE($N1027,"/",REPT(" ",999)),COLUMNS($N:O)*999-998,999))</f>
        <v>electronic music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10" t="str">
        <f>TRIM(MID(SUBSTITUTE($N1028,"/",REPT(" ",999)),COLUMNS($N:N)*999-998,999))</f>
        <v>music</v>
      </c>
      <c r="R1028" s="10" t="str">
        <f>TRIM(MID(SUBSTITUTE($N1028,"/",REPT(" ",999)),COLUMNS($N:O)*999-998,999))</f>
        <v>electronic music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10" t="str">
        <f>TRIM(MID(SUBSTITUTE($N1029,"/",REPT(" ",999)),COLUMNS($N:N)*999-998,999))</f>
        <v>music</v>
      </c>
      <c r="R1029" s="10" t="str">
        <f>TRIM(MID(SUBSTITUTE($N1029,"/",REPT(" ",999)),COLUMNS($N:O)*999-998,999))</f>
        <v>electronic music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10" t="str">
        <f>TRIM(MID(SUBSTITUTE($N1030,"/",REPT(" ",999)),COLUMNS($N:N)*999-998,999))</f>
        <v>music</v>
      </c>
      <c r="R1030" s="10" t="str">
        <f>TRIM(MID(SUBSTITUTE($N1030,"/",REPT(" ",999)),COLUMNS($N:O)*999-998,999))</f>
        <v>electronic music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10" t="str">
        <f>TRIM(MID(SUBSTITUTE($N1031,"/",REPT(" ",999)),COLUMNS($N:N)*999-998,999))</f>
        <v>music</v>
      </c>
      <c r="R1031" s="10" t="str">
        <f>TRIM(MID(SUBSTITUTE($N1031,"/",REPT(" ",999)),COLUMNS($N:O)*999-998,999))</f>
        <v>electronic music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10" t="str">
        <f>TRIM(MID(SUBSTITUTE($N1032,"/",REPT(" ",999)),COLUMNS($N:N)*999-998,999))</f>
        <v>music</v>
      </c>
      <c r="R1032" s="10" t="str">
        <f>TRIM(MID(SUBSTITUTE($N1032,"/",REPT(" ",999)),COLUMNS($N:O)*999-998,999))</f>
        <v>electronic music</v>
      </c>
      <c r="S1032" s="14">
        <f t="shared" si="66"/>
        <v>42611.483206018514</v>
      </c>
      <c r="T1032" s="14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10" t="str">
        <f>TRIM(MID(SUBSTITUTE($N1033,"/",REPT(" ",999)),COLUMNS($N:N)*999-998,999))</f>
        <v>music</v>
      </c>
      <c r="R1033" s="10" t="str">
        <f>TRIM(MID(SUBSTITUTE($N1033,"/",REPT(" ",999)),COLUMNS($N:O)*999-998,999))</f>
        <v>electronic music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10" t="str">
        <f>TRIM(MID(SUBSTITUTE($N1034,"/",REPT(" ",999)),COLUMNS($N:N)*999-998,999))</f>
        <v>music</v>
      </c>
      <c r="R1034" s="10" t="str">
        <f>TRIM(MID(SUBSTITUTE($N1034,"/",REPT(" ",999)),COLUMNS($N:O)*999-998,999))</f>
        <v>electronic music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10" t="str">
        <f>TRIM(MID(SUBSTITUTE($N1035,"/",REPT(" ",999)),COLUMNS($N:N)*999-998,999))</f>
        <v>music</v>
      </c>
      <c r="R1035" s="10" t="str">
        <f>TRIM(MID(SUBSTITUTE($N1035,"/",REPT(" ",999)),COLUMNS($N:O)*999-998,999))</f>
        <v>electronic music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10" t="str">
        <f>TRIM(MID(SUBSTITUTE($N1036,"/",REPT(" ",999)),COLUMNS($N:N)*999-998,999))</f>
        <v>music</v>
      </c>
      <c r="R1036" s="10" t="str">
        <f>TRIM(MID(SUBSTITUTE($N1036,"/",REPT(" ",999)),COLUMNS($N:O)*999-998,999))</f>
        <v>electronic music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10" t="str">
        <f>TRIM(MID(SUBSTITUTE($N1037,"/",REPT(" ",999)),COLUMNS($N:N)*999-998,999))</f>
        <v>music</v>
      </c>
      <c r="R1037" s="10" t="str">
        <f>TRIM(MID(SUBSTITUTE($N1037,"/",REPT(" ",999)),COLUMNS($N:O)*999-998,999))</f>
        <v>electronic music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10" t="str">
        <f>TRIM(MID(SUBSTITUTE($N1038,"/",REPT(" ",999)),COLUMNS($N:N)*999-998,999))</f>
        <v>music</v>
      </c>
      <c r="R1038" s="10" t="str">
        <f>TRIM(MID(SUBSTITUTE($N1038,"/",REPT(" ",999)),COLUMNS($N:O)*999-998,999))</f>
        <v>electronic music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10" t="str">
        <f>TRIM(MID(SUBSTITUTE($N1039,"/",REPT(" ",999)),COLUMNS($N:N)*999-998,999))</f>
        <v>music</v>
      </c>
      <c r="R1039" s="10" t="str">
        <f>TRIM(MID(SUBSTITUTE($N1039,"/",REPT(" ",999)),COLUMNS($N:O)*999-998,999))</f>
        <v>electronic music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10" t="str">
        <f>TRIM(MID(SUBSTITUTE($N1040,"/",REPT(" ",999)),COLUMNS($N:N)*999-998,999))</f>
        <v>music</v>
      </c>
      <c r="R1040" s="10" t="str">
        <f>TRIM(MID(SUBSTITUTE($N1040,"/",REPT(" ",999)),COLUMNS($N:O)*999-998,999))</f>
        <v>electronic music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10" t="str">
        <f>TRIM(MID(SUBSTITUTE($N1041,"/",REPT(" ",999)),COLUMNS($N:N)*999-998,999))</f>
        <v>music</v>
      </c>
      <c r="R1041" s="10" t="str">
        <f>TRIM(MID(SUBSTITUTE($N1041,"/",REPT(" ",999)),COLUMNS($N:O)*999-998,999))</f>
        <v>electronic music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10" t="str">
        <f>TRIM(MID(SUBSTITUTE($N1042,"/",REPT(" ",999)),COLUMNS($N:N)*999-998,999))</f>
        <v>journalism</v>
      </c>
      <c r="R1042" s="10" t="str">
        <f>TRIM(MID(SUBSTITUTE($N1042,"/",REPT(" ",999)),COLUMNS($N:O)*999-998,999))</f>
        <v>audio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str">
        <f t="shared" si="65"/>
        <v>N/A</v>
      </c>
      <c r="Q1043" s="10" t="str">
        <f>TRIM(MID(SUBSTITUTE($N1043,"/",REPT(" ",999)),COLUMNS($N:N)*999-998,999))</f>
        <v>journalism</v>
      </c>
      <c r="R1043" s="10" t="str">
        <f>TRIM(MID(SUBSTITUTE($N1043,"/",REPT(" ",999)),COLUMNS($N:O)*999-998,999))</f>
        <v>audio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10" t="str">
        <f>TRIM(MID(SUBSTITUTE($N1044,"/",REPT(" ",999)),COLUMNS($N:N)*999-998,999))</f>
        <v>journalism</v>
      </c>
      <c r="R1044" s="10" t="str">
        <f>TRIM(MID(SUBSTITUTE($N1044,"/",REPT(" ",999)),COLUMNS($N:O)*999-998,999))</f>
        <v>audio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10" t="str">
        <f>TRIM(MID(SUBSTITUTE($N1045,"/",REPT(" ",999)),COLUMNS($N:N)*999-998,999))</f>
        <v>journalism</v>
      </c>
      <c r="R1045" s="10" t="str">
        <f>TRIM(MID(SUBSTITUTE($N1045,"/",REPT(" ",999)),COLUMNS($N:O)*999-998,999))</f>
        <v>audio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10" t="str">
        <f>TRIM(MID(SUBSTITUTE($N1046,"/",REPT(" ",999)),COLUMNS($N:N)*999-998,999))</f>
        <v>journalism</v>
      </c>
      <c r="R1046" s="10" t="str">
        <f>TRIM(MID(SUBSTITUTE($N1046,"/",REPT(" ",999)),COLUMNS($N:O)*999-998,999))</f>
        <v>audio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10" t="str">
        <f>TRIM(MID(SUBSTITUTE($N1047,"/",REPT(" ",999)),COLUMNS($N:N)*999-998,999))</f>
        <v>journalism</v>
      </c>
      <c r="R1047" s="10" t="str">
        <f>TRIM(MID(SUBSTITUTE($N1047,"/",REPT(" ",999)),COLUMNS($N:O)*999-998,999))</f>
        <v>audio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str">
        <f t="shared" si="65"/>
        <v>N/A</v>
      </c>
      <c r="Q1048" s="10" t="str">
        <f>TRIM(MID(SUBSTITUTE($N1048,"/",REPT(" ",999)),COLUMNS($N:N)*999-998,999))</f>
        <v>journalism</v>
      </c>
      <c r="R1048" s="10" t="str">
        <f>TRIM(MID(SUBSTITUTE($N1048,"/",REPT(" ",999)),COLUMNS($N:O)*999-998,999))</f>
        <v>audio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10" t="str">
        <f>TRIM(MID(SUBSTITUTE($N1049,"/",REPT(" ",999)),COLUMNS($N:N)*999-998,999))</f>
        <v>journalism</v>
      </c>
      <c r="R1049" s="10" t="str">
        <f>TRIM(MID(SUBSTITUTE($N1049,"/",REPT(" ",999)),COLUMNS($N:O)*999-998,999))</f>
        <v>audio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10" t="str">
        <f>TRIM(MID(SUBSTITUTE($N1050,"/",REPT(" ",999)),COLUMNS($N:N)*999-998,999))</f>
        <v>journalism</v>
      </c>
      <c r="R1050" s="10" t="str">
        <f>TRIM(MID(SUBSTITUTE($N1050,"/",REPT(" ",999)),COLUMNS($N:O)*999-998,999))</f>
        <v>audio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str">
        <f t="shared" si="65"/>
        <v>N/A</v>
      </c>
      <c r="Q1051" s="10" t="str">
        <f>TRIM(MID(SUBSTITUTE($N1051,"/",REPT(" ",999)),COLUMNS($N:N)*999-998,999))</f>
        <v>journalism</v>
      </c>
      <c r="R1051" s="10" t="str">
        <f>TRIM(MID(SUBSTITUTE($N1051,"/",REPT(" ",999)),COLUMNS($N:O)*999-998,999))</f>
        <v>audio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str">
        <f t="shared" si="65"/>
        <v>N/A</v>
      </c>
      <c r="Q1052" s="10" t="str">
        <f>TRIM(MID(SUBSTITUTE($N1052,"/",REPT(" ",999)),COLUMNS($N:N)*999-998,999))</f>
        <v>journalism</v>
      </c>
      <c r="R1052" s="10" t="str">
        <f>TRIM(MID(SUBSTITUTE($N1052,"/",REPT(" ",999)),COLUMNS($N:O)*999-998,999))</f>
        <v>audio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str">
        <f t="shared" si="65"/>
        <v>N/A</v>
      </c>
      <c r="Q1053" s="10" t="str">
        <f>TRIM(MID(SUBSTITUTE($N1053,"/",REPT(" ",999)),COLUMNS($N:N)*999-998,999))</f>
        <v>journalism</v>
      </c>
      <c r="R1053" s="10" t="str">
        <f>TRIM(MID(SUBSTITUTE($N1053,"/",REPT(" ",999)),COLUMNS($N:O)*999-998,999))</f>
        <v>audio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str">
        <f t="shared" si="65"/>
        <v>N/A</v>
      </c>
      <c r="Q1054" s="10" t="str">
        <f>TRIM(MID(SUBSTITUTE($N1054,"/",REPT(" ",999)),COLUMNS($N:N)*999-998,999))</f>
        <v>journalism</v>
      </c>
      <c r="R1054" s="10" t="str">
        <f>TRIM(MID(SUBSTITUTE($N1054,"/",REPT(" ",999)),COLUMNS($N:O)*999-998,999))</f>
        <v>audio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10" t="str">
        <f>TRIM(MID(SUBSTITUTE($N1055,"/",REPT(" ",999)),COLUMNS($N:N)*999-998,999))</f>
        <v>journalism</v>
      </c>
      <c r="R1055" s="10" t="str">
        <f>TRIM(MID(SUBSTITUTE($N1055,"/",REPT(" ",999)),COLUMNS($N:O)*999-998,999))</f>
        <v>audio</v>
      </c>
      <c r="S1055" s="14">
        <f t="shared" si="66"/>
        <v>42775.172824074078</v>
      </c>
      <c r="T1055" s="14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str">
        <f t="shared" si="65"/>
        <v>N/A</v>
      </c>
      <c r="Q1056" s="10" t="str">
        <f>TRIM(MID(SUBSTITUTE($N1056,"/",REPT(" ",999)),COLUMNS($N:N)*999-998,999))</f>
        <v>journalism</v>
      </c>
      <c r="R1056" s="10" t="str">
        <f>TRIM(MID(SUBSTITUTE($N1056,"/",REPT(" ",999)),COLUMNS($N:O)*999-998,999))</f>
        <v>audio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str">
        <f t="shared" si="65"/>
        <v>N/A</v>
      </c>
      <c r="Q1057" s="10" t="str">
        <f>TRIM(MID(SUBSTITUTE($N1057,"/",REPT(" ",999)),COLUMNS($N:N)*999-998,999))</f>
        <v>journalism</v>
      </c>
      <c r="R1057" s="10" t="str">
        <f>TRIM(MID(SUBSTITUTE($N1057,"/",REPT(" ",999)),COLUMNS($N:O)*999-998,999))</f>
        <v>audio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str">
        <f t="shared" si="65"/>
        <v>N/A</v>
      </c>
      <c r="Q1058" s="10" t="str">
        <f>TRIM(MID(SUBSTITUTE($N1058,"/",REPT(" ",999)),COLUMNS($N:N)*999-998,999))</f>
        <v>journalism</v>
      </c>
      <c r="R1058" s="10" t="str">
        <f>TRIM(MID(SUBSTITUTE($N1058,"/",REPT(" ",999)),COLUMNS($N:O)*999-998,999))</f>
        <v>audio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str">
        <f t="shared" si="65"/>
        <v>N/A</v>
      </c>
      <c r="Q1059" s="10" t="str">
        <f>TRIM(MID(SUBSTITUTE($N1059,"/",REPT(" ",999)),COLUMNS($N:N)*999-998,999))</f>
        <v>journalism</v>
      </c>
      <c r="R1059" s="10" t="str">
        <f>TRIM(MID(SUBSTITUTE($N1059,"/",REPT(" ",999)),COLUMNS($N:O)*999-998,999))</f>
        <v>audio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str">
        <f t="shared" si="65"/>
        <v>N/A</v>
      </c>
      <c r="Q1060" s="10" t="str">
        <f>TRIM(MID(SUBSTITUTE($N1060,"/",REPT(" ",999)),COLUMNS($N:N)*999-998,999))</f>
        <v>journalism</v>
      </c>
      <c r="R1060" s="10" t="str">
        <f>TRIM(MID(SUBSTITUTE($N1060,"/",REPT(" ",999)),COLUMNS($N:O)*999-998,999))</f>
        <v>audio</v>
      </c>
      <c r="S1060" s="14">
        <f t="shared" si="66"/>
        <v>42047.900960648149</v>
      </c>
      <c r="T1060" s="14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str">
        <f t="shared" si="65"/>
        <v>N/A</v>
      </c>
      <c r="Q1061" s="10" t="str">
        <f>TRIM(MID(SUBSTITUTE($N1061,"/",REPT(" ",999)),COLUMNS($N:N)*999-998,999))</f>
        <v>journalism</v>
      </c>
      <c r="R1061" s="10" t="str">
        <f>TRIM(MID(SUBSTITUTE($N1061,"/",REPT(" ",999)),COLUMNS($N:O)*999-998,999))</f>
        <v>audio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10" t="str">
        <f>TRIM(MID(SUBSTITUTE($N1062,"/",REPT(" ",999)),COLUMNS($N:N)*999-998,999))</f>
        <v>journalism</v>
      </c>
      <c r="R1062" s="10" t="str">
        <f>TRIM(MID(SUBSTITUTE($N1062,"/",REPT(" ",999)),COLUMNS($N:O)*999-998,999))</f>
        <v>audio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str">
        <f t="shared" si="65"/>
        <v>N/A</v>
      </c>
      <c r="Q1063" s="10" t="str">
        <f>TRIM(MID(SUBSTITUTE($N1063,"/",REPT(" ",999)),COLUMNS($N:N)*999-998,999))</f>
        <v>journalism</v>
      </c>
      <c r="R1063" s="10" t="str">
        <f>TRIM(MID(SUBSTITUTE($N1063,"/",REPT(" ",999)),COLUMNS($N:O)*999-998,999))</f>
        <v>audio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10" t="str">
        <f>TRIM(MID(SUBSTITUTE($N1064,"/",REPT(" ",999)),COLUMNS($N:N)*999-998,999))</f>
        <v>journalism</v>
      </c>
      <c r="R1064" s="10" t="str">
        <f>TRIM(MID(SUBSTITUTE($N1064,"/",REPT(" ",999)),COLUMNS($N:O)*999-998,999))</f>
        <v>audio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str">
        <f t="shared" si="65"/>
        <v>N/A</v>
      </c>
      <c r="Q1065" s="10" t="str">
        <f>TRIM(MID(SUBSTITUTE($N1065,"/",REPT(" ",999)),COLUMNS($N:N)*999-998,999))</f>
        <v>journalism</v>
      </c>
      <c r="R1065" s="10" t="str">
        <f>TRIM(MID(SUBSTITUTE($N1065,"/",REPT(" ",999)),COLUMNS($N:O)*999-998,999))</f>
        <v>audio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10" t="str">
        <f>TRIM(MID(SUBSTITUTE($N1066,"/",REPT(" ",999)),COLUMNS($N:N)*999-998,999))</f>
        <v>games</v>
      </c>
      <c r="R1066" s="10" t="str">
        <f>TRIM(MID(SUBSTITUTE($N1066,"/",REPT(" ",999)),COLUMNS($N:O)*999-998,999))</f>
        <v>video games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10" t="str">
        <f>TRIM(MID(SUBSTITUTE($N1067,"/",REPT(" ",999)),COLUMNS($N:N)*999-998,999))</f>
        <v>games</v>
      </c>
      <c r="R1067" s="10" t="str">
        <f>TRIM(MID(SUBSTITUTE($N1067,"/",REPT(" ",999)),COLUMNS($N:O)*999-998,999))</f>
        <v>video games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10" t="str">
        <f>TRIM(MID(SUBSTITUTE($N1068,"/",REPT(" ",999)),COLUMNS($N:N)*999-998,999))</f>
        <v>games</v>
      </c>
      <c r="R1068" s="10" t="str">
        <f>TRIM(MID(SUBSTITUTE($N1068,"/",REPT(" ",999)),COLUMNS($N:O)*999-998,999))</f>
        <v>video games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10" t="str">
        <f>TRIM(MID(SUBSTITUTE($N1069,"/",REPT(" ",999)),COLUMNS($N:N)*999-998,999))</f>
        <v>games</v>
      </c>
      <c r="R1069" s="10" t="str">
        <f>TRIM(MID(SUBSTITUTE($N1069,"/",REPT(" ",999)),COLUMNS($N:O)*999-998,999))</f>
        <v>video games</v>
      </c>
      <c r="S1069" s="14">
        <f t="shared" si="66"/>
        <v>41599.855682870373</v>
      </c>
      <c r="T1069" s="14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10" t="str">
        <f>TRIM(MID(SUBSTITUTE($N1070,"/",REPT(" ",999)),COLUMNS($N:N)*999-998,999))</f>
        <v>games</v>
      </c>
      <c r="R1070" s="10" t="str">
        <f>TRIM(MID(SUBSTITUTE($N1070,"/",REPT(" ",999)),COLUMNS($N:O)*999-998,999))</f>
        <v>video games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10" t="str">
        <f>TRIM(MID(SUBSTITUTE($N1071,"/",REPT(" ",999)),COLUMNS($N:N)*999-998,999))</f>
        <v>games</v>
      </c>
      <c r="R1071" s="10" t="str">
        <f>TRIM(MID(SUBSTITUTE($N1071,"/",REPT(" ",999)),COLUMNS($N:O)*999-998,999))</f>
        <v>video games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10" t="str">
        <f>TRIM(MID(SUBSTITUTE($N1072,"/",REPT(" ",999)),COLUMNS($N:N)*999-998,999))</f>
        <v>games</v>
      </c>
      <c r="R1072" s="10" t="str">
        <f>TRIM(MID(SUBSTITUTE($N1072,"/",REPT(" ",999)),COLUMNS($N:O)*999-998,999))</f>
        <v>video games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str">
        <f t="shared" si="65"/>
        <v>N/A</v>
      </c>
      <c r="Q1073" s="10" t="str">
        <f>TRIM(MID(SUBSTITUTE($N1073,"/",REPT(" ",999)),COLUMNS($N:N)*999-998,999))</f>
        <v>games</v>
      </c>
      <c r="R1073" s="10" t="str">
        <f>TRIM(MID(SUBSTITUTE($N1073,"/",REPT(" ",999)),COLUMNS($N:O)*999-998,999))</f>
        <v>video games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10" t="str">
        <f>TRIM(MID(SUBSTITUTE($N1074,"/",REPT(" ",999)),COLUMNS($N:N)*999-998,999))</f>
        <v>games</v>
      </c>
      <c r="R1074" s="10" t="str">
        <f>TRIM(MID(SUBSTITUTE($N1074,"/",REPT(" ",999)),COLUMNS($N:O)*999-998,999))</f>
        <v>video games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10" t="str">
        <f>TRIM(MID(SUBSTITUTE($N1075,"/",REPT(" ",999)),COLUMNS($N:N)*999-998,999))</f>
        <v>games</v>
      </c>
      <c r="R1075" s="10" t="str">
        <f>TRIM(MID(SUBSTITUTE($N1075,"/",REPT(" ",999)),COLUMNS($N:O)*999-998,999))</f>
        <v>video games</v>
      </c>
      <c r="S1075" s="14">
        <f t="shared" si="66"/>
        <v>40802.964594907404</v>
      </c>
      <c r="T1075" s="14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10" t="str">
        <f>TRIM(MID(SUBSTITUTE($N1076,"/",REPT(" ",999)),COLUMNS($N:N)*999-998,999))</f>
        <v>games</v>
      </c>
      <c r="R1076" s="10" t="str">
        <f>TRIM(MID(SUBSTITUTE($N1076,"/",REPT(" ",999)),COLUMNS($N:O)*999-998,999))</f>
        <v>video games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10" t="str">
        <f>TRIM(MID(SUBSTITUTE($N1077,"/",REPT(" ",999)),COLUMNS($N:N)*999-998,999))</f>
        <v>games</v>
      </c>
      <c r="R1077" s="10" t="str">
        <f>TRIM(MID(SUBSTITUTE($N1077,"/",REPT(" ",999)),COLUMNS($N:O)*999-998,999))</f>
        <v>video games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10" t="str">
        <f>TRIM(MID(SUBSTITUTE($N1078,"/",REPT(" ",999)),COLUMNS($N:N)*999-998,999))</f>
        <v>games</v>
      </c>
      <c r="R1078" s="10" t="str">
        <f>TRIM(MID(SUBSTITUTE($N1078,"/",REPT(" ",999)),COLUMNS($N:O)*999-998,999))</f>
        <v>video games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10" t="str">
        <f>TRIM(MID(SUBSTITUTE($N1079,"/",REPT(" ",999)),COLUMNS($N:N)*999-998,999))</f>
        <v>games</v>
      </c>
      <c r="R1079" s="10" t="str">
        <f>TRIM(MID(SUBSTITUTE($N1079,"/",REPT(" ",999)),COLUMNS($N:O)*999-998,999))</f>
        <v>video games</v>
      </c>
      <c r="S1079" s="14">
        <f t="shared" si="66"/>
        <v>42353.16679398148</v>
      </c>
      <c r="T1079" s="14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10" t="str">
        <f>TRIM(MID(SUBSTITUTE($N1080,"/",REPT(" ",999)),COLUMNS($N:N)*999-998,999))</f>
        <v>games</v>
      </c>
      <c r="R1080" s="10" t="str">
        <f>TRIM(MID(SUBSTITUTE($N1080,"/",REPT(" ",999)),COLUMNS($N:O)*999-998,999))</f>
        <v>video games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10" t="str">
        <f>TRIM(MID(SUBSTITUTE($N1081,"/",REPT(" ",999)),COLUMNS($N:N)*999-998,999))</f>
        <v>games</v>
      </c>
      <c r="R1081" s="10" t="str">
        <f>TRIM(MID(SUBSTITUTE($N1081,"/",REPT(" ",999)),COLUMNS($N:O)*999-998,999))</f>
        <v>video games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10" t="str">
        <f>TRIM(MID(SUBSTITUTE($N1082,"/",REPT(" ",999)),COLUMNS($N:N)*999-998,999))</f>
        <v>games</v>
      </c>
      <c r="R1082" s="10" t="str">
        <f>TRIM(MID(SUBSTITUTE($N1082,"/",REPT(" ",999)),COLUMNS($N:O)*999-998,999))</f>
        <v>video games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10" t="str">
        <f>TRIM(MID(SUBSTITUTE($N1083,"/",REPT(" ",999)),COLUMNS($N:N)*999-998,999))</f>
        <v>games</v>
      </c>
      <c r="R1083" s="10" t="str">
        <f>TRIM(MID(SUBSTITUTE($N1083,"/",REPT(" ",999)),COLUMNS($N:O)*999-998,999))</f>
        <v>video games</v>
      </c>
      <c r="S1083" s="14">
        <f t="shared" si="66"/>
        <v>42002.926990740743</v>
      </c>
      <c r="T1083" s="14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10" t="str">
        <f>TRIM(MID(SUBSTITUTE($N1084,"/",REPT(" ",999)),COLUMNS($N:N)*999-998,999))</f>
        <v>games</v>
      </c>
      <c r="R1084" s="10" t="str">
        <f>TRIM(MID(SUBSTITUTE($N1084,"/",REPT(" ",999)),COLUMNS($N:O)*999-998,999))</f>
        <v>video games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10" t="str">
        <f>TRIM(MID(SUBSTITUTE($N1085,"/",REPT(" ",999)),COLUMNS($N:N)*999-998,999))</f>
        <v>games</v>
      </c>
      <c r="R1085" s="10" t="str">
        <f>TRIM(MID(SUBSTITUTE($N1085,"/",REPT(" ",999)),COLUMNS($N:O)*999-998,999))</f>
        <v>video games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str">
        <f t="shared" si="65"/>
        <v>N/A</v>
      </c>
      <c r="Q1086" s="10" t="str">
        <f>TRIM(MID(SUBSTITUTE($N1086,"/",REPT(" ",999)),COLUMNS($N:N)*999-998,999))</f>
        <v>games</v>
      </c>
      <c r="R1086" s="10" t="str">
        <f>TRIM(MID(SUBSTITUTE($N1086,"/",REPT(" ",999)),COLUMNS($N:O)*999-998,999))</f>
        <v>video games</v>
      </c>
      <c r="S1086" s="14">
        <f t="shared" si="66"/>
        <v>41829.912083333329</v>
      </c>
      <c r="T1086" s="14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10" t="str">
        <f>TRIM(MID(SUBSTITUTE($N1087,"/",REPT(" ",999)),COLUMNS($N:N)*999-998,999))</f>
        <v>games</v>
      </c>
      <c r="R1087" s="10" t="str">
        <f>TRIM(MID(SUBSTITUTE($N1087,"/",REPT(" ",999)),COLUMNS($N:O)*999-998,999))</f>
        <v>video games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10" t="str">
        <f>TRIM(MID(SUBSTITUTE($N1088,"/",REPT(" ",999)),COLUMNS($N:N)*999-998,999))</f>
        <v>games</v>
      </c>
      <c r="R1088" s="10" t="str">
        <f>TRIM(MID(SUBSTITUTE($N1088,"/",REPT(" ",999)),COLUMNS($N:O)*999-998,999))</f>
        <v>video games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str">
        <f t="shared" si="65"/>
        <v>N/A</v>
      </c>
      <c r="Q1089" s="10" t="str">
        <f>TRIM(MID(SUBSTITUTE($N1089,"/",REPT(" ",999)),COLUMNS($N:N)*999-998,999))</f>
        <v>games</v>
      </c>
      <c r="R1089" s="10" t="str">
        <f>TRIM(MID(SUBSTITUTE($N1089,"/",REPT(" ",999)),COLUMNS($N:O)*999-998,999))</f>
        <v>video games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10" t="str">
        <f>TRIM(MID(SUBSTITUTE($N1090,"/",REPT(" ",999)),COLUMNS($N:N)*999-998,999))</f>
        <v>games</v>
      </c>
      <c r="R1090" s="10" t="str">
        <f>TRIM(MID(SUBSTITUTE($N1090,"/",REPT(" ",999)),COLUMNS($N:O)*999-998,999))</f>
        <v>video games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IF(ISERROR(E1091/L1091), "N/A", E1091/L1091)</f>
        <v>23.959183673469386</v>
      </c>
      <c r="Q1091" s="10" t="str">
        <f>TRIM(MID(SUBSTITUTE($N1091,"/",REPT(" ",999)),COLUMNS($N:N)*999-998,999))</f>
        <v>games</v>
      </c>
      <c r="R1091" s="10" t="str">
        <f>TRIM(MID(SUBSTITUTE($N1091,"/",REPT(" ",999)),COLUMNS($N:O)*999-998,999))</f>
        <v>video games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10" t="str">
        <f>TRIM(MID(SUBSTITUTE($N1092,"/",REPT(" ",999)),COLUMNS($N:N)*999-998,999))</f>
        <v>games</v>
      </c>
      <c r="R1092" s="10" t="str">
        <f>TRIM(MID(SUBSTITUTE($N1092,"/",REPT(" ",999)),COLUMNS($N:O)*999-998,999))</f>
        <v>video games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10" t="str">
        <f>TRIM(MID(SUBSTITUTE($N1093,"/",REPT(" ",999)),COLUMNS($N:N)*999-998,999))</f>
        <v>games</v>
      </c>
      <c r="R1093" s="10" t="str">
        <f>TRIM(MID(SUBSTITUTE($N1093,"/",REPT(" ",999)),COLUMNS($N:O)*999-998,999))</f>
        <v>video games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10" t="str">
        <f>TRIM(MID(SUBSTITUTE($N1094,"/",REPT(" ",999)),COLUMNS($N:N)*999-998,999))</f>
        <v>games</v>
      </c>
      <c r="R1094" s="10" t="str">
        <f>TRIM(MID(SUBSTITUTE($N1094,"/",REPT(" ",999)),COLUMNS($N:O)*999-998,999))</f>
        <v>video games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10" t="str">
        <f>TRIM(MID(SUBSTITUTE($N1095,"/",REPT(" ",999)),COLUMNS($N:N)*999-998,999))</f>
        <v>games</v>
      </c>
      <c r="R1095" s="10" t="str">
        <f>TRIM(MID(SUBSTITUTE($N1095,"/",REPT(" ",999)),COLUMNS($N:O)*999-998,999))</f>
        <v>video games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10" t="str">
        <f>TRIM(MID(SUBSTITUTE($N1096,"/",REPT(" ",999)),COLUMNS($N:N)*999-998,999))</f>
        <v>games</v>
      </c>
      <c r="R1096" s="10" t="str">
        <f>TRIM(MID(SUBSTITUTE($N1096,"/",REPT(" ",999)),COLUMNS($N:O)*999-998,999))</f>
        <v>video games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10" t="str">
        <f>TRIM(MID(SUBSTITUTE($N1097,"/",REPT(" ",999)),COLUMNS($N:N)*999-998,999))</f>
        <v>games</v>
      </c>
      <c r="R1097" s="10" t="str">
        <f>TRIM(MID(SUBSTITUTE($N1097,"/",REPT(" ",999)),COLUMNS($N:O)*999-998,999))</f>
        <v>video games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10" t="str">
        <f>TRIM(MID(SUBSTITUTE($N1098,"/",REPT(" ",999)),COLUMNS($N:N)*999-998,999))</f>
        <v>games</v>
      </c>
      <c r="R1098" s="10" t="str">
        <f>TRIM(MID(SUBSTITUTE($N1098,"/",REPT(" ",999)),COLUMNS($N:O)*999-998,999))</f>
        <v>video games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10" t="str">
        <f>TRIM(MID(SUBSTITUTE($N1099,"/",REPT(" ",999)),COLUMNS($N:N)*999-998,999))</f>
        <v>games</v>
      </c>
      <c r="R1099" s="10" t="str">
        <f>TRIM(MID(SUBSTITUTE($N1099,"/",REPT(" ",999)),COLUMNS($N:O)*999-998,999))</f>
        <v>video games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10" t="str">
        <f>TRIM(MID(SUBSTITUTE($N1100,"/",REPT(" ",999)),COLUMNS($N:N)*999-998,999))</f>
        <v>games</v>
      </c>
      <c r="R1100" s="10" t="str">
        <f>TRIM(MID(SUBSTITUTE($N1100,"/",REPT(" ",999)),COLUMNS($N:O)*999-998,999))</f>
        <v>video games</v>
      </c>
      <c r="S1100" s="14">
        <f t="shared" si="70"/>
        <v>41712.762673611112</v>
      </c>
      <c r="T1100" s="14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10" t="str">
        <f>TRIM(MID(SUBSTITUTE($N1101,"/",REPT(" ",999)),COLUMNS($N:N)*999-998,999))</f>
        <v>games</v>
      </c>
      <c r="R1101" s="10" t="str">
        <f>TRIM(MID(SUBSTITUTE($N1101,"/",REPT(" ",999)),COLUMNS($N:O)*999-998,999))</f>
        <v>video games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10" t="str">
        <f>TRIM(MID(SUBSTITUTE($N1102,"/",REPT(" ",999)),COLUMNS($N:N)*999-998,999))</f>
        <v>games</v>
      </c>
      <c r="R1102" s="10" t="str">
        <f>TRIM(MID(SUBSTITUTE($N1102,"/",REPT(" ",999)),COLUMNS($N:O)*999-998,999))</f>
        <v>video games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10" t="str">
        <f>TRIM(MID(SUBSTITUTE($N1103,"/",REPT(" ",999)),COLUMNS($N:N)*999-998,999))</f>
        <v>games</v>
      </c>
      <c r="R1103" s="10" t="str">
        <f>TRIM(MID(SUBSTITUTE($N1103,"/",REPT(" ",999)),COLUMNS($N:O)*999-998,999))</f>
        <v>video games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10" t="str">
        <f>TRIM(MID(SUBSTITUTE($N1104,"/",REPT(" ",999)),COLUMNS($N:N)*999-998,999))</f>
        <v>games</v>
      </c>
      <c r="R1104" s="10" t="str">
        <f>TRIM(MID(SUBSTITUTE($N1104,"/",REPT(" ",999)),COLUMNS($N:O)*999-998,999))</f>
        <v>video games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10" t="str">
        <f>TRIM(MID(SUBSTITUTE($N1105,"/",REPT(" ",999)),COLUMNS($N:N)*999-998,999))</f>
        <v>games</v>
      </c>
      <c r="R1105" s="10" t="str">
        <f>TRIM(MID(SUBSTITUTE($N1105,"/",REPT(" ",999)),COLUMNS($N:O)*999-998,999))</f>
        <v>video games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10" t="str">
        <f>TRIM(MID(SUBSTITUTE($N1106,"/",REPT(" ",999)),COLUMNS($N:N)*999-998,999))</f>
        <v>games</v>
      </c>
      <c r="R1106" s="10" t="str">
        <f>TRIM(MID(SUBSTITUTE($N1106,"/",REPT(" ",999)),COLUMNS($N:O)*999-998,999))</f>
        <v>video games</v>
      </c>
      <c r="S1106" s="14">
        <f t="shared" si="70"/>
        <v>41771.40996527778</v>
      </c>
      <c r="T1106" s="14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10" t="str">
        <f>TRIM(MID(SUBSTITUTE($N1107,"/",REPT(" ",999)),COLUMNS($N:N)*999-998,999))</f>
        <v>games</v>
      </c>
      <c r="R1107" s="10" t="str">
        <f>TRIM(MID(SUBSTITUTE($N1107,"/",REPT(" ",999)),COLUMNS($N:O)*999-998,999))</f>
        <v>video games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10" t="str">
        <f>TRIM(MID(SUBSTITUTE($N1108,"/",REPT(" ",999)),COLUMNS($N:N)*999-998,999))</f>
        <v>games</v>
      </c>
      <c r="R1108" s="10" t="str">
        <f>TRIM(MID(SUBSTITUTE($N1108,"/",REPT(" ",999)),COLUMNS($N:O)*999-998,999))</f>
        <v>video games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str">
        <f t="shared" si="69"/>
        <v>N/A</v>
      </c>
      <c r="Q1109" s="10" t="str">
        <f>TRIM(MID(SUBSTITUTE($N1109,"/",REPT(" ",999)),COLUMNS($N:N)*999-998,999))</f>
        <v>games</v>
      </c>
      <c r="R1109" s="10" t="str">
        <f>TRIM(MID(SUBSTITUTE($N1109,"/",REPT(" ",999)),COLUMNS($N:O)*999-998,999))</f>
        <v>video games</v>
      </c>
      <c r="S1109" s="14">
        <f t="shared" si="70"/>
        <v>41813.861388888887</v>
      </c>
      <c r="T1109" s="14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10" t="str">
        <f>TRIM(MID(SUBSTITUTE($N1110,"/",REPT(" ",999)),COLUMNS($N:N)*999-998,999))</f>
        <v>games</v>
      </c>
      <c r="R1110" s="10" t="str">
        <f>TRIM(MID(SUBSTITUTE($N1110,"/",REPT(" ",999)),COLUMNS($N:O)*999-998,999))</f>
        <v>video games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10" t="str">
        <f>TRIM(MID(SUBSTITUTE($N1111,"/",REPT(" ",999)),COLUMNS($N:N)*999-998,999))</f>
        <v>games</v>
      </c>
      <c r="R1111" s="10" t="str">
        <f>TRIM(MID(SUBSTITUTE($N1111,"/",REPT(" ",999)),COLUMNS($N:O)*999-998,999))</f>
        <v>video games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10" t="str">
        <f>TRIM(MID(SUBSTITUTE($N1112,"/",REPT(" ",999)),COLUMNS($N:N)*999-998,999))</f>
        <v>games</v>
      </c>
      <c r="R1112" s="10" t="str">
        <f>TRIM(MID(SUBSTITUTE($N1112,"/",REPT(" ",999)),COLUMNS($N:O)*999-998,999))</f>
        <v>video games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10" t="str">
        <f>TRIM(MID(SUBSTITUTE($N1113,"/",REPT(" ",999)),COLUMNS($N:N)*999-998,999))</f>
        <v>games</v>
      </c>
      <c r="R1113" s="10" t="str">
        <f>TRIM(MID(SUBSTITUTE($N1113,"/",REPT(" ",999)),COLUMNS($N:O)*999-998,999))</f>
        <v>video games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10" t="str">
        <f>TRIM(MID(SUBSTITUTE($N1114,"/",REPT(" ",999)),COLUMNS($N:N)*999-998,999))</f>
        <v>games</v>
      </c>
      <c r="R1114" s="10" t="str">
        <f>TRIM(MID(SUBSTITUTE($N1114,"/",REPT(" ",999)),COLUMNS($N:O)*999-998,999))</f>
        <v>video games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10" t="str">
        <f>TRIM(MID(SUBSTITUTE($N1115,"/",REPT(" ",999)),COLUMNS($N:N)*999-998,999))</f>
        <v>games</v>
      </c>
      <c r="R1115" s="10" t="str">
        <f>TRIM(MID(SUBSTITUTE($N1115,"/",REPT(" ",999)),COLUMNS($N:O)*999-998,999))</f>
        <v>video games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10" t="str">
        <f>TRIM(MID(SUBSTITUTE($N1116,"/",REPT(" ",999)),COLUMNS($N:N)*999-998,999))</f>
        <v>games</v>
      </c>
      <c r="R1116" s="10" t="str">
        <f>TRIM(MID(SUBSTITUTE($N1116,"/",REPT(" ",999)),COLUMNS($N:O)*999-998,999))</f>
        <v>video games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10" t="str">
        <f>TRIM(MID(SUBSTITUTE($N1117,"/",REPT(" ",999)),COLUMNS($N:N)*999-998,999))</f>
        <v>games</v>
      </c>
      <c r="R1117" s="10" t="str">
        <f>TRIM(MID(SUBSTITUTE($N1117,"/",REPT(" ",999)),COLUMNS($N:O)*999-998,999))</f>
        <v>video games</v>
      </c>
      <c r="S1117" s="14">
        <f t="shared" si="70"/>
        <v>42429.695543981477</v>
      </c>
      <c r="T1117" s="14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10" t="str">
        <f>TRIM(MID(SUBSTITUTE($N1118,"/",REPT(" ",999)),COLUMNS($N:N)*999-998,999))</f>
        <v>games</v>
      </c>
      <c r="R1118" s="10" t="str">
        <f>TRIM(MID(SUBSTITUTE($N1118,"/",REPT(" ",999)),COLUMNS($N:O)*999-998,999))</f>
        <v>video games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10" t="str">
        <f>TRIM(MID(SUBSTITUTE($N1119,"/",REPT(" ",999)),COLUMNS($N:N)*999-998,999))</f>
        <v>games</v>
      </c>
      <c r="R1119" s="10" t="str">
        <f>TRIM(MID(SUBSTITUTE($N1119,"/",REPT(" ",999)),COLUMNS($N:O)*999-998,999))</f>
        <v>video games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10" t="str">
        <f>TRIM(MID(SUBSTITUTE($N1120,"/",REPT(" ",999)),COLUMNS($N:N)*999-998,999))</f>
        <v>games</v>
      </c>
      <c r="R1120" s="10" t="str">
        <f>TRIM(MID(SUBSTITUTE($N1120,"/",REPT(" ",999)),COLUMNS($N:O)*999-998,999))</f>
        <v>video games</v>
      </c>
      <c r="S1120" s="14">
        <f t="shared" si="70"/>
        <v>41704.16642361111</v>
      </c>
      <c r="T1120" s="14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10" t="str">
        <f>TRIM(MID(SUBSTITUTE($N1121,"/",REPT(" ",999)),COLUMNS($N:N)*999-998,999))</f>
        <v>games</v>
      </c>
      <c r="R1121" s="10" t="str">
        <f>TRIM(MID(SUBSTITUTE($N1121,"/",REPT(" ",999)),COLUMNS($N:O)*999-998,999))</f>
        <v>video games</v>
      </c>
      <c r="S1121" s="14">
        <f t="shared" si="70"/>
        <v>41722.792407407411</v>
      </c>
      <c r="T1121" s="14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str">
        <f t="shared" si="69"/>
        <v>N/A</v>
      </c>
      <c r="Q1122" s="10" t="str">
        <f>TRIM(MID(SUBSTITUTE($N1122,"/",REPT(" ",999)),COLUMNS($N:N)*999-998,999))</f>
        <v>games</v>
      </c>
      <c r="R1122" s="10" t="str">
        <f>TRIM(MID(SUBSTITUTE($N1122,"/",REPT(" ",999)),COLUMNS($N:O)*999-998,999))</f>
        <v>video games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10" t="str">
        <f>TRIM(MID(SUBSTITUTE($N1123,"/",REPT(" ",999)),COLUMNS($N:N)*999-998,999))</f>
        <v>games</v>
      </c>
      <c r="R1123" s="10" t="str">
        <f>TRIM(MID(SUBSTITUTE($N1123,"/",REPT(" ",999)),COLUMNS($N:O)*999-998,999))</f>
        <v>video games</v>
      </c>
      <c r="S1123" s="14">
        <f t="shared" si="70"/>
        <v>42412.934212962966</v>
      </c>
      <c r="T1123" s="14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str">
        <f t="shared" si="69"/>
        <v>N/A</v>
      </c>
      <c r="Q1124" s="10" t="str">
        <f>TRIM(MID(SUBSTITUTE($N1124,"/",REPT(" ",999)),COLUMNS($N:N)*999-998,999))</f>
        <v>games</v>
      </c>
      <c r="R1124" s="10" t="str">
        <f>TRIM(MID(SUBSTITUTE($N1124,"/",REPT(" ",999)),COLUMNS($N:O)*999-998,999))</f>
        <v>video games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10" t="str">
        <f>TRIM(MID(SUBSTITUTE($N1125,"/",REPT(" ",999)),COLUMNS($N:N)*999-998,999))</f>
        <v>games</v>
      </c>
      <c r="R1125" s="10" t="str">
        <f>TRIM(MID(SUBSTITUTE($N1125,"/",REPT(" ",999)),COLUMNS($N:O)*999-998,999))</f>
        <v>video games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10" t="str">
        <f>TRIM(MID(SUBSTITUTE($N1126,"/",REPT(" ",999)),COLUMNS($N:N)*999-998,999))</f>
        <v>games</v>
      </c>
      <c r="R1126" s="10" t="str">
        <f>TRIM(MID(SUBSTITUTE($N1126,"/",REPT(" ",999)),COLUMNS($N:O)*999-998,999))</f>
        <v>mobile games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str">
        <f t="shared" si="69"/>
        <v>N/A</v>
      </c>
      <c r="Q1127" s="10" t="str">
        <f>TRIM(MID(SUBSTITUTE($N1127,"/",REPT(" ",999)),COLUMNS($N:N)*999-998,999))</f>
        <v>games</v>
      </c>
      <c r="R1127" s="10" t="str">
        <f>TRIM(MID(SUBSTITUTE($N1127,"/",REPT(" ",999)),COLUMNS($N:O)*999-998,999))</f>
        <v>mobile games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10" t="str">
        <f>TRIM(MID(SUBSTITUTE($N1128,"/",REPT(" ",999)),COLUMNS($N:N)*999-998,999))</f>
        <v>games</v>
      </c>
      <c r="R1128" s="10" t="str">
        <f>TRIM(MID(SUBSTITUTE($N1128,"/",REPT(" ",999)),COLUMNS($N:O)*999-998,999))</f>
        <v>mobile games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10" t="str">
        <f>TRIM(MID(SUBSTITUTE($N1129,"/",REPT(" ",999)),COLUMNS($N:N)*999-998,999))</f>
        <v>games</v>
      </c>
      <c r="R1129" s="10" t="str">
        <f>TRIM(MID(SUBSTITUTE($N1129,"/",REPT(" ",999)),COLUMNS($N:O)*999-998,999))</f>
        <v>mobile games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10" t="str">
        <f>TRIM(MID(SUBSTITUTE($N1130,"/",REPT(" ",999)),COLUMNS($N:N)*999-998,999))</f>
        <v>games</v>
      </c>
      <c r="R1130" s="10" t="str">
        <f>TRIM(MID(SUBSTITUTE($N1130,"/",REPT(" ",999)),COLUMNS($N:O)*999-998,999))</f>
        <v>mobile games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10" t="str">
        <f>TRIM(MID(SUBSTITUTE($N1131,"/",REPT(" ",999)),COLUMNS($N:N)*999-998,999))</f>
        <v>games</v>
      </c>
      <c r="R1131" s="10" t="str">
        <f>TRIM(MID(SUBSTITUTE($N1131,"/",REPT(" ",999)),COLUMNS($N:O)*999-998,999))</f>
        <v>mobile games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10" t="str">
        <f>TRIM(MID(SUBSTITUTE($N1132,"/",REPT(" ",999)),COLUMNS($N:N)*999-998,999))</f>
        <v>games</v>
      </c>
      <c r="R1132" s="10" t="str">
        <f>TRIM(MID(SUBSTITUTE($N1132,"/",REPT(" ",999)),COLUMNS($N:O)*999-998,999))</f>
        <v>mobile games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str">
        <f t="shared" si="69"/>
        <v>N/A</v>
      </c>
      <c r="Q1133" s="10" t="str">
        <f>TRIM(MID(SUBSTITUTE($N1133,"/",REPT(" ",999)),COLUMNS($N:N)*999-998,999))</f>
        <v>games</v>
      </c>
      <c r="R1133" s="10" t="str">
        <f>TRIM(MID(SUBSTITUTE($N1133,"/",REPT(" ",999)),COLUMNS($N:O)*999-998,999))</f>
        <v>mobile games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10" t="str">
        <f>TRIM(MID(SUBSTITUTE($N1134,"/",REPT(" ",999)),COLUMNS($N:N)*999-998,999))</f>
        <v>games</v>
      </c>
      <c r="R1134" s="10" t="str">
        <f>TRIM(MID(SUBSTITUTE($N1134,"/",REPT(" ",999)),COLUMNS($N:O)*999-998,999))</f>
        <v>mobile games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10" t="str">
        <f>TRIM(MID(SUBSTITUTE($N1135,"/",REPT(" ",999)),COLUMNS($N:N)*999-998,999))</f>
        <v>games</v>
      </c>
      <c r="R1135" s="10" t="str">
        <f>TRIM(MID(SUBSTITUTE($N1135,"/",REPT(" ",999)),COLUMNS($N:O)*999-998,999))</f>
        <v>mobile games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10" t="str">
        <f>TRIM(MID(SUBSTITUTE($N1136,"/",REPT(" ",999)),COLUMNS($N:N)*999-998,999))</f>
        <v>games</v>
      </c>
      <c r="R1136" s="10" t="str">
        <f>TRIM(MID(SUBSTITUTE($N1136,"/",REPT(" ",999)),COLUMNS($N:O)*999-998,999))</f>
        <v>mobile games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10" t="str">
        <f>TRIM(MID(SUBSTITUTE($N1137,"/",REPT(" ",999)),COLUMNS($N:N)*999-998,999))</f>
        <v>games</v>
      </c>
      <c r="R1137" s="10" t="str">
        <f>TRIM(MID(SUBSTITUTE($N1137,"/",REPT(" ",999)),COLUMNS($N:O)*999-998,999))</f>
        <v>mobile games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10" t="str">
        <f>TRIM(MID(SUBSTITUTE($N1138,"/",REPT(" ",999)),COLUMNS($N:N)*999-998,999))</f>
        <v>games</v>
      </c>
      <c r="R1138" s="10" t="str">
        <f>TRIM(MID(SUBSTITUTE($N1138,"/",REPT(" ",999)),COLUMNS($N:O)*999-998,999))</f>
        <v>mobile games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10" t="str">
        <f>TRIM(MID(SUBSTITUTE($N1139,"/",REPT(" ",999)),COLUMNS($N:N)*999-998,999))</f>
        <v>games</v>
      </c>
      <c r="R1139" s="10" t="str">
        <f>TRIM(MID(SUBSTITUTE($N1139,"/",REPT(" ",999)),COLUMNS($N:O)*999-998,999))</f>
        <v>mobile games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10" t="str">
        <f>TRIM(MID(SUBSTITUTE($N1140,"/",REPT(" ",999)),COLUMNS($N:N)*999-998,999))</f>
        <v>games</v>
      </c>
      <c r="R1140" s="10" t="str">
        <f>TRIM(MID(SUBSTITUTE($N1140,"/",REPT(" ",999)),COLUMNS($N:O)*999-998,999))</f>
        <v>mobile games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10" t="str">
        <f>TRIM(MID(SUBSTITUTE($N1141,"/",REPT(" ",999)),COLUMNS($N:N)*999-998,999))</f>
        <v>games</v>
      </c>
      <c r="R1141" s="10" t="str">
        <f>TRIM(MID(SUBSTITUTE($N1141,"/",REPT(" ",999)),COLUMNS($N:O)*999-998,999))</f>
        <v>mobile games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str">
        <f t="shared" si="69"/>
        <v>N/A</v>
      </c>
      <c r="Q1142" s="10" t="str">
        <f>TRIM(MID(SUBSTITUTE($N1142,"/",REPT(" ",999)),COLUMNS($N:N)*999-998,999))</f>
        <v>games</v>
      </c>
      <c r="R1142" s="10" t="str">
        <f>TRIM(MID(SUBSTITUTE($N1142,"/",REPT(" ",999)),COLUMNS($N:O)*999-998,999))</f>
        <v>mobile games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str">
        <f t="shared" si="69"/>
        <v>N/A</v>
      </c>
      <c r="Q1143" s="10" t="str">
        <f>TRIM(MID(SUBSTITUTE($N1143,"/",REPT(" ",999)),COLUMNS($N:N)*999-998,999))</f>
        <v>games</v>
      </c>
      <c r="R1143" s="10" t="str">
        <f>TRIM(MID(SUBSTITUTE($N1143,"/",REPT(" ",999)),COLUMNS($N:O)*999-998,999))</f>
        <v>mobile games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str">
        <f t="shared" si="69"/>
        <v>N/A</v>
      </c>
      <c r="Q1144" s="10" t="str">
        <f>TRIM(MID(SUBSTITUTE($N1144,"/",REPT(" ",999)),COLUMNS($N:N)*999-998,999))</f>
        <v>games</v>
      </c>
      <c r="R1144" s="10" t="str">
        <f>TRIM(MID(SUBSTITUTE($N1144,"/",REPT(" ",999)),COLUMNS($N:O)*999-998,999))</f>
        <v>mobile games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10" t="str">
        <f>TRIM(MID(SUBSTITUTE($N1145,"/",REPT(" ",999)),COLUMNS($N:N)*999-998,999))</f>
        <v>games</v>
      </c>
      <c r="R1145" s="10" t="str">
        <f>TRIM(MID(SUBSTITUTE($N1145,"/",REPT(" ",999)),COLUMNS($N:O)*999-998,999))</f>
        <v>mobile games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str">
        <f t="shared" si="69"/>
        <v>N/A</v>
      </c>
      <c r="Q1146" s="10" t="str">
        <f>TRIM(MID(SUBSTITUTE($N1146,"/",REPT(" ",999)),COLUMNS($N:N)*999-998,999))</f>
        <v>food</v>
      </c>
      <c r="R1146" s="10" t="str">
        <f>TRIM(MID(SUBSTITUTE($N1146,"/",REPT(" ",999)),COLUMNS($N:O)*999-998,999))</f>
        <v>food trucks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10" t="str">
        <f>TRIM(MID(SUBSTITUTE($N1147,"/",REPT(" ",999)),COLUMNS($N:N)*999-998,999))</f>
        <v>food</v>
      </c>
      <c r="R1147" s="10" t="str">
        <f>TRIM(MID(SUBSTITUTE($N1147,"/",REPT(" ",999)),COLUMNS($N:O)*999-998,999))</f>
        <v>food trucks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10" t="str">
        <f>TRIM(MID(SUBSTITUTE($N1148,"/",REPT(" ",999)),COLUMNS($N:N)*999-998,999))</f>
        <v>food</v>
      </c>
      <c r="R1148" s="10" t="str">
        <f>TRIM(MID(SUBSTITUTE($N1148,"/",REPT(" ",999)),COLUMNS($N:O)*999-998,999))</f>
        <v>food trucks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str">
        <f t="shared" si="69"/>
        <v>N/A</v>
      </c>
      <c r="Q1149" s="10" t="str">
        <f>TRIM(MID(SUBSTITUTE($N1149,"/",REPT(" ",999)),COLUMNS($N:N)*999-998,999))</f>
        <v>food</v>
      </c>
      <c r="R1149" s="10" t="str">
        <f>TRIM(MID(SUBSTITUTE($N1149,"/",REPT(" ",999)),COLUMNS($N:O)*999-998,999))</f>
        <v>food trucks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10" t="str">
        <f>TRIM(MID(SUBSTITUTE($N1150,"/",REPT(" ",999)),COLUMNS($N:N)*999-998,999))</f>
        <v>food</v>
      </c>
      <c r="R1150" s="10" t="str">
        <f>TRIM(MID(SUBSTITUTE($N1150,"/",REPT(" ",999)),COLUMNS($N:O)*999-998,999))</f>
        <v>food trucks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10" t="str">
        <f>TRIM(MID(SUBSTITUTE($N1151,"/",REPT(" ",999)),COLUMNS($N:N)*999-998,999))</f>
        <v>food</v>
      </c>
      <c r="R1151" s="10" t="str">
        <f>TRIM(MID(SUBSTITUTE($N1151,"/",REPT(" ",999)),COLUMNS($N:O)*999-998,999))</f>
        <v>food trucks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10" t="str">
        <f>TRIM(MID(SUBSTITUTE($N1152,"/",REPT(" ",999)),COLUMNS($N:N)*999-998,999))</f>
        <v>food</v>
      </c>
      <c r="R1152" s="10" t="str">
        <f>TRIM(MID(SUBSTITUTE($N1152,"/",REPT(" ",999)),COLUMNS($N:O)*999-998,999))</f>
        <v>food trucks</v>
      </c>
      <c r="S1152" s="14">
        <f t="shared" si="70"/>
        <v>42317.954571759255</v>
      </c>
      <c r="T1152" s="14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str">
        <f t="shared" si="69"/>
        <v>N/A</v>
      </c>
      <c r="Q1153" s="10" t="str">
        <f>TRIM(MID(SUBSTITUTE($N1153,"/",REPT(" ",999)),COLUMNS($N:N)*999-998,999))</f>
        <v>food</v>
      </c>
      <c r="R1153" s="10" t="str">
        <f>TRIM(MID(SUBSTITUTE($N1153,"/",REPT(" ",999)),COLUMNS($N:O)*999-998,999))</f>
        <v>food trucks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10" t="str">
        <f>TRIM(MID(SUBSTITUTE($N1154,"/",REPT(" ",999)),COLUMNS($N:N)*999-998,999))</f>
        <v>food</v>
      </c>
      <c r="R1154" s="10" t="str">
        <f>TRIM(MID(SUBSTITUTE($N1154,"/",REPT(" ",999)),COLUMNS($N:O)*999-998,999))</f>
        <v>food trucks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IF(ISERROR(E1155/L1155), "N/A", E1155/L1155)</f>
        <v>50</v>
      </c>
      <c r="Q1155" s="10" t="str">
        <f>TRIM(MID(SUBSTITUTE($N1155,"/",REPT(" ",999)),COLUMNS($N:N)*999-998,999))</f>
        <v>food</v>
      </c>
      <c r="R1155" s="10" t="str">
        <f>TRIM(MID(SUBSTITUTE($N1155,"/",REPT(" ",999)),COLUMNS($N:O)*999-998,999))</f>
        <v>food trucks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10" t="str">
        <f>TRIM(MID(SUBSTITUTE($N1156,"/",REPT(" ",999)),COLUMNS($N:N)*999-998,999))</f>
        <v>food</v>
      </c>
      <c r="R1156" s="10" t="str">
        <f>TRIM(MID(SUBSTITUTE($N1156,"/",REPT(" ",999)),COLUMNS($N:O)*999-998,999))</f>
        <v>food trucks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10" t="str">
        <f>TRIM(MID(SUBSTITUTE($N1157,"/",REPT(" ",999)),COLUMNS($N:N)*999-998,999))</f>
        <v>food</v>
      </c>
      <c r="R1157" s="10" t="str">
        <f>TRIM(MID(SUBSTITUTE($N1157,"/",REPT(" ",999)),COLUMNS($N:O)*999-998,999))</f>
        <v>food trucks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str">
        <f t="shared" si="73"/>
        <v>N/A</v>
      </c>
      <c r="Q1158" s="10" t="str">
        <f>TRIM(MID(SUBSTITUTE($N1158,"/",REPT(" ",999)),COLUMNS($N:N)*999-998,999))</f>
        <v>food</v>
      </c>
      <c r="R1158" s="10" t="str">
        <f>TRIM(MID(SUBSTITUTE($N1158,"/",REPT(" ",999)),COLUMNS($N:O)*999-998,999))</f>
        <v>food trucks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10" t="str">
        <f>TRIM(MID(SUBSTITUTE($N1159,"/",REPT(" ",999)),COLUMNS($N:N)*999-998,999))</f>
        <v>food</v>
      </c>
      <c r="R1159" s="10" t="str">
        <f>TRIM(MID(SUBSTITUTE($N1159,"/",REPT(" ",999)),COLUMNS($N:O)*999-998,999))</f>
        <v>food trucks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10" t="str">
        <f>TRIM(MID(SUBSTITUTE($N1160,"/",REPT(" ",999)),COLUMNS($N:N)*999-998,999))</f>
        <v>food</v>
      </c>
      <c r="R1160" s="10" t="str">
        <f>TRIM(MID(SUBSTITUTE($N1160,"/",REPT(" ",999)),COLUMNS($N:O)*999-998,999))</f>
        <v>food trucks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str">
        <f t="shared" si="73"/>
        <v>N/A</v>
      </c>
      <c r="Q1161" s="10" t="str">
        <f>TRIM(MID(SUBSTITUTE($N1161,"/",REPT(" ",999)),COLUMNS($N:N)*999-998,999))</f>
        <v>food</v>
      </c>
      <c r="R1161" s="10" t="str">
        <f>TRIM(MID(SUBSTITUTE($N1161,"/",REPT(" ",999)),COLUMNS($N:O)*999-998,999))</f>
        <v>food trucks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10" t="str">
        <f>TRIM(MID(SUBSTITUTE($N1162,"/",REPT(" ",999)),COLUMNS($N:N)*999-998,999))</f>
        <v>food</v>
      </c>
      <c r="R1162" s="10" t="str">
        <f>TRIM(MID(SUBSTITUTE($N1162,"/",REPT(" ",999)),COLUMNS($N:O)*999-998,999))</f>
        <v>food trucks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str">
        <f t="shared" si="73"/>
        <v>N/A</v>
      </c>
      <c r="Q1163" s="10" t="str">
        <f>TRIM(MID(SUBSTITUTE($N1163,"/",REPT(" ",999)),COLUMNS($N:N)*999-998,999))</f>
        <v>food</v>
      </c>
      <c r="R1163" s="10" t="str">
        <f>TRIM(MID(SUBSTITUTE($N1163,"/",REPT(" ",999)),COLUMNS($N:O)*999-998,999))</f>
        <v>food trucks</v>
      </c>
      <c r="S1163" s="14">
        <f t="shared" si="74"/>
        <v>42122.629502314812</v>
      </c>
      <c r="T1163" s="14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10" t="str">
        <f>TRIM(MID(SUBSTITUTE($N1164,"/",REPT(" ",999)),COLUMNS($N:N)*999-998,999))</f>
        <v>food</v>
      </c>
      <c r="R1164" s="10" t="str">
        <f>TRIM(MID(SUBSTITUTE($N1164,"/",REPT(" ",999)),COLUMNS($N:O)*999-998,999))</f>
        <v>food trucks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str">
        <f t="shared" si="73"/>
        <v>N/A</v>
      </c>
      <c r="Q1165" s="10" t="str">
        <f>TRIM(MID(SUBSTITUTE($N1165,"/",REPT(" ",999)),COLUMNS($N:N)*999-998,999))</f>
        <v>food</v>
      </c>
      <c r="R1165" s="10" t="str">
        <f>TRIM(MID(SUBSTITUTE($N1165,"/",REPT(" ",999)),COLUMNS($N:O)*999-998,999))</f>
        <v>food trucks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str">
        <f t="shared" si="73"/>
        <v>N/A</v>
      </c>
      <c r="Q1166" s="10" t="str">
        <f>TRIM(MID(SUBSTITUTE($N1166,"/",REPT(" ",999)),COLUMNS($N:N)*999-998,999))</f>
        <v>food</v>
      </c>
      <c r="R1166" s="10" t="str">
        <f>TRIM(MID(SUBSTITUTE($N1166,"/",REPT(" ",999)),COLUMNS($N:O)*999-998,999))</f>
        <v>food trucks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10" t="str">
        <f>TRIM(MID(SUBSTITUTE($N1167,"/",REPT(" ",999)),COLUMNS($N:N)*999-998,999))</f>
        <v>food</v>
      </c>
      <c r="R1167" s="10" t="str">
        <f>TRIM(MID(SUBSTITUTE($N1167,"/",REPT(" ",999)),COLUMNS($N:O)*999-998,999))</f>
        <v>food trucks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10" t="str">
        <f>TRIM(MID(SUBSTITUTE($N1168,"/",REPT(" ",999)),COLUMNS($N:N)*999-998,999))</f>
        <v>food</v>
      </c>
      <c r="R1168" s="10" t="str">
        <f>TRIM(MID(SUBSTITUTE($N1168,"/",REPT(" ",999)),COLUMNS($N:O)*999-998,999))</f>
        <v>food trucks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10" t="str">
        <f>TRIM(MID(SUBSTITUTE($N1169,"/",REPT(" ",999)),COLUMNS($N:N)*999-998,999))</f>
        <v>food</v>
      </c>
      <c r="R1169" s="10" t="str">
        <f>TRIM(MID(SUBSTITUTE($N1169,"/",REPT(" ",999)),COLUMNS($N:O)*999-998,999))</f>
        <v>food trucks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10" t="str">
        <f>TRIM(MID(SUBSTITUTE($N1170,"/",REPT(" ",999)),COLUMNS($N:N)*999-998,999))</f>
        <v>food</v>
      </c>
      <c r="R1170" s="10" t="str">
        <f>TRIM(MID(SUBSTITUTE($N1170,"/",REPT(" ",999)),COLUMNS($N:O)*999-998,999))</f>
        <v>food trucks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10" t="str">
        <f>TRIM(MID(SUBSTITUTE($N1171,"/",REPT(" ",999)),COLUMNS($N:N)*999-998,999))</f>
        <v>food</v>
      </c>
      <c r="R1171" s="10" t="str">
        <f>TRIM(MID(SUBSTITUTE($N1171,"/",REPT(" ",999)),COLUMNS($N:O)*999-998,999))</f>
        <v>food trucks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10" t="str">
        <f>TRIM(MID(SUBSTITUTE($N1172,"/",REPT(" ",999)),COLUMNS($N:N)*999-998,999))</f>
        <v>food</v>
      </c>
      <c r="R1172" s="10" t="str">
        <f>TRIM(MID(SUBSTITUTE($N1172,"/",REPT(" ",999)),COLUMNS($N:O)*999-998,999))</f>
        <v>food trucks</v>
      </c>
      <c r="S1172" s="14">
        <f t="shared" si="74"/>
        <v>42124.893182870372</v>
      </c>
      <c r="T1172" s="14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10" t="str">
        <f>TRIM(MID(SUBSTITUTE($N1173,"/",REPT(" ",999)),COLUMNS($N:N)*999-998,999))</f>
        <v>food</v>
      </c>
      <c r="R1173" s="10" t="str">
        <f>TRIM(MID(SUBSTITUTE($N1173,"/",REPT(" ",999)),COLUMNS($N:O)*999-998,999))</f>
        <v>food trucks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str">
        <f t="shared" si="73"/>
        <v>N/A</v>
      </c>
      <c r="Q1174" s="10" t="str">
        <f>TRIM(MID(SUBSTITUTE($N1174,"/",REPT(" ",999)),COLUMNS($N:N)*999-998,999))</f>
        <v>food</v>
      </c>
      <c r="R1174" s="10" t="str">
        <f>TRIM(MID(SUBSTITUTE($N1174,"/",REPT(" ",999)),COLUMNS($N:O)*999-998,999))</f>
        <v>food trucks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10" t="str">
        <f>TRIM(MID(SUBSTITUTE($N1175,"/",REPT(" ",999)),COLUMNS($N:N)*999-998,999))</f>
        <v>food</v>
      </c>
      <c r="R1175" s="10" t="str">
        <f>TRIM(MID(SUBSTITUTE($N1175,"/",REPT(" ",999)),COLUMNS($N:O)*999-998,999))</f>
        <v>food trucks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10" t="str">
        <f>TRIM(MID(SUBSTITUTE($N1176,"/",REPT(" ",999)),COLUMNS($N:N)*999-998,999))</f>
        <v>food</v>
      </c>
      <c r="R1176" s="10" t="str">
        <f>TRIM(MID(SUBSTITUTE($N1176,"/",REPT(" ",999)),COLUMNS($N:O)*999-998,999))</f>
        <v>food trucks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10" t="str">
        <f>TRIM(MID(SUBSTITUTE($N1177,"/",REPT(" ",999)),COLUMNS($N:N)*999-998,999))</f>
        <v>food</v>
      </c>
      <c r="R1177" s="10" t="str">
        <f>TRIM(MID(SUBSTITUTE($N1177,"/",REPT(" ",999)),COLUMNS($N:O)*999-998,999))</f>
        <v>food trucks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10" t="str">
        <f>TRIM(MID(SUBSTITUTE($N1178,"/",REPT(" ",999)),COLUMNS($N:N)*999-998,999))</f>
        <v>food</v>
      </c>
      <c r="R1178" s="10" t="str">
        <f>TRIM(MID(SUBSTITUTE($N1178,"/",REPT(" ",999)),COLUMNS($N:O)*999-998,999))</f>
        <v>food trucks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str">
        <f t="shared" si="73"/>
        <v>N/A</v>
      </c>
      <c r="Q1179" s="10" t="str">
        <f>TRIM(MID(SUBSTITUTE($N1179,"/",REPT(" ",999)),COLUMNS($N:N)*999-998,999))</f>
        <v>food</v>
      </c>
      <c r="R1179" s="10" t="str">
        <f>TRIM(MID(SUBSTITUTE($N1179,"/",REPT(" ",999)),COLUMNS($N:O)*999-998,999))</f>
        <v>food trucks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10" t="str">
        <f>TRIM(MID(SUBSTITUTE($N1180,"/",REPT(" ",999)),COLUMNS($N:N)*999-998,999))</f>
        <v>food</v>
      </c>
      <c r="R1180" s="10" t="str">
        <f>TRIM(MID(SUBSTITUTE($N1180,"/",REPT(" ",999)),COLUMNS($N:O)*999-998,999))</f>
        <v>food trucks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10" t="str">
        <f>TRIM(MID(SUBSTITUTE($N1181,"/",REPT(" ",999)),COLUMNS($N:N)*999-998,999))</f>
        <v>food</v>
      </c>
      <c r="R1181" s="10" t="str">
        <f>TRIM(MID(SUBSTITUTE($N1181,"/",REPT(" ",999)),COLUMNS($N:O)*999-998,999))</f>
        <v>food trucks</v>
      </c>
      <c r="S1181" s="14">
        <f t="shared" si="74"/>
        <v>42275.720219907409</v>
      </c>
      <c r="T1181" s="14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10" t="str">
        <f>TRIM(MID(SUBSTITUTE($N1182,"/",REPT(" ",999)),COLUMNS($N:N)*999-998,999))</f>
        <v>food</v>
      </c>
      <c r="R1182" s="10" t="str">
        <f>TRIM(MID(SUBSTITUTE($N1182,"/",REPT(" ",999)),COLUMNS($N:O)*999-998,999))</f>
        <v>food trucks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10" t="str">
        <f>TRIM(MID(SUBSTITUTE($N1183,"/",REPT(" ",999)),COLUMNS($N:N)*999-998,999))</f>
        <v>food</v>
      </c>
      <c r="R1183" s="10" t="str">
        <f>TRIM(MID(SUBSTITUTE($N1183,"/",REPT(" ",999)),COLUMNS($N:O)*999-998,999))</f>
        <v>food trucks</v>
      </c>
      <c r="S1183" s="14">
        <f t="shared" si="74"/>
        <v>42034.339363425926</v>
      </c>
      <c r="T1183" s="14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10" t="str">
        <f>TRIM(MID(SUBSTITUTE($N1184,"/",REPT(" ",999)),COLUMNS($N:N)*999-998,999))</f>
        <v>food</v>
      </c>
      <c r="R1184" s="10" t="str">
        <f>TRIM(MID(SUBSTITUTE($N1184,"/",REPT(" ",999)),COLUMNS($N:O)*999-998,999))</f>
        <v>food trucks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10" t="str">
        <f>TRIM(MID(SUBSTITUTE($N1185,"/",REPT(" ",999)),COLUMNS($N:N)*999-998,999))</f>
        <v>food</v>
      </c>
      <c r="R1185" s="10" t="str">
        <f>TRIM(MID(SUBSTITUTE($N1185,"/",REPT(" ",999)),COLUMNS($N:O)*999-998,999))</f>
        <v>food trucks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10" t="str">
        <f>TRIM(MID(SUBSTITUTE($N1186,"/",REPT(" ",999)),COLUMNS($N:N)*999-998,999))</f>
        <v>photography</v>
      </c>
      <c r="R1186" s="10" t="str">
        <f>TRIM(MID(SUBSTITUTE($N1186,"/",REPT(" ",999)),COLUMNS($N:O)*999-998,999))</f>
        <v>photobooks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10" t="str">
        <f>TRIM(MID(SUBSTITUTE($N1187,"/",REPT(" ",999)),COLUMNS($N:N)*999-998,999))</f>
        <v>photography</v>
      </c>
      <c r="R1187" s="10" t="str">
        <f>TRIM(MID(SUBSTITUTE($N1187,"/",REPT(" ",999)),COLUMNS($N:O)*999-998,999))</f>
        <v>photobooks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10" t="str">
        <f>TRIM(MID(SUBSTITUTE($N1188,"/",REPT(" ",999)),COLUMNS($N:N)*999-998,999))</f>
        <v>photography</v>
      </c>
      <c r="R1188" s="10" t="str">
        <f>TRIM(MID(SUBSTITUTE($N1188,"/",REPT(" ",999)),COLUMNS($N:O)*999-998,999))</f>
        <v>photobooks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10" t="str">
        <f>TRIM(MID(SUBSTITUTE($N1189,"/",REPT(" ",999)),COLUMNS($N:N)*999-998,999))</f>
        <v>photography</v>
      </c>
      <c r="R1189" s="10" t="str">
        <f>TRIM(MID(SUBSTITUTE($N1189,"/",REPT(" ",999)),COLUMNS($N:O)*999-998,999))</f>
        <v>photobooks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10" t="str">
        <f>TRIM(MID(SUBSTITUTE($N1190,"/",REPT(" ",999)),COLUMNS($N:N)*999-998,999))</f>
        <v>photography</v>
      </c>
      <c r="R1190" s="10" t="str">
        <f>TRIM(MID(SUBSTITUTE($N1190,"/",REPT(" ",999)),COLUMNS($N:O)*999-998,999))</f>
        <v>photobooks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10" t="str">
        <f>TRIM(MID(SUBSTITUTE($N1191,"/",REPT(" ",999)),COLUMNS($N:N)*999-998,999))</f>
        <v>photography</v>
      </c>
      <c r="R1191" s="10" t="str">
        <f>TRIM(MID(SUBSTITUTE($N1191,"/",REPT(" ",999)),COLUMNS($N:O)*999-998,999))</f>
        <v>photobooks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10" t="str">
        <f>TRIM(MID(SUBSTITUTE($N1192,"/",REPT(" ",999)),COLUMNS($N:N)*999-998,999))</f>
        <v>photography</v>
      </c>
      <c r="R1192" s="10" t="str">
        <f>TRIM(MID(SUBSTITUTE($N1192,"/",REPT(" ",999)),COLUMNS($N:O)*999-998,999))</f>
        <v>photobooks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10" t="str">
        <f>TRIM(MID(SUBSTITUTE($N1193,"/",REPT(" ",999)),COLUMNS($N:N)*999-998,999))</f>
        <v>photography</v>
      </c>
      <c r="R1193" s="10" t="str">
        <f>TRIM(MID(SUBSTITUTE($N1193,"/",REPT(" ",999)),COLUMNS($N:O)*999-998,999))</f>
        <v>photobooks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10" t="str">
        <f>TRIM(MID(SUBSTITUTE($N1194,"/",REPT(" ",999)),COLUMNS($N:N)*999-998,999))</f>
        <v>photography</v>
      </c>
      <c r="R1194" s="10" t="str">
        <f>TRIM(MID(SUBSTITUTE($N1194,"/",REPT(" ",999)),COLUMNS($N:O)*999-998,999))</f>
        <v>photobooks</v>
      </c>
      <c r="S1194" s="14">
        <f t="shared" si="74"/>
        <v>42747.506689814814</v>
      </c>
      <c r="T1194" s="14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10" t="str">
        <f>TRIM(MID(SUBSTITUTE($N1195,"/",REPT(" ",999)),COLUMNS($N:N)*999-998,999))</f>
        <v>photography</v>
      </c>
      <c r="R1195" s="10" t="str">
        <f>TRIM(MID(SUBSTITUTE($N1195,"/",REPT(" ",999)),COLUMNS($N:O)*999-998,999))</f>
        <v>photobooks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10" t="str">
        <f>TRIM(MID(SUBSTITUTE($N1196,"/",REPT(" ",999)),COLUMNS($N:N)*999-998,999))</f>
        <v>photography</v>
      </c>
      <c r="R1196" s="10" t="str">
        <f>TRIM(MID(SUBSTITUTE($N1196,"/",REPT(" ",999)),COLUMNS($N:O)*999-998,999))</f>
        <v>photobooks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10" t="str">
        <f>TRIM(MID(SUBSTITUTE($N1197,"/",REPT(" ",999)),COLUMNS($N:N)*999-998,999))</f>
        <v>photography</v>
      </c>
      <c r="R1197" s="10" t="str">
        <f>TRIM(MID(SUBSTITUTE($N1197,"/",REPT(" ",999)),COLUMNS($N:O)*999-998,999))</f>
        <v>photobooks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10" t="str">
        <f>TRIM(MID(SUBSTITUTE($N1198,"/",REPT(" ",999)),COLUMNS($N:N)*999-998,999))</f>
        <v>photography</v>
      </c>
      <c r="R1198" s="10" t="str">
        <f>TRIM(MID(SUBSTITUTE($N1198,"/",REPT(" ",999)),COLUMNS($N:O)*999-998,999))</f>
        <v>photobooks</v>
      </c>
      <c r="S1198" s="14">
        <f t="shared" si="74"/>
        <v>42326.818738425922</v>
      </c>
      <c r="T1198" s="14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10" t="str">
        <f>TRIM(MID(SUBSTITUTE($N1199,"/",REPT(" ",999)),COLUMNS($N:N)*999-998,999))</f>
        <v>photography</v>
      </c>
      <c r="R1199" s="10" t="str">
        <f>TRIM(MID(SUBSTITUTE($N1199,"/",REPT(" ",999)),COLUMNS($N:O)*999-998,999))</f>
        <v>photobooks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10" t="str">
        <f>TRIM(MID(SUBSTITUTE($N1200,"/",REPT(" ",999)),COLUMNS($N:N)*999-998,999))</f>
        <v>photography</v>
      </c>
      <c r="R1200" s="10" t="str">
        <f>TRIM(MID(SUBSTITUTE($N1200,"/",REPT(" ",999)),COLUMNS($N:O)*999-998,999))</f>
        <v>photobooks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10" t="str">
        <f>TRIM(MID(SUBSTITUTE($N1201,"/",REPT(" ",999)),COLUMNS($N:N)*999-998,999))</f>
        <v>photography</v>
      </c>
      <c r="R1201" s="10" t="str">
        <f>TRIM(MID(SUBSTITUTE($N1201,"/",REPT(" ",999)),COLUMNS($N:O)*999-998,999))</f>
        <v>photobooks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10" t="str">
        <f>TRIM(MID(SUBSTITUTE($N1202,"/",REPT(" ",999)),COLUMNS($N:N)*999-998,999))</f>
        <v>photography</v>
      </c>
      <c r="R1202" s="10" t="str">
        <f>TRIM(MID(SUBSTITUTE($N1202,"/",REPT(" ",999)),COLUMNS($N:O)*999-998,999))</f>
        <v>photobooks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10" t="str">
        <f>TRIM(MID(SUBSTITUTE($N1203,"/",REPT(" ",999)),COLUMNS($N:N)*999-998,999))</f>
        <v>photography</v>
      </c>
      <c r="R1203" s="10" t="str">
        <f>TRIM(MID(SUBSTITUTE($N1203,"/",REPT(" ",999)),COLUMNS($N:O)*999-998,999))</f>
        <v>photobooks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10" t="str">
        <f>TRIM(MID(SUBSTITUTE($N1204,"/",REPT(" ",999)),COLUMNS($N:N)*999-998,999))</f>
        <v>photography</v>
      </c>
      <c r="R1204" s="10" t="str">
        <f>TRIM(MID(SUBSTITUTE($N1204,"/",REPT(" ",999)),COLUMNS($N:O)*999-998,999))</f>
        <v>photobooks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10" t="str">
        <f>TRIM(MID(SUBSTITUTE($N1205,"/",REPT(" ",999)),COLUMNS($N:N)*999-998,999))</f>
        <v>photography</v>
      </c>
      <c r="R1205" s="10" t="str">
        <f>TRIM(MID(SUBSTITUTE($N1205,"/",REPT(" ",999)),COLUMNS($N:O)*999-998,999))</f>
        <v>photobooks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10" t="str">
        <f>TRIM(MID(SUBSTITUTE($N1206,"/",REPT(" ",999)),COLUMNS($N:N)*999-998,999))</f>
        <v>photography</v>
      </c>
      <c r="R1206" s="10" t="str">
        <f>TRIM(MID(SUBSTITUTE($N1206,"/",REPT(" ",999)),COLUMNS($N:O)*999-998,999))</f>
        <v>photobooks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10" t="str">
        <f>TRIM(MID(SUBSTITUTE($N1207,"/",REPT(" ",999)),COLUMNS($N:N)*999-998,999))</f>
        <v>photography</v>
      </c>
      <c r="R1207" s="10" t="str">
        <f>TRIM(MID(SUBSTITUTE($N1207,"/",REPT(" ",999)),COLUMNS($N:O)*999-998,999))</f>
        <v>photobooks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10" t="str">
        <f>TRIM(MID(SUBSTITUTE($N1208,"/",REPT(" ",999)),COLUMNS($N:N)*999-998,999))</f>
        <v>photography</v>
      </c>
      <c r="R1208" s="10" t="str">
        <f>TRIM(MID(SUBSTITUTE($N1208,"/",REPT(" ",999)),COLUMNS($N:O)*999-998,999))</f>
        <v>photobooks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10" t="str">
        <f>TRIM(MID(SUBSTITUTE($N1209,"/",REPT(" ",999)),COLUMNS($N:N)*999-998,999))</f>
        <v>photography</v>
      </c>
      <c r="R1209" s="10" t="str">
        <f>TRIM(MID(SUBSTITUTE($N1209,"/",REPT(" ",999)),COLUMNS($N:O)*999-998,999))</f>
        <v>photobooks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10" t="str">
        <f>TRIM(MID(SUBSTITUTE($N1210,"/",REPT(" ",999)),COLUMNS($N:N)*999-998,999))</f>
        <v>photography</v>
      </c>
      <c r="R1210" s="10" t="str">
        <f>TRIM(MID(SUBSTITUTE($N1210,"/",REPT(" ",999)),COLUMNS($N:O)*999-998,999))</f>
        <v>photobooks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10" t="str">
        <f>TRIM(MID(SUBSTITUTE($N1211,"/",REPT(" ",999)),COLUMNS($N:N)*999-998,999))</f>
        <v>photography</v>
      </c>
      <c r="R1211" s="10" t="str">
        <f>TRIM(MID(SUBSTITUTE($N1211,"/",REPT(" ",999)),COLUMNS($N:O)*999-998,999))</f>
        <v>photobooks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10" t="str">
        <f>TRIM(MID(SUBSTITUTE($N1212,"/",REPT(" ",999)),COLUMNS($N:N)*999-998,999))</f>
        <v>photography</v>
      </c>
      <c r="R1212" s="10" t="str">
        <f>TRIM(MID(SUBSTITUTE($N1212,"/",REPT(" ",999)),COLUMNS($N:O)*999-998,999))</f>
        <v>photobooks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10" t="str">
        <f>TRIM(MID(SUBSTITUTE($N1213,"/",REPT(" ",999)),COLUMNS($N:N)*999-998,999))</f>
        <v>photography</v>
      </c>
      <c r="R1213" s="10" t="str">
        <f>TRIM(MID(SUBSTITUTE($N1213,"/",REPT(" ",999)),COLUMNS($N:O)*999-998,999))</f>
        <v>photobooks</v>
      </c>
      <c r="S1213" s="14">
        <f t="shared" si="74"/>
        <v>42515.866446759261</v>
      </c>
      <c r="T1213" s="14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10" t="str">
        <f>TRIM(MID(SUBSTITUTE($N1214,"/",REPT(" ",999)),COLUMNS($N:N)*999-998,999))</f>
        <v>photography</v>
      </c>
      <c r="R1214" s="10" t="str">
        <f>TRIM(MID(SUBSTITUTE($N1214,"/",REPT(" ",999)),COLUMNS($N:O)*999-998,999))</f>
        <v>photobooks</v>
      </c>
      <c r="S1214" s="14">
        <f t="shared" si="74"/>
        <v>42318.950173611112</v>
      </c>
      <c r="T1214" s="14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10" t="str">
        <f>TRIM(MID(SUBSTITUTE($N1215,"/",REPT(" ",999)),COLUMNS($N:N)*999-998,999))</f>
        <v>photography</v>
      </c>
      <c r="R1215" s="10" t="str">
        <f>TRIM(MID(SUBSTITUTE($N1215,"/",REPT(" ",999)),COLUMNS($N:O)*999-998,999))</f>
        <v>photobooks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10" t="str">
        <f>TRIM(MID(SUBSTITUTE($N1216,"/",REPT(" ",999)),COLUMNS($N:N)*999-998,999))</f>
        <v>photography</v>
      </c>
      <c r="R1216" s="10" t="str">
        <f>TRIM(MID(SUBSTITUTE($N1216,"/",REPT(" ",999)),COLUMNS($N:O)*999-998,999))</f>
        <v>photobooks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10" t="str">
        <f>TRIM(MID(SUBSTITUTE($N1217,"/",REPT(" ",999)),COLUMNS($N:N)*999-998,999))</f>
        <v>photography</v>
      </c>
      <c r="R1217" s="10" t="str">
        <f>TRIM(MID(SUBSTITUTE($N1217,"/",REPT(" ",999)),COLUMNS($N:O)*999-998,999))</f>
        <v>photobooks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10" t="str">
        <f>TRIM(MID(SUBSTITUTE($N1218,"/",REPT(" ",999)),COLUMNS($N:N)*999-998,999))</f>
        <v>photography</v>
      </c>
      <c r="R1218" s="10" t="str">
        <f>TRIM(MID(SUBSTITUTE($N1218,"/",REPT(" ",999)),COLUMNS($N:O)*999-998,999))</f>
        <v>photobooks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IF(ISERROR(E1219/L1219), "N/A", E1219/L1219)</f>
        <v>148.57377049180329</v>
      </c>
      <c r="Q1219" s="10" t="str">
        <f>TRIM(MID(SUBSTITUTE($N1219,"/",REPT(" ",999)),COLUMNS($N:N)*999-998,999))</f>
        <v>photography</v>
      </c>
      <c r="R1219" s="10" t="str">
        <f>TRIM(MID(SUBSTITUTE($N1219,"/",REPT(" ",999)),COLUMNS($N:O)*999-998,999))</f>
        <v>photobooks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10" t="str">
        <f>TRIM(MID(SUBSTITUTE($N1220,"/",REPT(" ",999)),COLUMNS($N:N)*999-998,999))</f>
        <v>photography</v>
      </c>
      <c r="R1220" s="10" t="str">
        <f>TRIM(MID(SUBSTITUTE($N1220,"/",REPT(" ",999)),COLUMNS($N:O)*999-998,999))</f>
        <v>photobooks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10" t="str">
        <f>TRIM(MID(SUBSTITUTE($N1221,"/",REPT(" ",999)),COLUMNS($N:N)*999-998,999))</f>
        <v>photography</v>
      </c>
      <c r="R1221" s="10" t="str">
        <f>TRIM(MID(SUBSTITUTE($N1221,"/",REPT(" ",999)),COLUMNS($N:O)*999-998,999))</f>
        <v>photobooks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10" t="str">
        <f>TRIM(MID(SUBSTITUTE($N1222,"/",REPT(" ",999)),COLUMNS($N:N)*999-998,999))</f>
        <v>photography</v>
      </c>
      <c r="R1222" s="10" t="str">
        <f>TRIM(MID(SUBSTITUTE($N1222,"/",REPT(" ",999)),COLUMNS($N:O)*999-998,999))</f>
        <v>photobooks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10" t="str">
        <f>TRIM(MID(SUBSTITUTE($N1223,"/",REPT(" ",999)),COLUMNS($N:N)*999-998,999))</f>
        <v>photography</v>
      </c>
      <c r="R1223" s="10" t="str">
        <f>TRIM(MID(SUBSTITUTE($N1223,"/",REPT(" ",999)),COLUMNS($N:O)*999-998,999))</f>
        <v>photobooks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10" t="str">
        <f>TRIM(MID(SUBSTITUTE($N1224,"/",REPT(" ",999)),COLUMNS($N:N)*999-998,999))</f>
        <v>photography</v>
      </c>
      <c r="R1224" s="10" t="str">
        <f>TRIM(MID(SUBSTITUTE($N1224,"/",REPT(" ",999)),COLUMNS($N:O)*999-998,999))</f>
        <v>photobooks</v>
      </c>
      <c r="S1224" s="14">
        <f t="shared" si="78"/>
        <v>42430.720451388886</v>
      </c>
      <c r="T1224" s="14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10" t="str">
        <f>TRIM(MID(SUBSTITUTE($N1225,"/",REPT(" ",999)),COLUMNS($N:N)*999-998,999))</f>
        <v>photography</v>
      </c>
      <c r="R1225" s="10" t="str">
        <f>TRIM(MID(SUBSTITUTE($N1225,"/",REPT(" ",999)),COLUMNS($N:O)*999-998,999))</f>
        <v>photobooks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10" t="str">
        <f>TRIM(MID(SUBSTITUTE($N1226,"/",REPT(" ",999)),COLUMNS($N:N)*999-998,999))</f>
        <v>music</v>
      </c>
      <c r="R1226" s="10" t="str">
        <f>TRIM(MID(SUBSTITUTE($N1226,"/",REPT(" ",999)),COLUMNS($N:O)*999-998,999))</f>
        <v>world music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10" t="str">
        <f>TRIM(MID(SUBSTITUTE($N1227,"/",REPT(" ",999)),COLUMNS($N:N)*999-998,999))</f>
        <v>music</v>
      </c>
      <c r="R1227" s="10" t="str">
        <f>TRIM(MID(SUBSTITUTE($N1227,"/",REPT(" ",999)),COLUMNS($N:O)*999-998,999))</f>
        <v>world music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10" t="str">
        <f>TRIM(MID(SUBSTITUTE($N1228,"/",REPT(" ",999)),COLUMNS($N:N)*999-998,999))</f>
        <v>music</v>
      </c>
      <c r="R1228" s="10" t="str">
        <f>TRIM(MID(SUBSTITUTE($N1228,"/",REPT(" ",999)),COLUMNS($N:O)*999-998,999))</f>
        <v>world music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str">
        <f t="shared" si="77"/>
        <v>N/A</v>
      </c>
      <c r="Q1229" s="10" t="str">
        <f>TRIM(MID(SUBSTITUTE($N1229,"/",REPT(" ",999)),COLUMNS($N:N)*999-998,999))</f>
        <v>music</v>
      </c>
      <c r="R1229" s="10" t="str">
        <f>TRIM(MID(SUBSTITUTE($N1229,"/",REPT(" ",999)),COLUMNS($N:O)*999-998,999))</f>
        <v>world music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10" t="str">
        <f>TRIM(MID(SUBSTITUTE($N1230,"/",REPT(" ",999)),COLUMNS($N:N)*999-998,999))</f>
        <v>music</v>
      </c>
      <c r="R1230" s="10" t="str">
        <f>TRIM(MID(SUBSTITUTE($N1230,"/",REPT(" ",999)),COLUMNS($N:O)*999-998,999))</f>
        <v>world music</v>
      </c>
      <c r="S1230" s="14">
        <f t="shared" si="78"/>
        <v>40754.729259259257</v>
      </c>
      <c r="T1230" s="14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10" t="str">
        <f>TRIM(MID(SUBSTITUTE($N1231,"/",REPT(" ",999)),COLUMNS($N:N)*999-998,999))</f>
        <v>music</v>
      </c>
      <c r="R1231" s="10" t="str">
        <f>TRIM(MID(SUBSTITUTE($N1231,"/",REPT(" ",999)),COLUMNS($N:O)*999-998,999))</f>
        <v>world music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str">
        <f t="shared" si="77"/>
        <v>N/A</v>
      </c>
      <c r="Q1232" s="10" t="str">
        <f>TRIM(MID(SUBSTITUTE($N1232,"/",REPT(" ",999)),COLUMNS($N:N)*999-998,999))</f>
        <v>music</v>
      </c>
      <c r="R1232" s="10" t="str">
        <f>TRIM(MID(SUBSTITUTE($N1232,"/",REPT(" ",999)),COLUMNS($N:O)*999-998,999))</f>
        <v>world music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str">
        <f t="shared" si="77"/>
        <v>N/A</v>
      </c>
      <c r="Q1233" s="10" t="str">
        <f>TRIM(MID(SUBSTITUTE($N1233,"/",REPT(" ",999)),COLUMNS($N:N)*999-998,999))</f>
        <v>music</v>
      </c>
      <c r="R1233" s="10" t="str">
        <f>TRIM(MID(SUBSTITUTE($N1233,"/",REPT(" ",999)),COLUMNS($N:O)*999-998,999))</f>
        <v>world music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10" t="str">
        <f>TRIM(MID(SUBSTITUTE($N1234,"/",REPT(" ",999)),COLUMNS($N:N)*999-998,999))</f>
        <v>music</v>
      </c>
      <c r="R1234" s="10" t="str">
        <f>TRIM(MID(SUBSTITUTE($N1234,"/",REPT(" ",999)),COLUMNS($N:O)*999-998,999))</f>
        <v>world music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10" t="str">
        <f>TRIM(MID(SUBSTITUTE($N1235,"/",REPT(" ",999)),COLUMNS($N:N)*999-998,999))</f>
        <v>music</v>
      </c>
      <c r="R1235" s="10" t="str">
        <f>TRIM(MID(SUBSTITUTE($N1235,"/",REPT(" ",999)),COLUMNS($N:O)*999-998,999))</f>
        <v>world music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str">
        <f t="shared" si="77"/>
        <v>N/A</v>
      </c>
      <c r="Q1236" s="10" t="str">
        <f>TRIM(MID(SUBSTITUTE($N1236,"/",REPT(" ",999)),COLUMNS($N:N)*999-998,999))</f>
        <v>music</v>
      </c>
      <c r="R1236" s="10" t="str">
        <f>TRIM(MID(SUBSTITUTE($N1236,"/",REPT(" ",999)),COLUMNS($N:O)*999-998,999))</f>
        <v>world music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10" t="str">
        <f>TRIM(MID(SUBSTITUTE($N1237,"/",REPT(" ",999)),COLUMNS($N:N)*999-998,999))</f>
        <v>music</v>
      </c>
      <c r="R1237" s="10" t="str">
        <f>TRIM(MID(SUBSTITUTE($N1237,"/",REPT(" ",999)),COLUMNS($N:O)*999-998,999))</f>
        <v>world music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str">
        <f t="shared" si="77"/>
        <v>N/A</v>
      </c>
      <c r="Q1238" s="10" t="str">
        <f>TRIM(MID(SUBSTITUTE($N1238,"/",REPT(" ",999)),COLUMNS($N:N)*999-998,999))</f>
        <v>music</v>
      </c>
      <c r="R1238" s="10" t="str">
        <f>TRIM(MID(SUBSTITUTE($N1238,"/",REPT(" ",999)),COLUMNS($N:O)*999-998,999))</f>
        <v>world music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str">
        <f t="shared" si="77"/>
        <v>N/A</v>
      </c>
      <c r="Q1239" s="10" t="str">
        <f>TRIM(MID(SUBSTITUTE($N1239,"/",REPT(" ",999)),COLUMNS($N:N)*999-998,999))</f>
        <v>music</v>
      </c>
      <c r="R1239" s="10" t="str">
        <f>TRIM(MID(SUBSTITUTE($N1239,"/",REPT(" ",999)),COLUMNS($N:O)*999-998,999))</f>
        <v>world music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10" t="str">
        <f>TRIM(MID(SUBSTITUTE($N1240,"/",REPT(" ",999)),COLUMNS($N:N)*999-998,999))</f>
        <v>music</v>
      </c>
      <c r="R1240" s="10" t="str">
        <f>TRIM(MID(SUBSTITUTE($N1240,"/",REPT(" ",999)),COLUMNS($N:O)*999-998,999))</f>
        <v>world music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str">
        <f t="shared" si="77"/>
        <v>N/A</v>
      </c>
      <c r="Q1241" s="10" t="str">
        <f>TRIM(MID(SUBSTITUTE($N1241,"/",REPT(" ",999)),COLUMNS($N:N)*999-998,999))</f>
        <v>music</v>
      </c>
      <c r="R1241" s="10" t="str">
        <f>TRIM(MID(SUBSTITUTE($N1241,"/",REPT(" ",999)),COLUMNS($N:O)*999-998,999))</f>
        <v>world music</v>
      </c>
      <c r="S1241" s="14">
        <f t="shared" si="78"/>
        <v>40883.962581018517</v>
      </c>
      <c r="T1241" s="14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10" t="str">
        <f>TRIM(MID(SUBSTITUTE($N1242,"/",REPT(" ",999)),COLUMNS($N:N)*999-998,999))</f>
        <v>music</v>
      </c>
      <c r="R1242" s="10" t="str">
        <f>TRIM(MID(SUBSTITUTE($N1242,"/",REPT(" ",999)),COLUMNS($N:O)*999-998,999))</f>
        <v>world music</v>
      </c>
      <c r="S1242" s="14">
        <f t="shared" si="78"/>
        <v>41409.040011574078</v>
      </c>
      <c r="T1242" s="14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10" t="str">
        <f>TRIM(MID(SUBSTITUTE($N1243,"/",REPT(" ",999)),COLUMNS($N:N)*999-998,999))</f>
        <v>music</v>
      </c>
      <c r="R1243" s="10" t="str">
        <f>TRIM(MID(SUBSTITUTE($N1243,"/",REPT(" ",999)),COLUMNS($N:O)*999-998,999))</f>
        <v>world music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10" t="str">
        <f>TRIM(MID(SUBSTITUTE($N1244,"/",REPT(" ",999)),COLUMNS($N:N)*999-998,999))</f>
        <v>music</v>
      </c>
      <c r="R1244" s="10" t="str">
        <f>TRIM(MID(SUBSTITUTE($N1244,"/",REPT(" ",999)),COLUMNS($N:O)*999-998,999))</f>
        <v>world music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10" t="str">
        <f>TRIM(MID(SUBSTITUTE($N1245,"/",REPT(" ",999)),COLUMNS($N:N)*999-998,999))</f>
        <v>music</v>
      </c>
      <c r="R1245" s="10" t="str">
        <f>TRIM(MID(SUBSTITUTE($N1245,"/",REPT(" ",999)),COLUMNS($N:O)*999-998,999))</f>
        <v>world music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10" t="str">
        <f>TRIM(MID(SUBSTITUTE($N1246,"/",REPT(" ",999)),COLUMNS($N:N)*999-998,999))</f>
        <v>music</v>
      </c>
      <c r="R1246" s="10" t="str">
        <f>TRIM(MID(SUBSTITUTE($N1246,"/",REPT(" ",999)),COLUMNS($N:O)*999-998,999))</f>
        <v>rock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10" t="str">
        <f>TRIM(MID(SUBSTITUTE($N1247,"/",REPT(" ",999)),COLUMNS($N:N)*999-998,999))</f>
        <v>music</v>
      </c>
      <c r="R1247" s="10" t="str">
        <f>TRIM(MID(SUBSTITUTE($N1247,"/",REPT(" ",999)),COLUMNS($N:O)*999-998,999))</f>
        <v>rock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10" t="str">
        <f>TRIM(MID(SUBSTITUTE($N1248,"/",REPT(" ",999)),COLUMNS($N:N)*999-998,999))</f>
        <v>music</v>
      </c>
      <c r="R1248" s="10" t="str">
        <f>TRIM(MID(SUBSTITUTE($N1248,"/",REPT(" ",999)),COLUMNS($N:O)*999-998,999))</f>
        <v>rock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10" t="str">
        <f>TRIM(MID(SUBSTITUTE($N1249,"/",REPT(" ",999)),COLUMNS($N:N)*999-998,999))</f>
        <v>music</v>
      </c>
      <c r="R1249" s="10" t="str">
        <f>TRIM(MID(SUBSTITUTE($N1249,"/",REPT(" ",999)),COLUMNS($N:O)*999-998,999))</f>
        <v>rock</v>
      </c>
      <c r="S1249" s="14">
        <f t="shared" si="78"/>
        <v>41370.292303240742</v>
      </c>
      <c r="T1249" s="14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10" t="str">
        <f>TRIM(MID(SUBSTITUTE($N1250,"/",REPT(" ",999)),COLUMNS($N:N)*999-998,999))</f>
        <v>music</v>
      </c>
      <c r="R1250" s="10" t="str">
        <f>TRIM(MID(SUBSTITUTE($N1250,"/",REPT(" ",999)),COLUMNS($N:O)*999-998,999))</f>
        <v>rock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10" t="str">
        <f>TRIM(MID(SUBSTITUTE($N1251,"/",REPT(" ",999)),COLUMNS($N:N)*999-998,999))</f>
        <v>music</v>
      </c>
      <c r="R1251" s="10" t="str">
        <f>TRIM(MID(SUBSTITUTE($N1251,"/",REPT(" ",999)),COLUMNS($N:O)*999-998,999))</f>
        <v>rock</v>
      </c>
      <c r="S1251" s="14">
        <f t="shared" si="78"/>
        <v>41067.74086805556</v>
      </c>
      <c r="T1251" s="14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10" t="str">
        <f>TRIM(MID(SUBSTITUTE($N1252,"/",REPT(" ",999)),COLUMNS($N:N)*999-998,999))</f>
        <v>music</v>
      </c>
      <c r="R1252" s="10" t="str">
        <f>TRIM(MID(SUBSTITUTE($N1252,"/",REPT(" ",999)),COLUMNS($N:O)*999-998,999))</f>
        <v>rock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10" t="str">
        <f>TRIM(MID(SUBSTITUTE($N1253,"/",REPT(" ",999)),COLUMNS($N:N)*999-998,999))</f>
        <v>music</v>
      </c>
      <c r="R1253" s="10" t="str">
        <f>TRIM(MID(SUBSTITUTE($N1253,"/",REPT(" ",999)),COLUMNS($N:O)*999-998,999))</f>
        <v>rock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10" t="str">
        <f>TRIM(MID(SUBSTITUTE($N1254,"/",REPT(" ",999)),COLUMNS($N:N)*999-998,999))</f>
        <v>music</v>
      </c>
      <c r="R1254" s="10" t="str">
        <f>TRIM(MID(SUBSTITUTE($N1254,"/",REPT(" ",999)),COLUMNS($N:O)*999-998,999))</f>
        <v>rock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10" t="str">
        <f>TRIM(MID(SUBSTITUTE($N1255,"/",REPT(" ",999)),COLUMNS($N:N)*999-998,999))</f>
        <v>music</v>
      </c>
      <c r="R1255" s="10" t="str">
        <f>TRIM(MID(SUBSTITUTE($N1255,"/",REPT(" ",999)),COLUMNS($N:O)*999-998,999))</f>
        <v>rock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10" t="str">
        <f>TRIM(MID(SUBSTITUTE($N1256,"/",REPT(" ",999)),COLUMNS($N:N)*999-998,999))</f>
        <v>music</v>
      </c>
      <c r="R1256" s="10" t="str">
        <f>TRIM(MID(SUBSTITUTE($N1256,"/",REPT(" ",999)),COLUMNS($N:O)*999-998,999))</f>
        <v>rock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10" t="str">
        <f>TRIM(MID(SUBSTITUTE($N1257,"/",REPT(" ",999)),COLUMNS($N:N)*999-998,999))</f>
        <v>music</v>
      </c>
      <c r="R1257" s="10" t="str">
        <f>TRIM(MID(SUBSTITUTE($N1257,"/",REPT(" ",999)),COLUMNS($N:O)*999-998,999))</f>
        <v>rock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10" t="str">
        <f>TRIM(MID(SUBSTITUTE($N1258,"/",REPT(" ",999)),COLUMNS($N:N)*999-998,999))</f>
        <v>music</v>
      </c>
      <c r="R1258" s="10" t="str">
        <f>TRIM(MID(SUBSTITUTE($N1258,"/",REPT(" ",999)),COLUMNS($N:O)*999-998,999))</f>
        <v>rock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10" t="str">
        <f>TRIM(MID(SUBSTITUTE($N1259,"/",REPT(" ",999)),COLUMNS($N:N)*999-998,999))</f>
        <v>music</v>
      </c>
      <c r="R1259" s="10" t="str">
        <f>TRIM(MID(SUBSTITUTE($N1259,"/",REPT(" ",999)),COLUMNS($N:O)*999-998,999))</f>
        <v>rock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10" t="str">
        <f>TRIM(MID(SUBSTITUTE($N1260,"/",REPT(" ",999)),COLUMNS($N:N)*999-998,999))</f>
        <v>music</v>
      </c>
      <c r="R1260" s="10" t="str">
        <f>TRIM(MID(SUBSTITUTE($N1260,"/",REPT(" ",999)),COLUMNS($N:O)*999-998,999))</f>
        <v>rock</v>
      </c>
      <c r="S1260" s="14">
        <f t="shared" si="78"/>
        <v>41487.611250000002</v>
      </c>
      <c r="T1260" s="14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10" t="str">
        <f>TRIM(MID(SUBSTITUTE($N1261,"/",REPT(" ",999)),COLUMNS($N:N)*999-998,999))</f>
        <v>music</v>
      </c>
      <c r="R1261" s="10" t="str">
        <f>TRIM(MID(SUBSTITUTE($N1261,"/",REPT(" ",999)),COLUMNS($N:O)*999-998,999))</f>
        <v>rock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10" t="str">
        <f>TRIM(MID(SUBSTITUTE($N1262,"/",REPT(" ",999)),COLUMNS($N:N)*999-998,999))</f>
        <v>music</v>
      </c>
      <c r="R1262" s="10" t="str">
        <f>TRIM(MID(SUBSTITUTE($N1262,"/",REPT(" ",999)),COLUMNS($N:O)*999-998,999))</f>
        <v>rock</v>
      </c>
      <c r="S1262" s="14">
        <f t="shared" si="78"/>
        <v>41666.842824074076</v>
      </c>
      <c r="T1262" s="14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10" t="str">
        <f>TRIM(MID(SUBSTITUTE($N1263,"/",REPT(" ",999)),COLUMNS($N:N)*999-998,999))</f>
        <v>music</v>
      </c>
      <c r="R1263" s="10" t="str">
        <f>TRIM(MID(SUBSTITUTE($N1263,"/",REPT(" ",999)),COLUMNS($N:O)*999-998,999))</f>
        <v>rock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10" t="str">
        <f>TRIM(MID(SUBSTITUTE($N1264,"/",REPT(" ",999)),COLUMNS($N:N)*999-998,999))</f>
        <v>music</v>
      </c>
      <c r="R1264" s="10" t="str">
        <f>TRIM(MID(SUBSTITUTE($N1264,"/",REPT(" ",999)),COLUMNS($N:O)*999-998,999))</f>
        <v>rock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10" t="str">
        <f>TRIM(MID(SUBSTITUTE($N1265,"/",REPT(" ",999)),COLUMNS($N:N)*999-998,999))</f>
        <v>music</v>
      </c>
      <c r="R1265" s="10" t="str">
        <f>TRIM(MID(SUBSTITUTE($N1265,"/",REPT(" ",999)),COLUMNS($N:O)*999-998,999))</f>
        <v>rock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10" t="str">
        <f>TRIM(MID(SUBSTITUTE($N1266,"/",REPT(" ",999)),COLUMNS($N:N)*999-998,999))</f>
        <v>music</v>
      </c>
      <c r="R1266" s="10" t="str">
        <f>TRIM(MID(SUBSTITUTE($N1266,"/",REPT(" ",999)),COLUMNS($N:O)*999-998,999))</f>
        <v>rock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10" t="str">
        <f>TRIM(MID(SUBSTITUTE($N1267,"/",REPT(" ",999)),COLUMNS($N:N)*999-998,999))</f>
        <v>music</v>
      </c>
      <c r="R1267" s="10" t="str">
        <f>TRIM(MID(SUBSTITUTE($N1267,"/",REPT(" ",999)),COLUMNS($N:O)*999-998,999))</f>
        <v>rock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10" t="str">
        <f>TRIM(MID(SUBSTITUTE($N1268,"/",REPT(" ",999)),COLUMNS($N:N)*999-998,999))</f>
        <v>music</v>
      </c>
      <c r="R1268" s="10" t="str">
        <f>TRIM(MID(SUBSTITUTE($N1268,"/",REPT(" ",999)),COLUMNS($N:O)*999-998,999))</f>
        <v>rock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10" t="str">
        <f>TRIM(MID(SUBSTITUTE($N1269,"/",REPT(" ",999)),COLUMNS($N:N)*999-998,999))</f>
        <v>music</v>
      </c>
      <c r="R1269" s="10" t="str">
        <f>TRIM(MID(SUBSTITUTE($N1269,"/",REPT(" ",999)),COLUMNS($N:O)*999-998,999))</f>
        <v>rock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10" t="str">
        <f>TRIM(MID(SUBSTITUTE($N1270,"/",REPT(" ",999)),COLUMNS($N:N)*999-998,999))</f>
        <v>music</v>
      </c>
      <c r="R1270" s="10" t="str">
        <f>TRIM(MID(SUBSTITUTE($N1270,"/",REPT(" ",999)),COLUMNS($N:O)*999-998,999))</f>
        <v>rock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10" t="str">
        <f>TRIM(MID(SUBSTITUTE($N1271,"/",REPT(" ",999)),COLUMNS($N:N)*999-998,999))</f>
        <v>music</v>
      </c>
      <c r="R1271" s="10" t="str">
        <f>TRIM(MID(SUBSTITUTE($N1271,"/",REPT(" ",999)),COLUMNS($N:O)*999-998,999))</f>
        <v>rock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10" t="str">
        <f>TRIM(MID(SUBSTITUTE($N1272,"/",REPT(" ",999)),COLUMNS($N:N)*999-998,999))</f>
        <v>music</v>
      </c>
      <c r="R1272" s="10" t="str">
        <f>TRIM(MID(SUBSTITUTE($N1272,"/",REPT(" ",999)),COLUMNS($N:O)*999-998,999))</f>
        <v>rock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10" t="str">
        <f>TRIM(MID(SUBSTITUTE($N1273,"/",REPT(" ",999)),COLUMNS($N:N)*999-998,999))</f>
        <v>music</v>
      </c>
      <c r="R1273" s="10" t="str">
        <f>TRIM(MID(SUBSTITUTE($N1273,"/",REPT(" ",999)),COLUMNS($N:O)*999-998,999))</f>
        <v>rock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10" t="str">
        <f>TRIM(MID(SUBSTITUTE($N1274,"/",REPT(" ",999)),COLUMNS($N:N)*999-998,999))</f>
        <v>music</v>
      </c>
      <c r="R1274" s="10" t="str">
        <f>TRIM(MID(SUBSTITUTE($N1274,"/",REPT(" ",999)),COLUMNS($N:O)*999-998,999))</f>
        <v>rock</v>
      </c>
      <c r="S1274" s="14">
        <f t="shared" si="78"/>
        <v>40274.745127314818</v>
      </c>
      <c r="T1274" s="14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10" t="str">
        <f>TRIM(MID(SUBSTITUTE($N1275,"/",REPT(" ",999)),COLUMNS($N:N)*999-998,999))</f>
        <v>music</v>
      </c>
      <c r="R1275" s="10" t="str">
        <f>TRIM(MID(SUBSTITUTE($N1275,"/",REPT(" ",999)),COLUMNS($N:O)*999-998,999))</f>
        <v>rock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10" t="str">
        <f>TRIM(MID(SUBSTITUTE($N1276,"/",REPT(" ",999)),COLUMNS($N:N)*999-998,999))</f>
        <v>music</v>
      </c>
      <c r="R1276" s="10" t="str">
        <f>TRIM(MID(SUBSTITUTE($N1276,"/",REPT(" ",999)),COLUMNS($N:O)*999-998,999))</f>
        <v>rock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10" t="str">
        <f>TRIM(MID(SUBSTITUTE($N1277,"/",REPT(" ",999)),COLUMNS($N:N)*999-998,999))</f>
        <v>music</v>
      </c>
      <c r="R1277" s="10" t="str">
        <f>TRIM(MID(SUBSTITUTE($N1277,"/",REPT(" ",999)),COLUMNS($N:O)*999-998,999))</f>
        <v>rock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10" t="str">
        <f>TRIM(MID(SUBSTITUTE($N1278,"/",REPT(" ",999)),COLUMNS($N:N)*999-998,999))</f>
        <v>music</v>
      </c>
      <c r="R1278" s="10" t="str">
        <f>TRIM(MID(SUBSTITUTE($N1278,"/",REPT(" ",999)),COLUMNS($N:O)*999-998,999))</f>
        <v>rock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10" t="str">
        <f>TRIM(MID(SUBSTITUTE($N1279,"/",REPT(" ",999)),COLUMNS($N:N)*999-998,999))</f>
        <v>music</v>
      </c>
      <c r="R1279" s="10" t="str">
        <f>TRIM(MID(SUBSTITUTE($N1279,"/",REPT(" ",999)),COLUMNS($N:O)*999-998,999))</f>
        <v>rock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10" t="str">
        <f>TRIM(MID(SUBSTITUTE($N1280,"/",REPT(" ",999)),COLUMNS($N:N)*999-998,999))</f>
        <v>music</v>
      </c>
      <c r="R1280" s="10" t="str">
        <f>TRIM(MID(SUBSTITUTE($N1280,"/",REPT(" ",999)),COLUMNS($N:O)*999-998,999))</f>
        <v>rock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10" t="str">
        <f>TRIM(MID(SUBSTITUTE($N1281,"/",REPT(" ",999)),COLUMNS($N:N)*999-998,999))</f>
        <v>music</v>
      </c>
      <c r="R1281" s="10" t="str">
        <f>TRIM(MID(SUBSTITUTE($N1281,"/",REPT(" ",999)),COLUMNS($N:O)*999-998,999))</f>
        <v>rock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10" t="str">
        <f>TRIM(MID(SUBSTITUTE($N1282,"/",REPT(" ",999)),COLUMNS($N:N)*999-998,999))</f>
        <v>music</v>
      </c>
      <c r="R1282" s="10" t="str">
        <f>TRIM(MID(SUBSTITUTE($N1282,"/",REPT(" ",999)),COLUMNS($N:O)*999-998,999))</f>
        <v>rock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IF(ISERROR(E1283/L1283), "N/A", E1283/L1283)</f>
        <v>104.72972972972973</v>
      </c>
      <c r="Q1283" s="10" t="str">
        <f>TRIM(MID(SUBSTITUTE($N1283,"/",REPT(" ",999)),COLUMNS($N:N)*999-998,999))</f>
        <v>music</v>
      </c>
      <c r="R1283" s="10" t="str">
        <f>TRIM(MID(SUBSTITUTE($N1283,"/",REPT(" ",999)),COLUMNS($N:O)*999-998,999))</f>
        <v>rock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10" t="str">
        <f>TRIM(MID(SUBSTITUTE($N1284,"/",REPT(" ",999)),COLUMNS($N:N)*999-998,999))</f>
        <v>music</v>
      </c>
      <c r="R1284" s="10" t="str">
        <f>TRIM(MID(SUBSTITUTE($N1284,"/",REPT(" ",999)),COLUMNS($N:O)*999-998,999))</f>
        <v>rock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10" t="str">
        <f>TRIM(MID(SUBSTITUTE($N1285,"/",REPT(" ",999)),COLUMNS($N:N)*999-998,999))</f>
        <v>music</v>
      </c>
      <c r="R1285" s="10" t="str">
        <f>TRIM(MID(SUBSTITUTE($N1285,"/",REPT(" ",999)),COLUMNS($N:O)*999-998,999))</f>
        <v>rock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10" t="str">
        <f>TRIM(MID(SUBSTITUTE($N1286,"/",REPT(" ",999)),COLUMNS($N:N)*999-998,999))</f>
        <v>theater</v>
      </c>
      <c r="R1286" s="10" t="str">
        <f>TRIM(MID(SUBSTITUTE($N1286,"/",REPT(" ",999)),COLUMNS($N:O)*999-998,999))</f>
        <v>plays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10" t="str">
        <f>TRIM(MID(SUBSTITUTE($N1287,"/",REPT(" ",999)),COLUMNS($N:N)*999-998,999))</f>
        <v>theater</v>
      </c>
      <c r="R1287" s="10" t="str">
        <f>TRIM(MID(SUBSTITUTE($N1287,"/",REPT(" ",999)),COLUMNS($N:O)*999-998,999))</f>
        <v>plays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10" t="str">
        <f>TRIM(MID(SUBSTITUTE($N1288,"/",REPT(" ",999)),COLUMNS($N:N)*999-998,999))</f>
        <v>theater</v>
      </c>
      <c r="R1288" s="10" t="str">
        <f>TRIM(MID(SUBSTITUTE($N1288,"/",REPT(" ",999)),COLUMNS($N:O)*999-998,999))</f>
        <v>plays</v>
      </c>
      <c r="S1288" s="14">
        <f t="shared" si="82"/>
        <v>42039.384571759263</v>
      </c>
      <c r="T1288" s="14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10" t="str">
        <f>TRIM(MID(SUBSTITUTE($N1289,"/",REPT(" ",999)),COLUMNS($N:N)*999-998,999))</f>
        <v>theater</v>
      </c>
      <c r="R1289" s="10" t="str">
        <f>TRIM(MID(SUBSTITUTE($N1289,"/",REPT(" ",999)),COLUMNS($N:O)*999-998,999))</f>
        <v>plays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10" t="str">
        <f>TRIM(MID(SUBSTITUTE($N1290,"/",REPT(" ",999)),COLUMNS($N:N)*999-998,999))</f>
        <v>theater</v>
      </c>
      <c r="R1290" s="10" t="str">
        <f>TRIM(MID(SUBSTITUTE($N1290,"/",REPT(" ",999)),COLUMNS($N:O)*999-998,999))</f>
        <v>plays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10" t="str">
        <f>TRIM(MID(SUBSTITUTE($N1291,"/",REPT(" ",999)),COLUMNS($N:N)*999-998,999))</f>
        <v>theater</v>
      </c>
      <c r="R1291" s="10" t="str">
        <f>TRIM(MID(SUBSTITUTE($N1291,"/",REPT(" ",999)),COLUMNS($N:O)*999-998,999))</f>
        <v>plays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10" t="str">
        <f>TRIM(MID(SUBSTITUTE($N1292,"/",REPT(" ",999)),COLUMNS($N:N)*999-998,999))</f>
        <v>theater</v>
      </c>
      <c r="R1292" s="10" t="str">
        <f>TRIM(MID(SUBSTITUTE($N1292,"/",REPT(" ",999)),COLUMNS($N:O)*999-998,999))</f>
        <v>plays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10" t="str">
        <f>TRIM(MID(SUBSTITUTE($N1293,"/",REPT(" ",999)),COLUMNS($N:N)*999-998,999))</f>
        <v>theater</v>
      </c>
      <c r="R1293" s="10" t="str">
        <f>TRIM(MID(SUBSTITUTE($N1293,"/",REPT(" ",999)),COLUMNS($N:O)*999-998,999))</f>
        <v>plays</v>
      </c>
      <c r="S1293" s="14">
        <f t="shared" si="82"/>
        <v>42064.652673611112</v>
      </c>
      <c r="T1293" s="14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10" t="str">
        <f>TRIM(MID(SUBSTITUTE($N1294,"/",REPT(" ",999)),COLUMNS($N:N)*999-998,999))</f>
        <v>theater</v>
      </c>
      <c r="R1294" s="10" t="str">
        <f>TRIM(MID(SUBSTITUTE($N1294,"/",REPT(" ",999)),COLUMNS($N:O)*999-998,999))</f>
        <v>plays</v>
      </c>
      <c r="S1294" s="14">
        <f t="shared" si="82"/>
        <v>42256.764212962968</v>
      </c>
      <c r="T1294" s="14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10" t="str">
        <f>TRIM(MID(SUBSTITUTE($N1295,"/",REPT(" ",999)),COLUMNS($N:N)*999-998,999))</f>
        <v>theater</v>
      </c>
      <c r="R1295" s="10" t="str">
        <f>TRIM(MID(SUBSTITUTE($N1295,"/",REPT(" ",999)),COLUMNS($N:O)*999-998,999))</f>
        <v>plays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10" t="str">
        <f>TRIM(MID(SUBSTITUTE($N1296,"/",REPT(" ",999)),COLUMNS($N:N)*999-998,999))</f>
        <v>theater</v>
      </c>
      <c r="R1296" s="10" t="str">
        <f>TRIM(MID(SUBSTITUTE($N1296,"/",REPT(" ",999)),COLUMNS($N:O)*999-998,999))</f>
        <v>plays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10" t="str">
        <f>TRIM(MID(SUBSTITUTE($N1297,"/",REPT(" ",999)),COLUMNS($N:N)*999-998,999))</f>
        <v>theater</v>
      </c>
      <c r="R1297" s="10" t="str">
        <f>TRIM(MID(SUBSTITUTE($N1297,"/",REPT(" ",999)),COLUMNS($N:O)*999-998,999))</f>
        <v>plays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10" t="str">
        <f>TRIM(MID(SUBSTITUTE($N1298,"/",REPT(" ",999)),COLUMNS($N:N)*999-998,999))</f>
        <v>theater</v>
      </c>
      <c r="R1298" s="10" t="str">
        <f>TRIM(MID(SUBSTITUTE($N1298,"/",REPT(" ",999)),COLUMNS($N:O)*999-998,999))</f>
        <v>plays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10" t="str">
        <f>TRIM(MID(SUBSTITUTE($N1299,"/",REPT(" ",999)),COLUMNS($N:N)*999-998,999))</f>
        <v>theater</v>
      </c>
      <c r="R1299" s="10" t="str">
        <f>TRIM(MID(SUBSTITUTE($N1299,"/",REPT(" ",999)),COLUMNS($N:O)*999-998,999))</f>
        <v>plays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10" t="str">
        <f>TRIM(MID(SUBSTITUTE($N1300,"/",REPT(" ",999)),COLUMNS($N:N)*999-998,999))</f>
        <v>theater</v>
      </c>
      <c r="R1300" s="10" t="str">
        <f>TRIM(MID(SUBSTITUTE($N1300,"/",REPT(" ",999)),COLUMNS($N:O)*999-998,999))</f>
        <v>plays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10" t="str">
        <f>TRIM(MID(SUBSTITUTE($N1301,"/",REPT(" ",999)),COLUMNS($N:N)*999-998,999))</f>
        <v>theater</v>
      </c>
      <c r="R1301" s="10" t="str">
        <f>TRIM(MID(SUBSTITUTE($N1301,"/",REPT(" ",999)),COLUMNS($N:O)*999-998,999))</f>
        <v>plays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10" t="str">
        <f>TRIM(MID(SUBSTITUTE($N1302,"/",REPT(" ",999)),COLUMNS($N:N)*999-998,999))</f>
        <v>theater</v>
      </c>
      <c r="R1302" s="10" t="str">
        <f>TRIM(MID(SUBSTITUTE($N1302,"/",REPT(" ",999)),COLUMNS($N:O)*999-998,999))</f>
        <v>plays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10" t="str">
        <f>TRIM(MID(SUBSTITUTE($N1303,"/",REPT(" ",999)),COLUMNS($N:N)*999-998,999))</f>
        <v>theater</v>
      </c>
      <c r="R1303" s="10" t="str">
        <f>TRIM(MID(SUBSTITUTE($N1303,"/",REPT(" ",999)),COLUMNS($N:O)*999-998,999))</f>
        <v>plays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10" t="str">
        <f>TRIM(MID(SUBSTITUTE($N1304,"/",REPT(" ",999)),COLUMNS($N:N)*999-998,999))</f>
        <v>theater</v>
      </c>
      <c r="R1304" s="10" t="str">
        <f>TRIM(MID(SUBSTITUTE($N1304,"/",REPT(" ",999)),COLUMNS($N:O)*999-998,999))</f>
        <v>plays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10" t="str">
        <f>TRIM(MID(SUBSTITUTE($N1305,"/",REPT(" ",999)),COLUMNS($N:N)*999-998,999))</f>
        <v>theater</v>
      </c>
      <c r="R1305" s="10" t="str">
        <f>TRIM(MID(SUBSTITUTE($N1305,"/",REPT(" ",999)),COLUMNS($N:O)*999-998,999))</f>
        <v>plays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10" t="str">
        <f>TRIM(MID(SUBSTITUTE($N1306,"/",REPT(" ",999)),COLUMNS($N:N)*999-998,999))</f>
        <v>technology</v>
      </c>
      <c r="R1306" s="10" t="str">
        <f>TRIM(MID(SUBSTITUTE($N1306,"/",REPT(" ",999)),COLUMNS($N:O)*999-998,999))</f>
        <v>wearables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10" t="str">
        <f>TRIM(MID(SUBSTITUTE($N1307,"/",REPT(" ",999)),COLUMNS($N:N)*999-998,999))</f>
        <v>technology</v>
      </c>
      <c r="R1307" s="10" t="str">
        <f>TRIM(MID(SUBSTITUTE($N1307,"/",REPT(" ",999)),COLUMNS($N:O)*999-998,999))</f>
        <v>wearables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10" t="str">
        <f>TRIM(MID(SUBSTITUTE($N1308,"/",REPT(" ",999)),COLUMNS($N:N)*999-998,999))</f>
        <v>technology</v>
      </c>
      <c r="R1308" s="10" t="str">
        <f>TRIM(MID(SUBSTITUTE($N1308,"/",REPT(" ",999)),COLUMNS($N:O)*999-998,999))</f>
        <v>wearables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10" t="str">
        <f>TRIM(MID(SUBSTITUTE($N1309,"/",REPT(" ",999)),COLUMNS($N:N)*999-998,999))</f>
        <v>technology</v>
      </c>
      <c r="R1309" s="10" t="str">
        <f>TRIM(MID(SUBSTITUTE($N1309,"/",REPT(" ",999)),COLUMNS($N:O)*999-998,999))</f>
        <v>wearables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10" t="str">
        <f>TRIM(MID(SUBSTITUTE($N1310,"/",REPT(" ",999)),COLUMNS($N:N)*999-998,999))</f>
        <v>technology</v>
      </c>
      <c r="R1310" s="10" t="str">
        <f>TRIM(MID(SUBSTITUTE($N1310,"/",REPT(" ",999)),COLUMNS($N:O)*999-998,999))</f>
        <v>wearables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10" t="str">
        <f>TRIM(MID(SUBSTITUTE($N1311,"/",REPT(" ",999)),COLUMNS($N:N)*999-998,999))</f>
        <v>technology</v>
      </c>
      <c r="R1311" s="10" t="str">
        <f>TRIM(MID(SUBSTITUTE($N1311,"/",REPT(" ",999)),COLUMNS($N:O)*999-998,999))</f>
        <v>wearables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10" t="str">
        <f>TRIM(MID(SUBSTITUTE($N1312,"/",REPT(" ",999)),COLUMNS($N:N)*999-998,999))</f>
        <v>technology</v>
      </c>
      <c r="R1312" s="10" t="str">
        <f>TRIM(MID(SUBSTITUTE($N1312,"/",REPT(" ",999)),COLUMNS($N:O)*999-998,999))</f>
        <v>wearables</v>
      </c>
      <c r="S1312" s="14">
        <f t="shared" si="82"/>
        <v>42556.667245370365</v>
      </c>
      <c r="T1312" s="14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10" t="str">
        <f>TRIM(MID(SUBSTITUTE($N1313,"/",REPT(" ",999)),COLUMNS($N:N)*999-998,999))</f>
        <v>technology</v>
      </c>
      <c r="R1313" s="10" t="str">
        <f>TRIM(MID(SUBSTITUTE($N1313,"/",REPT(" ",999)),COLUMNS($N:O)*999-998,999))</f>
        <v>wearables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10" t="str">
        <f>TRIM(MID(SUBSTITUTE($N1314,"/",REPT(" ",999)),COLUMNS($N:N)*999-998,999))</f>
        <v>technology</v>
      </c>
      <c r="R1314" s="10" t="str">
        <f>TRIM(MID(SUBSTITUTE($N1314,"/",REPT(" ",999)),COLUMNS($N:O)*999-998,999))</f>
        <v>wearables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10" t="str">
        <f>TRIM(MID(SUBSTITUTE($N1315,"/",REPT(" ",999)),COLUMNS($N:N)*999-998,999))</f>
        <v>technology</v>
      </c>
      <c r="R1315" s="10" t="str">
        <f>TRIM(MID(SUBSTITUTE($N1315,"/",REPT(" ",999)),COLUMNS($N:O)*999-998,999))</f>
        <v>wearables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10" t="str">
        <f>TRIM(MID(SUBSTITUTE($N1316,"/",REPT(" ",999)),COLUMNS($N:N)*999-998,999))</f>
        <v>technology</v>
      </c>
      <c r="R1316" s="10" t="str">
        <f>TRIM(MID(SUBSTITUTE($N1316,"/",REPT(" ",999)),COLUMNS($N:O)*999-998,999))</f>
        <v>wearables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10" t="str">
        <f>TRIM(MID(SUBSTITUTE($N1317,"/",REPT(" ",999)),COLUMNS($N:N)*999-998,999))</f>
        <v>technology</v>
      </c>
      <c r="R1317" s="10" t="str">
        <f>TRIM(MID(SUBSTITUTE($N1317,"/",REPT(" ",999)),COLUMNS($N:O)*999-998,999))</f>
        <v>wearables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10" t="str">
        <f>TRIM(MID(SUBSTITUTE($N1318,"/",REPT(" ",999)),COLUMNS($N:N)*999-998,999))</f>
        <v>technology</v>
      </c>
      <c r="R1318" s="10" t="str">
        <f>TRIM(MID(SUBSTITUTE($N1318,"/",REPT(" ",999)),COLUMNS($N:O)*999-998,999))</f>
        <v>wearables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10" t="str">
        <f>TRIM(MID(SUBSTITUTE($N1319,"/",REPT(" ",999)),COLUMNS($N:N)*999-998,999))</f>
        <v>technology</v>
      </c>
      <c r="R1319" s="10" t="str">
        <f>TRIM(MID(SUBSTITUTE($N1319,"/",REPT(" ",999)),COLUMNS($N:O)*999-998,999))</f>
        <v>wearables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10" t="str">
        <f>TRIM(MID(SUBSTITUTE($N1320,"/",REPT(" ",999)),COLUMNS($N:N)*999-998,999))</f>
        <v>technology</v>
      </c>
      <c r="R1320" s="10" t="str">
        <f>TRIM(MID(SUBSTITUTE($N1320,"/",REPT(" ",999)),COLUMNS($N:O)*999-998,999))</f>
        <v>wearables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10" t="str">
        <f>TRIM(MID(SUBSTITUTE($N1321,"/",REPT(" ",999)),COLUMNS($N:N)*999-998,999))</f>
        <v>technology</v>
      </c>
      <c r="R1321" s="10" t="str">
        <f>TRIM(MID(SUBSTITUTE($N1321,"/",REPT(" ",999)),COLUMNS($N:O)*999-998,999))</f>
        <v>wearables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10" t="str">
        <f>TRIM(MID(SUBSTITUTE($N1322,"/",REPT(" ",999)),COLUMNS($N:N)*999-998,999))</f>
        <v>technology</v>
      </c>
      <c r="R1322" s="10" t="str">
        <f>TRIM(MID(SUBSTITUTE($N1322,"/",REPT(" ",999)),COLUMNS($N:O)*999-998,999))</f>
        <v>wearables</v>
      </c>
      <c r="S1322" s="14">
        <f t="shared" si="82"/>
        <v>42705.690347222218</v>
      </c>
      <c r="T1322" s="14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10" t="str">
        <f>TRIM(MID(SUBSTITUTE($N1323,"/",REPT(" ",999)),COLUMNS($N:N)*999-998,999))</f>
        <v>technology</v>
      </c>
      <c r="R1323" s="10" t="str">
        <f>TRIM(MID(SUBSTITUTE($N1323,"/",REPT(" ",999)),COLUMNS($N:O)*999-998,999))</f>
        <v>wearables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10" t="str">
        <f>TRIM(MID(SUBSTITUTE($N1324,"/",REPT(" ",999)),COLUMNS($N:N)*999-998,999))</f>
        <v>technology</v>
      </c>
      <c r="R1324" s="10" t="str">
        <f>TRIM(MID(SUBSTITUTE($N1324,"/",REPT(" ",999)),COLUMNS($N:O)*999-998,999))</f>
        <v>wearables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10" t="str">
        <f>TRIM(MID(SUBSTITUTE($N1325,"/",REPT(" ",999)),COLUMNS($N:N)*999-998,999))</f>
        <v>technology</v>
      </c>
      <c r="R1325" s="10" t="str">
        <f>TRIM(MID(SUBSTITUTE($N1325,"/",REPT(" ",999)),COLUMNS($N:O)*999-998,999))</f>
        <v>wearables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10" t="str">
        <f>TRIM(MID(SUBSTITUTE($N1326,"/",REPT(" ",999)),COLUMNS($N:N)*999-998,999))</f>
        <v>technology</v>
      </c>
      <c r="R1326" s="10" t="str">
        <f>TRIM(MID(SUBSTITUTE($N1326,"/",REPT(" ",999)),COLUMNS($N:O)*999-998,999))</f>
        <v>wearables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10" t="str">
        <f>TRIM(MID(SUBSTITUTE($N1327,"/",REPT(" ",999)),COLUMNS($N:N)*999-998,999))</f>
        <v>technology</v>
      </c>
      <c r="R1327" s="10" t="str">
        <f>TRIM(MID(SUBSTITUTE($N1327,"/",REPT(" ",999)),COLUMNS($N:O)*999-998,999))</f>
        <v>wearables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10" t="str">
        <f>TRIM(MID(SUBSTITUTE($N1328,"/",REPT(" ",999)),COLUMNS($N:N)*999-998,999))</f>
        <v>technology</v>
      </c>
      <c r="R1328" s="10" t="str">
        <f>TRIM(MID(SUBSTITUTE($N1328,"/",REPT(" ",999)),COLUMNS($N:O)*999-998,999))</f>
        <v>wearables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10" t="str">
        <f>TRIM(MID(SUBSTITUTE($N1329,"/",REPT(" ",999)),COLUMNS($N:N)*999-998,999))</f>
        <v>technology</v>
      </c>
      <c r="R1329" s="10" t="str">
        <f>TRIM(MID(SUBSTITUTE($N1329,"/",REPT(" ",999)),COLUMNS($N:O)*999-998,999))</f>
        <v>wearables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10" t="str">
        <f>TRIM(MID(SUBSTITUTE($N1330,"/",REPT(" ",999)),COLUMNS($N:N)*999-998,999))</f>
        <v>technology</v>
      </c>
      <c r="R1330" s="10" t="str">
        <f>TRIM(MID(SUBSTITUTE($N1330,"/",REPT(" ",999)),COLUMNS($N:O)*999-998,999))</f>
        <v>wearables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10" t="str">
        <f>TRIM(MID(SUBSTITUTE($N1331,"/",REPT(" ",999)),COLUMNS($N:N)*999-998,999))</f>
        <v>technology</v>
      </c>
      <c r="R1331" s="10" t="str">
        <f>TRIM(MID(SUBSTITUTE($N1331,"/",REPT(" ",999)),COLUMNS($N:O)*999-998,999))</f>
        <v>wearables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10" t="str">
        <f>TRIM(MID(SUBSTITUTE($N1332,"/",REPT(" ",999)),COLUMNS($N:N)*999-998,999))</f>
        <v>technology</v>
      </c>
      <c r="R1332" s="10" t="str">
        <f>TRIM(MID(SUBSTITUTE($N1332,"/",REPT(" ",999)),COLUMNS($N:O)*999-998,999))</f>
        <v>wearables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10" t="str">
        <f>TRIM(MID(SUBSTITUTE($N1333,"/",REPT(" ",999)),COLUMNS($N:N)*999-998,999))</f>
        <v>technology</v>
      </c>
      <c r="R1333" s="10" t="str">
        <f>TRIM(MID(SUBSTITUTE($N1333,"/",REPT(" ",999)),COLUMNS($N:O)*999-998,999))</f>
        <v>wearables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str">
        <f t="shared" si="81"/>
        <v>N/A</v>
      </c>
      <c r="Q1334" s="10" t="str">
        <f>TRIM(MID(SUBSTITUTE($N1334,"/",REPT(" ",999)),COLUMNS($N:N)*999-998,999))</f>
        <v>technology</v>
      </c>
      <c r="R1334" s="10" t="str">
        <f>TRIM(MID(SUBSTITUTE($N1334,"/",REPT(" ",999)),COLUMNS($N:O)*999-998,999))</f>
        <v>wearables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str">
        <f t="shared" si="81"/>
        <v>N/A</v>
      </c>
      <c r="Q1335" s="10" t="str">
        <f>TRIM(MID(SUBSTITUTE($N1335,"/",REPT(" ",999)),COLUMNS($N:N)*999-998,999))</f>
        <v>technology</v>
      </c>
      <c r="R1335" s="10" t="str">
        <f>TRIM(MID(SUBSTITUTE($N1335,"/",REPT(" ",999)),COLUMNS($N:O)*999-998,999))</f>
        <v>wearables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10" t="str">
        <f>TRIM(MID(SUBSTITUTE($N1336,"/",REPT(" ",999)),COLUMNS($N:N)*999-998,999))</f>
        <v>technology</v>
      </c>
      <c r="R1336" s="10" t="str">
        <f>TRIM(MID(SUBSTITUTE($N1336,"/",REPT(" ",999)),COLUMNS($N:O)*999-998,999))</f>
        <v>wearables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10" t="str">
        <f>TRIM(MID(SUBSTITUTE($N1337,"/",REPT(" ",999)),COLUMNS($N:N)*999-998,999))</f>
        <v>technology</v>
      </c>
      <c r="R1337" s="10" t="str">
        <f>TRIM(MID(SUBSTITUTE($N1337,"/",REPT(" ",999)),COLUMNS($N:O)*999-998,999))</f>
        <v>wearables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10" t="str">
        <f>TRIM(MID(SUBSTITUTE($N1338,"/",REPT(" ",999)),COLUMNS($N:N)*999-998,999))</f>
        <v>technology</v>
      </c>
      <c r="R1338" s="10" t="str">
        <f>TRIM(MID(SUBSTITUTE($N1338,"/",REPT(" ",999)),COLUMNS($N:O)*999-998,999))</f>
        <v>wearables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10" t="str">
        <f>TRIM(MID(SUBSTITUTE($N1339,"/",REPT(" ",999)),COLUMNS($N:N)*999-998,999))</f>
        <v>technology</v>
      </c>
      <c r="R1339" s="10" t="str">
        <f>TRIM(MID(SUBSTITUTE($N1339,"/",REPT(" ",999)),COLUMNS($N:O)*999-998,999))</f>
        <v>wearables</v>
      </c>
      <c r="S1339" s="14">
        <f t="shared" si="82"/>
        <v>42767.577303240745</v>
      </c>
      <c r="T1339" s="14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10" t="str">
        <f>TRIM(MID(SUBSTITUTE($N1340,"/",REPT(" ",999)),COLUMNS($N:N)*999-998,999))</f>
        <v>technology</v>
      </c>
      <c r="R1340" s="10" t="str">
        <f>TRIM(MID(SUBSTITUTE($N1340,"/",REPT(" ",999)),COLUMNS($N:O)*999-998,999))</f>
        <v>wearables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10" t="str">
        <f>TRIM(MID(SUBSTITUTE($N1341,"/",REPT(" ",999)),COLUMNS($N:N)*999-998,999))</f>
        <v>technology</v>
      </c>
      <c r="R1341" s="10" t="str">
        <f>TRIM(MID(SUBSTITUTE($N1341,"/",REPT(" ",999)),COLUMNS($N:O)*999-998,999))</f>
        <v>wearables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str">
        <f t="shared" si="81"/>
        <v>N/A</v>
      </c>
      <c r="Q1342" s="10" t="str">
        <f>TRIM(MID(SUBSTITUTE($N1342,"/",REPT(" ",999)),COLUMNS($N:N)*999-998,999))</f>
        <v>technology</v>
      </c>
      <c r="R1342" s="10" t="str">
        <f>TRIM(MID(SUBSTITUTE($N1342,"/",REPT(" ",999)),COLUMNS($N:O)*999-998,999))</f>
        <v>wearables</v>
      </c>
      <c r="S1342" s="14">
        <f t="shared" si="82"/>
        <v>41836.595520833333</v>
      </c>
      <c r="T1342" s="14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10" t="str">
        <f>TRIM(MID(SUBSTITUTE($N1343,"/",REPT(" ",999)),COLUMNS($N:N)*999-998,999))</f>
        <v>technology</v>
      </c>
      <c r="R1343" s="10" t="str">
        <f>TRIM(MID(SUBSTITUTE($N1343,"/",REPT(" ",999)),COLUMNS($N:O)*999-998,999))</f>
        <v>wearables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10" t="str">
        <f>TRIM(MID(SUBSTITUTE($N1344,"/",REPT(" ",999)),COLUMNS($N:N)*999-998,999))</f>
        <v>technology</v>
      </c>
      <c r="R1344" s="10" t="str">
        <f>TRIM(MID(SUBSTITUTE($N1344,"/",REPT(" ",999)),COLUMNS($N:O)*999-998,999))</f>
        <v>wearables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10" t="str">
        <f>TRIM(MID(SUBSTITUTE($N1345,"/",REPT(" ",999)),COLUMNS($N:N)*999-998,999))</f>
        <v>technology</v>
      </c>
      <c r="R1345" s="10" t="str">
        <f>TRIM(MID(SUBSTITUTE($N1345,"/",REPT(" ",999)),COLUMNS($N:O)*999-998,999))</f>
        <v>wearables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10" t="str">
        <f>TRIM(MID(SUBSTITUTE($N1346,"/",REPT(" ",999)),COLUMNS($N:N)*999-998,999))</f>
        <v>publishing</v>
      </c>
      <c r="R1346" s="10" t="str">
        <f>TRIM(MID(SUBSTITUTE($N1346,"/",REPT(" ",999)),COLUMNS($N:O)*999-998,999))</f>
        <v>nonfiction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IF(ISERROR(E1347/L1347), "N/A", E1347/L1347)</f>
        <v>53.571428571428569</v>
      </c>
      <c r="Q1347" s="10" t="str">
        <f>TRIM(MID(SUBSTITUTE($N1347,"/",REPT(" ",999)),COLUMNS($N:N)*999-998,999))</f>
        <v>publishing</v>
      </c>
      <c r="R1347" s="10" t="str">
        <f>TRIM(MID(SUBSTITUTE($N1347,"/",REPT(" ",999)),COLUMNS($N:O)*999-998,999))</f>
        <v>nonfiction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10" t="str">
        <f>TRIM(MID(SUBSTITUTE($N1348,"/",REPT(" ",999)),COLUMNS($N:N)*999-998,999))</f>
        <v>publishing</v>
      </c>
      <c r="R1348" s="10" t="str">
        <f>TRIM(MID(SUBSTITUTE($N1348,"/",REPT(" ",999)),COLUMNS($N:O)*999-998,999))</f>
        <v>nonfiction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10" t="str">
        <f>TRIM(MID(SUBSTITUTE($N1349,"/",REPT(" ",999)),COLUMNS($N:N)*999-998,999))</f>
        <v>publishing</v>
      </c>
      <c r="R1349" s="10" t="str">
        <f>TRIM(MID(SUBSTITUTE($N1349,"/",REPT(" ",999)),COLUMNS($N:O)*999-998,999))</f>
        <v>nonfiction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10" t="str">
        <f>TRIM(MID(SUBSTITUTE($N1350,"/",REPT(" ",999)),COLUMNS($N:N)*999-998,999))</f>
        <v>publishing</v>
      </c>
      <c r="R1350" s="10" t="str">
        <f>TRIM(MID(SUBSTITUTE($N1350,"/",REPT(" ",999)),COLUMNS($N:O)*999-998,999))</f>
        <v>nonfiction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10" t="str">
        <f>TRIM(MID(SUBSTITUTE($N1351,"/",REPT(" ",999)),COLUMNS($N:N)*999-998,999))</f>
        <v>publishing</v>
      </c>
      <c r="R1351" s="10" t="str">
        <f>TRIM(MID(SUBSTITUTE($N1351,"/",REPT(" ",999)),COLUMNS($N:O)*999-998,999))</f>
        <v>nonfiction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10" t="str">
        <f>TRIM(MID(SUBSTITUTE($N1352,"/",REPT(" ",999)),COLUMNS($N:N)*999-998,999))</f>
        <v>publishing</v>
      </c>
      <c r="R1352" s="10" t="str">
        <f>TRIM(MID(SUBSTITUTE($N1352,"/",REPT(" ",999)),COLUMNS($N:O)*999-998,999))</f>
        <v>nonfiction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10" t="str">
        <f>TRIM(MID(SUBSTITUTE($N1353,"/",REPT(" ",999)),COLUMNS($N:N)*999-998,999))</f>
        <v>publishing</v>
      </c>
      <c r="R1353" s="10" t="str">
        <f>TRIM(MID(SUBSTITUTE($N1353,"/",REPT(" ",999)),COLUMNS($N:O)*999-998,999))</f>
        <v>nonfiction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10" t="str">
        <f>TRIM(MID(SUBSTITUTE($N1354,"/",REPT(" ",999)),COLUMNS($N:N)*999-998,999))</f>
        <v>publishing</v>
      </c>
      <c r="R1354" s="10" t="str">
        <f>TRIM(MID(SUBSTITUTE($N1354,"/",REPT(" ",999)),COLUMNS($N:O)*999-998,999))</f>
        <v>nonfiction</v>
      </c>
      <c r="S1354" s="14">
        <f t="shared" si="86"/>
        <v>42200.578310185185</v>
      </c>
      <c r="T1354" s="14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10" t="str">
        <f>TRIM(MID(SUBSTITUTE($N1355,"/",REPT(" ",999)),COLUMNS($N:N)*999-998,999))</f>
        <v>publishing</v>
      </c>
      <c r="R1355" s="10" t="str">
        <f>TRIM(MID(SUBSTITUTE($N1355,"/",REPT(" ",999)),COLUMNS($N:O)*999-998,999))</f>
        <v>nonfiction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10" t="str">
        <f>TRIM(MID(SUBSTITUTE($N1356,"/",REPT(" ",999)),COLUMNS($N:N)*999-998,999))</f>
        <v>publishing</v>
      </c>
      <c r="R1356" s="10" t="str">
        <f>TRIM(MID(SUBSTITUTE($N1356,"/",REPT(" ",999)),COLUMNS($N:O)*999-998,999))</f>
        <v>nonfiction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10" t="str">
        <f>TRIM(MID(SUBSTITUTE($N1357,"/",REPT(" ",999)),COLUMNS($N:N)*999-998,999))</f>
        <v>publishing</v>
      </c>
      <c r="R1357" s="10" t="str">
        <f>TRIM(MID(SUBSTITUTE($N1357,"/",REPT(" ",999)),COLUMNS($N:O)*999-998,999))</f>
        <v>nonfiction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10" t="str">
        <f>TRIM(MID(SUBSTITUTE($N1358,"/",REPT(" ",999)),COLUMNS($N:N)*999-998,999))</f>
        <v>publishing</v>
      </c>
      <c r="R1358" s="10" t="str">
        <f>TRIM(MID(SUBSTITUTE($N1358,"/",REPT(" ",999)),COLUMNS($N:O)*999-998,999))</f>
        <v>nonfiction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10" t="str">
        <f>TRIM(MID(SUBSTITUTE($N1359,"/",REPT(" ",999)),COLUMNS($N:N)*999-998,999))</f>
        <v>publishing</v>
      </c>
      <c r="R1359" s="10" t="str">
        <f>TRIM(MID(SUBSTITUTE($N1359,"/",REPT(" ",999)),COLUMNS($N:O)*999-998,999))</f>
        <v>nonfiction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10" t="str">
        <f>TRIM(MID(SUBSTITUTE($N1360,"/",REPT(" ",999)),COLUMNS($N:N)*999-998,999))</f>
        <v>publishing</v>
      </c>
      <c r="R1360" s="10" t="str">
        <f>TRIM(MID(SUBSTITUTE($N1360,"/",REPT(" ",999)),COLUMNS($N:O)*999-998,999))</f>
        <v>nonfiction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10" t="str">
        <f>TRIM(MID(SUBSTITUTE($N1361,"/",REPT(" ",999)),COLUMNS($N:N)*999-998,999))</f>
        <v>publishing</v>
      </c>
      <c r="R1361" s="10" t="str">
        <f>TRIM(MID(SUBSTITUTE($N1361,"/",REPT(" ",999)),COLUMNS($N:O)*999-998,999))</f>
        <v>nonfiction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10" t="str">
        <f>TRIM(MID(SUBSTITUTE($N1362,"/",REPT(" ",999)),COLUMNS($N:N)*999-998,999))</f>
        <v>publishing</v>
      </c>
      <c r="R1362" s="10" t="str">
        <f>TRIM(MID(SUBSTITUTE($N1362,"/",REPT(" ",999)),COLUMNS($N:O)*999-998,999))</f>
        <v>nonfiction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10" t="str">
        <f>TRIM(MID(SUBSTITUTE($N1363,"/",REPT(" ",999)),COLUMNS($N:N)*999-998,999))</f>
        <v>publishing</v>
      </c>
      <c r="R1363" s="10" t="str">
        <f>TRIM(MID(SUBSTITUTE($N1363,"/",REPT(" ",999)),COLUMNS($N:O)*999-998,999))</f>
        <v>nonfiction</v>
      </c>
      <c r="S1363" s="14">
        <f t="shared" si="86"/>
        <v>41781.717268518521</v>
      </c>
      <c r="T1363" s="14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10" t="str">
        <f>TRIM(MID(SUBSTITUTE($N1364,"/",REPT(" ",999)),COLUMNS($N:N)*999-998,999))</f>
        <v>publishing</v>
      </c>
      <c r="R1364" s="10" t="str">
        <f>TRIM(MID(SUBSTITUTE($N1364,"/",REPT(" ",999)),COLUMNS($N:O)*999-998,999))</f>
        <v>nonfiction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10" t="str">
        <f>TRIM(MID(SUBSTITUTE($N1365,"/",REPT(" ",999)),COLUMNS($N:N)*999-998,999))</f>
        <v>publishing</v>
      </c>
      <c r="R1365" s="10" t="str">
        <f>TRIM(MID(SUBSTITUTE($N1365,"/",REPT(" ",999)),COLUMNS($N:O)*999-998,999))</f>
        <v>nonfiction</v>
      </c>
      <c r="S1365" s="14">
        <f t="shared" si="86"/>
        <v>42396.8440625</v>
      </c>
      <c r="T1365" s="14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10" t="str">
        <f>TRIM(MID(SUBSTITUTE($N1366,"/",REPT(" ",999)),COLUMNS($N:N)*999-998,999))</f>
        <v>music</v>
      </c>
      <c r="R1366" s="10" t="str">
        <f>TRIM(MID(SUBSTITUTE($N1366,"/",REPT(" ",999)),COLUMNS($N:O)*999-998,999))</f>
        <v>rock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10" t="str">
        <f>TRIM(MID(SUBSTITUTE($N1367,"/",REPT(" ",999)),COLUMNS($N:N)*999-998,999))</f>
        <v>music</v>
      </c>
      <c r="R1367" s="10" t="str">
        <f>TRIM(MID(SUBSTITUTE($N1367,"/",REPT(" ",999)),COLUMNS($N:O)*999-998,999))</f>
        <v>rock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10" t="str">
        <f>TRIM(MID(SUBSTITUTE($N1368,"/",REPT(" ",999)),COLUMNS($N:N)*999-998,999))</f>
        <v>music</v>
      </c>
      <c r="R1368" s="10" t="str">
        <f>TRIM(MID(SUBSTITUTE($N1368,"/",REPT(" ",999)),COLUMNS($N:O)*999-998,999))</f>
        <v>rock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10" t="str">
        <f>TRIM(MID(SUBSTITUTE($N1369,"/",REPT(" ",999)),COLUMNS($N:N)*999-998,999))</f>
        <v>music</v>
      </c>
      <c r="R1369" s="10" t="str">
        <f>TRIM(MID(SUBSTITUTE($N1369,"/",REPT(" ",999)),COLUMNS($N:O)*999-998,999))</f>
        <v>rock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10" t="str">
        <f>TRIM(MID(SUBSTITUTE($N1370,"/",REPT(" ",999)),COLUMNS($N:N)*999-998,999))</f>
        <v>music</v>
      </c>
      <c r="R1370" s="10" t="str">
        <f>TRIM(MID(SUBSTITUTE($N1370,"/",REPT(" ",999)),COLUMNS($N:O)*999-998,999))</f>
        <v>rock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10" t="str">
        <f>TRIM(MID(SUBSTITUTE($N1371,"/",REPT(" ",999)),COLUMNS($N:N)*999-998,999))</f>
        <v>music</v>
      </c>
      <c r="R1371" s="10" t="str">
        <f>TRIM(MID(SUBSTITUTE($N1371,"/",REPT(" ",999)),COLUMNS($N:O)*999-998,999))</f>
        <v>rock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10" t="str">
        <f>TRIM(MID(SUBSTITUTE($N1372,"/",REPT(" ",999)),COLUMNS($N:N)*999-998,999))</f>
        <v>music</v>
      </c>
      <c r="R1372" s="10" t="str">
        <f>TRIM(MID(SUBSTITUTE($N1372,"/",REPT(" ",999)),COLUMNS($N:O)*999-998,999))</f>
        <v>rock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10" t="str">
        <f>TRIM(MID(SUBSTITUTE($N1373,"/",REPT(" ",999)),COLUMNS($N:N)*999-998,999))</f>
        <v>music</v>
      </c>
      <c r="R1373" s="10" t="str">
        <f>TRIM(MID(SUBSTITUTE($N1373,"/",REPT(" ",999)),COLUMNS($N:O)*999-998,999))</f>
        <v>rock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10" t="str">
        <f>TRIM(MID(SUBSTITUTE($N1374,"/",REPT(" ",999)),COLUMNS($N:N)*999-998,999))</f>
        <v>music</v>
      </c>
      <c r="R1374" s="10" t="str">
        <f>TRIM(MID(SUBSTITUTE($N1374,"/",REPT(" ",999)),COLUMNS($N:O)*999-998,999))</f>
        <v>rock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10" t="str">
        <f>TRIM(MID(SUBSTITUTE($N1375,"/",REPT(" ",999)),COLUMNS($N:N)*999-998,999))</f>
        <v>music</v>
      </c>
      <c r="R1375" s="10" t="str">
        <f>TRIM(MID(SUBSTITUTE($N1375,"/",REPT(" ",999)),COLUMNS($N:O)*999-998,999))</f>
        <v>rock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10" t="str">
        <f>TRIM(MID(SUBSTITUTE($N1376,"/",REPT(" ",999)),COLUMNS($N:N)*999-998,999))</f>
        <v>music</v>
      </c>
      <c r="R1376" s="10" t="str">
        <f>TRIM(MID(SUBSTITUTE($N1376,"/",REPT(" ",999)),COLUMNS($N:O)*999-998,999))</f>
        <v>rock</v>
      </c>
      <c r="S1376" s="14">
        <f t="shared" si="86"/>
        <v>42424.161898148144</v>
      </c>
      <c r="T1376" s="14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10" t="str">
        <f>TRIM(MID(SUBSTITUTE($N1377,"/",REPT(" ",999)),COLUMNS($N:N)*999-998,999))</f>
        <v>music</v>
      </c>
      <c r="R1377" s="10" t="str">
        <f>TRIM(MID(SUBSTITUTE($N1377,"/",REPT(" ",999)),COLUMNS($N:O)*999-998,999))</f>
        <v>rock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10" t="str">
        <f>TRIM(MID(SUBSTITUTE($N1378,"/",REPT(" ",999)),COLUMNS($N:N)*999-998,999))</f>
        <v>music</v>
      </c>
      <c r="R1378" s="10" t="str">
        <f>TRIM(MID(SUBSTITUTE($N1378,"/",REPT(" ",999)),COLUMNS($N:O)*999-998,999))</f>
        <v>rock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10" t="str">
        <f>TRIM(MID(SUBSTITUTE($N1379,"/",REPT(" ",999)),COLUMNS($N:N)*999-998,999))</f>
        <v>music</v>
      </c>
      <c r="R1379" s="10" t="str">
        <f>TRIM(MID(SUBSTITUTE($N1379,"/",REPT(" ",999)),COLUMNS($N:O)*999-998,999))</f>
        <v>rock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10" t="str">
        <f>TRIM(MID(SUBSTITUTE($N1380,"/",REPT(" ",999)),COLUMNS($N:N)*999-998,999))</f>
        <v>music</v>
      </c>
      <c r="R1380" s="10" t="str">
        <f>TRIM(MID(SUBSTITUTE($N1380,"/",REPT(" ",999)),COLUMNS($N:O)*999-998,999))</f>
        <v>rock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10" t="str">
        <f>TRIM(MID(SUBSTITUTE($N1381,"/",REPT(" ",999)),COLUMNS($N:N)*999-998,999))</f>
        <v>music</v>
      </c>
      <c r="R1381" s="10" t="str">
        <f>TRIM(MID(SUBSTITUTE($N1381,"/",REPT(" ",999)),COLUMNS($N:O)*999-998,999))</f>
        <v>rock</v>
      </c>
      <c r="S1381" s="14">
        <f t="shared" si="86"/>
        <v>42130.491620370376</v>
      </c>
      <c r="T1381" s="14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10" t="str">
        <f>TRIM(MID(SUBSTITUTE($N1382,"/",REPT(" ",999)),COLUMNS($N:N)*999-998,999))</f>
        <v>music</v>
      </c>
      <c r="R1382" s="10" t="str">
        <f>TRIM(MID(SUBSTITUTE($N1382,"/",REPT(" ",999)),COLUMNS($N:O)*999-998,999))</f>
        <v>rock</v>
      </c>
      <c r="S1382" s="14">
        <f t="shared" si="86"/>
        <v>42141.762800925921</v>
      </c>
      <c r="T1382" s="14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10" t="str">
        <f>TRIM(MID(SUBSTITUTE($N1383,"/",REPT(" ",999)),COLUMNS($N:N)*999-998,999))</f>
        <v>music</v>
      </c>
      <c r="R1383" s="10" t="str">
        <f>TRIM(MID(SUBSTITUTE($N1383,"/",REPT(" ",999)),COLUMNS($N:O)*999-998,999))</f>
        <v>rock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10" t="str">
        <f>TRIM(MID(SUBSTITUTE($N1384,"/",REPT(" ",999)),COLUMNS($N:N)*999-998,999))</f>
        <v>music</v>
      </c>
      <c r="R1384" s="10" t="str">
        <f>TRIM(MID(SUBSTITUTE($N1384,"/",REPT(" ",999)),COLUMNS($N:O)*999-998,999))</f>
        <v>rock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10" t="str">
        <f>TRIM(MID(SUBSTITUTE($N1385,"/",REPT(" ",999)),COLUMNS($N:N)*999-998,999))</f>
        <v>music</v>
      </c>
      <c r="R1385" s="10" t="str">
        <f>TRIM(MID(SUBSTITUTE($N1385,"/",REPT(" ",999)),COLUMNS($N:O)*999-998,999))</f>
        <v>rock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10" t="str">
        <f>TRIM(MID(SUBSTITUTE($N1386,"/",REPT(" ",999)),COLUMNS($N:N)*999-998,999))</f>
        <v>music</v>
      </c>
      <c r="R1386" s="10" t="str">
        <f>TRIM(MID(SUBSTITUTE($N1386,"/",REPT(" ",999)),COLUMNS($N:O)*999-998,999))</f>
        <v>rock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10" t="str">
        <f>TRIM(MID(SUBSTITUTE($N1387,"/",REPT(" ",999)),COLUMNS($N:N)*999-998,999))</f>
        <v>music</v>
      </c>
      <c r="R1387" s="10" t="str">
        <f>TRIM(MID(SUBSTITUTE($N1387,"/",REPT(" ",999)),COLUMNS($N:O)*999-998,999))</f>
        <v>rock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10" t="str">
        <f>TRIM(MID(SUBSTITUTE($N1388,"/",REPT(" ",999)),COLUMNS($N:N)*999-998,999))</f>
        <v>music</v>
      </c>
      <c r="R1388" s="10" t="str">
        <f>TRIM(MID(SUBSTITUTE($N1388,"/",REPT(" ",999)),COLUMNS($N:O)*999-998,999))</f>
        <v>rock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10" t="str">
        <f>TRIM(MID(SUBSTITUTE($N1389,"/",REPT(" ",999)),COLUMNS($N:N)*999-998,999))</f>
        <v>music</v>
      </c>
      <c r="R1389" s="10" t="str">
        <f>TRIM(MID(SUBSTITUTE($N1389,"/",REPT(" ",999)),COLUMNS($N:O)*999-998,999))</f>
        <v>rock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10" t="str">
        <f>TRIM(MID(SUBSTITUTE($N1390,"/",REPT(" ",999)),COLUMNS($N:N)*999-998,999))</f>
        <v>music</v>
      </c>
      <c r="R1390" s="10" t="str">
        <f>TRIM(MID(SUBSTITUTE($N1390,"/",REPT(" ",999)),COLUMNS($N:O)*999-998,999))</f>
        <v>rock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10" t="str">
        <f>TRIM(MID(SUBSTITUTE($N1391,"/",REPT(" ",999)),COLUMNS($N:N)*999-998,999))</f>
        <v>music</v>
      </c>
      <c r="R1391" s="10" t="str">
        <f>TRIM(MID(SUBSTITUTE($N1391,"/",REPT(" ",999)),COLUMNS($N:O)*999-998,999))</f>
        <v>rock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10" t="str">
        <f>TRIM(MID(SUBSTITUTE($N1392,"/",REPT(" ",999)),COLUMNS($N:N)*999-998,999))</f>
        <v>music</v>
      </c>
      <c r="R1392" s="10" t="str">
        <f>TRIM(MID(SUBSTITUTE($N1392,"/",REPT(" ",999)),COLUMNS($N:O)*999-998,999))</f>
        <v>rock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10" t="str">
        <f>TRIM(MID(SUBSTITUTE($N1393,"/",REPT(" ",999)),COLUMNS($N:N)*999-998,999))</f>
        <v>music</v>
      </c>
      <c r="R1393" s="10" t="str">
        <f>TRIM(MID(SUBSTITUTE($N1393,"/",REPT(" ",999)),COLUMNS($N:O)*999-998,999))</f>
        <v>rock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10" t="str">
        <f>TRIM(MID(SUBSTITUTE($N1394,"/",REPT(" ",999)),COLUMNS($N:N)*999-998,999))</f>
        <v>music</v>
      </c>
      <c r="R1394" s="10" t="str">
        <f>TRIM(MID(SUBSTITUTE($N1394,"/",REPT(" ",999)),COLUMNS($N:O)*999-998,999))</f>
        <v>rock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10" t="str">
        <f>TRIM(MID(SUBSTITUTE($N1395,"/",REPT(" ",999)),COLUMNS($N:N)*999-998,999))</f>
        <v>music</v>
      </c>
      <c r="R1395" s="10" t="str">
        <f>TRIM(MID(SUBSTITUTE($N1395,"/",REPT(" ",999)),COLUMNS($N:O)*999-998,999))</f>
        <v>rock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10" t="str">
        <f>TRIM(MID(SUBSTITUTE($N1396,"/",REPT(" ",999)),COLUMNS($N:N)*999-998,999))</f>
        <v>music</v>
      </c>
      <c r="R1396" s="10" t="str">
        <f>TRIM(MID(SUBSTITUTE($N1396,"/",REPT(" ",999)),COLUMNS($N:O)*999-998,999))</f>
        <v>rock</v>
      </c>
      <c r="S1396" s="14">
        <f t="shared" si="86"/>
        <v>42752.144976851851</v>
      </c>
      <c r="T1396" s="14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10" t="str">
        <f>TRIM(MID(SUBSTITUTE($N1397,"/",REPT(" ",999)),COLUMNS($N:N)*999-998,999))</f>
        <v>music</v>
      </c>
      <c r="R1397" s="10" t="str">
        <f>TRIM(MID(SUBSTITUTE($N1397,"/",REPT(" ",999)),COLUMNS($N:O)*999-998,999))</f>
        <v>rock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10" t="str">
        <f>TRIM(MID(SUBSTITUTE($N1398,"/",REPT(" ",999)),COLUMNS($N:N)*999-998,999))</f>
        <v>music</v>
      </c>
      <c r="R1398" s="10" t="str">
        <f>TRIM(MID(SUBSTITUTE($N1398,"/",REPT(" ",999)),COLUMNS($N:O)*999-998,999))</f>
        <v>rock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10" t="str">
        <f>TRIM(MID(SUBSTITUTE($N1399,"/",REPT(" ",999)),COLUMNS($N:N)*999-998,999))</f>
        <v>music</v>
      </c>
      <c r="R1399" s="10" t="str">
        <f>TRIM(MID(SUBSTITUTE($N1399,"/",REPT(" ",999)),COLUMNS($N:O)*999-998,999))</f>
        <v>rock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10" t="str">
        <f>TRIM(MID(SUBSTITUTE($N1400,"/",REPT(" ",999)),COLUMNS($N:N)*999-998,999))</f>
        <v>music</v>
      </c>
      <c r="R1400" s="10" t="str">
        <f>TRIM(MID(SUBSTITUTE($N1400,"/",REPT(" ",999)),COLUMNS($N:O)*999-998,999))</f>
        <v>rock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10" t="str">
        <f>TRIM(MID(SUBSTITUTE($N1401,"/",REPT(" ",999)),COLUMNS($N:N)*999-998,999))</f>
        <v>music</v>
      </c>
      <c r="R1401" s="10" t="str">
        <f>TRIM(MID(SUBSTITUTE($N1401,"/",REPT(" ",999)),COLUMNS($N:O)*999-998,999))</f>
        <v>rock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10" t="str">
        <f>TRIM(MID(SUBSTITUTE($N1402,"/",REPT(" ",999)),COLUMNS($N:N)*999-998,999))</f>
        <v>music</v>
      </c>
      <c r="R1402" s="10" t="str">
        <f>TRIM(MID(SUBSTITUTE($N1402,"/",REPT(" ",999)),COLUMNS($N:O)*999-998,999))</f>
        <v>rock</v>
      </c>
      <c r="S1402" s="14">
        <f t="shared" si="86"/>
        <v>42498.341122685189</v>
      </c>
      <c r="T1402" s="14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10" t="str">
        <f>TRIM(MID(SUBSTITUTE($N1403,"/",REPT(" ",999)),COLUMNS($N:N)*999-998,999))</f>
        <v>music</v>
      </c>
      <c r="R1403" s="10" t="str">
        <f>TRIM(MID(SUBSTITUTE($N1403,"/",REPT(" ",999)),COLUMNS($N:O)*999-998,999))</f>
        <v>rock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10" t="str">
        <f>TRIM(MID(SUBSTITUTE($N1404,"/",REPT(" ",999)),COLUMNS($N:N)*999-998,999))</f>
        <v>music</v>
      </c>
      <c r="R1404" s="10" t="str">
        <f>TRIM(MID(SUBSTITUTE($N1404,"/",REPT(" ",999)),COLUMNS($N:O)*999-998,999))</f>
        <v>rock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10" t="str">
        <f>TRIM(MID(SUBSTITUTE($N1405,"/",REPT(" ",999)),COLUMNS($N:N)*999-998,999))</f>
        <v>music</v>
      </c>
      <c r="R1405" s="10" t="str">
        <f>TRIM(MID(SUBSTITUTE($N1405,"/",REPT(" ",999)),COLUMNS($N:O)*999-998,999))</f>
        <v>rock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10" t="str">
        <f>TRIM(MID(SUBSTITUTE($N1406,"/",REPT(" ",999)),COLUMNS($N:N)*999-998,999))</f>
        <v>publishing</v>
      </c>
      <c r="R1406" s="10" t="str">
        <f>TRIM(MID(SUBSTITUTE($N1406,"/",REPT(" ",999)),COLUMNS($N:O)*999-998,999))</f>
        <v>translations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10" t="str">
        <f>TRIM(MID(SUBSTITUTE($N1407,"/",REPT(" ",999)),COLUMNS($N:N)*999-998,999))</f>
        <v>publishing</v>
      </c>
      <c r="R1407" s="10" t="str">
        <f>TRIM(MID(SUBSTITUTE($N1407,"/",REPT(" ",999)),COLUMNS($N:O)*999-998,999))</f>
        <v>translations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10" t="str">
        <f>TRIM(MID(SUBSTITUTE($N1408,"/",REPT(" ",999)),COLUMNS($N:N)*999-998,999))</f>
        <v>publishing</v>
      </c>
      <c r="R1408" s="10" t="str">
        <f>TRIM(MID(SUBSTITUTE($N1408,"/",REPT(" ",999)),COLUMNS($N:O)*999-998,999))</f>
        <v>translations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10" t="str">
        <f>TRIM(MID(SUBSTITUTE($N1409,"/",REPT(" ",999)),COLUMNS($N:N)*999-998,999))</f>
        <v>publishing</v>
      </c>
      <c r="R1409" s="10" t="str">
        <f>TRIM(MID(SUBSTITUTE($N1409,"/",REPT(" ",999)),COLUMNS($N:O)*999-998,999))</f>
        <v>translations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10" t="str">
        <f>TRIM(MID(SUBSTITUTE($N1410,"/",REPT(" ",999)),COLUMNS($N:N)*999-998,999))</f>
        <v>publishing</v>
      </c>
      <c r="R1410" s="10" t="str">
        <f>TRIM(MID(SUBSTITUTE($N1410,"/",REPT(" ",999)),COLUMNS($N:O)*999-998,999))</f>
        <v>translations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str">
        <f t="shared" ref="P1411:P1474" si="89">IF(ISERROR(E1411/L1411), "N/A", E1411/L1411)</f>
        <v>N/A</v>
      </c>
      <c r="Q1411" s="10" t="str">
        <f>TRIM(MID(SUBSTITUTE($N1411,"/",REPT(" ",999)),COLUMNS($N:N)*999-998,999))</f>
        <v>publishing</v>
      </c>
      <c r="R1411" s="10" t="str">
        <f>TRIM(MID(SUBSTITUTE($N1411,"/",REPT(" ",999)),COLUMNS($N:O)*999-998,999))</f>
        <v>translations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10" t="str">
        <f>TRIM(MID(SUBSTITUTE($N1412,"/",REPT(" ",999)),COLUMNS($N:N)*999-998,999))</f>
        <v>publishing</v>
      </c>
      <c r="R1412" s="10" t="str">
        <f>TRIM(MID(SUBSTITUTE($N1412,"/",REPT(" ",999)),COLUMNS($N:O)*999-998,999))</f>
        <v>translations</v>
      </c>
      <c r="S1412" s="14">
        <f t="shared" si="90"/>
        <v>42479.318518518514</v>
      </c>
      <c r="T1412" s="14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10" t="str">
        <f>TRIM(MID(SUBSTITUTE($N1413,"/",REPT(" ",999)),COLUMNS($N:N)*999-998,999))</f>
        <v>publishing</v>
      </c>
      <c r="R1413" s="10" t="str">
        <f>TRIM(MID(SUBSTITUTE($N1413,"/",REPT(" ",999)),COLUMNS($N:O)*999-998,999))</f>
        <v>translations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10" t="str">
        <f>TRIM(MID(SUBSTITUTE($N1414,"/",REPT(" ",999)),COLUMNS($N:N)*999-998,999))</f>
        <v>publishing</v>
      </c>
      <c r="R1414" s="10" t="str">
        <f>TRIM(MID(SUBSTITUTE($N1414,"/",REPT(" ",999)),COLUMNS($N:O)*999-998,999))</f>
        <v>translations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10" t="str">
        <f>TRIM(MID(SUBSTITUTE($N1415,"/",REPT(" ",999)),COLUMNS($N:N)*999-998,999))</f>
        <v>publishing</v>
      </c>
      <c r="R1415" s="10" t="str">
        <f>TRIM(MID(SUBSTITUTE($N1415,"/",REPT(" ",999)),COLUMNS($N:O)*999-998,999))</f>
        <v>translations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10" t="str">
        <f>TRIM(MID(SUBSTITUTE($N1416,"/",REPT(" ",999)),COLUMNS($N:N)*999-998,999))</f>
        <v>publishing</v>
      </c>
      <c r="R1416" s="10" t="str">
        <f>TRIM(MID(SUBSTITUTE($N1416,"/",REPT(" ",999)),COLUMNS($N:O)*999-998,999))</f>
        <v>translations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10" t="str">
        <f>TRIM(MID(SUBSTITUTE($N1417,"/",REPT(" ",999)),COLUMNS($N:N)*999-998,999))</f>
        <v>publishing</v>
      </c>
      <c r="R1417" s="10" t="str">
        <f>TRIM(MID(SUBSTITUTE($N1417,"/",REPT(" ",999)),COLUMNS($N:O)*999-998,999))</f>
        <v>translations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str">
        <f t="shared" si="89"/>
        <v>N/A</v>
      </c>
      <c r="Q1418" s="10" t="str">
        <f>TRIM(MID(SUBSTITUTE($N1418,"/",REPT(" ",999)),COLUMNS($N:N)*999-998,999))</f>
        <v>publishing</v>
      </c>
      <c r="R1418" s="10" t="str">
        <f>TRIM(MID(SUBSTITUTE($N1418,"/",REPT(" ",999)),COLUMNS($N:O)*999-998,999))</f>
        <v>translations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10" t="str">
        <f>TRIM(MID(SUBSTITUTE($N1419,"/",REPT(" ",999)),COLUMNS($N:N)*999-998,999))</f>
        <v>publishing</v>
      </c>
      <c r="R1419" s="10" t="str">
        <f>TRIM(MID(SUBSTITUTE($N1419,"/",REPT(" ",999)),COLUMNS($N:O)*999-998,999))</f>
        <v>translations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10" t="str">
        <f>TRIM(MID(SUBSTITUTE($N1420,"/",REPT(" ",999)),COLUMNS($N:N)*999-998,999))</f>
        <v>publishing</v>
      </c>
      <c r="R1420" s="10" t="str">
        <f>TRIM(MID(SUBSTITUTE($N1420,"/",REPT(" ",999)),COLUMNS($N:O)*999-998,999))</f>
        <v>translations</v>
      </c>
      <c r="S1420" s="14">
        <f t="shared" si="90"/>
        <v>42395.456412037034</v>
      </c>
      <c r="T1420" s="14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10" t="str">
        <f>TRIM(MID(SUBSTITUTE($N1421,"/",REPT(" ",999)),COLUMNS($N:N)*999-998,999))</f>
        <v>publishing</v>
      </c>
      <c r="R1421" s="10" t="str">
        <f>TRIM(MID(SUBSTITUTE($N1421,"/",REPT(" ",999)),COLUMNS($N:O)*999-998,999))</f>
        <v>translations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10" t="str">
        <f>TRIM(MID(SUBSTITUTE($N1422,"/",REPT(" ",999)),COLUMNS($N:N)*999-998,999))</f>
        <v>publishing</v>
      </c>
      <c r="R1422" s="10" t="str">
        <f>TRIM(MID(SUBSTITUTE($N1422,"/",REPT(" ",999)),COLUMNS($N:O)*999-998,999))</f>
        <v>translations</v>
      </c>
      <c r="S1422" s="14">
        <f t="shared" si="90"/>
        <v>42524.667662037042</v>
      </c>
      <c r="T1422" s="14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10" t="str">
        <f>TRIM(MID(SUBSTITUTE($N1423,"/",REPT(" ",999)),COLUMNS($N:N)*999-998,999))</f>
        <v>publishing</v>
      </c>
      <c r="R1423" s="10" t="str">
        <f>TRIM(MID(SUBSTITUTE($N1423,"/",REPT(" ",999)),COLUMNS($N:O)*999-998,999))</f>
        <v>translations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10" t="str">
        <f>TRIM(MID(SUBSTITUTE($N1424,"/",REPT(" ",999)),COLUMNS($N:N)*999-998,999))</f>
        <v>publishing</v>
      </c>
      <c r="R1424" s="10" t="str">
        <f>TRIM(MID(SUBSTITUTE($N1424,"/",REPT(" ",999)),COLUMNS($N:O)*999-998,999))</f>
        <v>translations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10" t="str">
        <f>TRIM(MID(SUBSTITUTE($N1425,"/",REPT(" ",999)),COLUMNS($N:N)*999-998,999))</f>
        <v>publishing</v>
      </c>
      <c r="R1425" s="10" t="str">
        <f>TRIM(MID(SUBSTITUTE($N1425,"/",REPT(" ",999)),COLUMNS($N:O)*999-998,999))</f>
        <v>translations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10" t="str">
        <f>TRIM(MID(SUBSTITUTE($N1426,"/",REPT(" ",999)),COLUMNS($N:N)*999-998,999))</f>
        <v>publishing</v>
      </c>
      <c r="R1426" s="10" t="str">
        <f>TRIM(MID(SUBSTITUTE($N1426,"/",REPT(" ",999)),COLUMNS($N:O)*999-998,999))</f>
        <v>translations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str">
        <f t="shared" si="89"/>
        <v>N/A</v>
      </c>
      <c r="Q1427" s="10" t="str">
        <f>TRIM(MID(SUBSTITUTE($N1427,"/",REPT(" ",999)),COLUMNS($N:N)*999-998,999))</f>
        <v>publishing</v>
      </c>
      <c r="R1427" s="10" t="str">
        <f>TRIM(MID(SUBSTITUTE($N1427,"/",REPT(" ",999)),COLUMNS($N:O)*999-998,999))</f>
        <v>translations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str">
        <f t="shared" si="89"/>
        <v>N/A</v>
      </c>
      <c r="Q1428" s="10" t="str">
        <f>TRIM(MID(SUBSTITUTE($N1428,"/",REPT(" ",999)),COLUMNS($N:N)*999-998,999))</f>
        <v>publishing</v>
      </c>
      <c r="R1428" s="10" t="str">
        <f>TRIM(MID(SUBSTITUTE($N1428,"/",REPT(" ",999)),COLUMNS($N:O)*999-998,999))</f>
        <v>translations</v>
      </c>
      <c r="S1428" s="14">
        <f t="shared" si="90"/>
        <v>42180.390277777777</v>
      </c>
      <c r="T1428" s="14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10" t="str">
        <f>TRIM(MID(SUBSTITUTE($N1429,"/",REPT(" ",999)),COLUMNS($N:N)*999-998,999))</f>
        <v>publishing</v>
      </c>
      <c r="R1429" s="10" t="str">
        <f>TRIM(MID(SUBSTITUTE($N1429,"/",REPT(" ",999)),COLUMNS($N:O)*999-998,999))</f>
        <v>translations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10" t="str">
        <f>TRIM(MID(SUBSTITUTE($N1430,"/",REPT(" ",999)),COLUMNS($N:N)*999-998,999))</f>
        <v>publishing</v>
      </c>
      <c r="R1430" s="10" t="str">
        <f>TRIM(MID(SUBSTITUTE($N1430,"/",REPT(" ",999)),COLUMNS($N:O)*999-998,999))</f>
        <v>translations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str">
        <f t="shared" si="89"/>
        <v>N/A</v>
      </c>
      <c r="Q1431" s="10" t="str">
        <f>TRIM(MID(SUBSTITUTE($N1431,"/",REPT(" ",999)),COLUMNS($N:N)*999-998,999))</f>
        <v>publishing</v>
      </c>
      <c r="R1431" s="10" t="str">
        <f>TRIM(MID(SUBSTITUTE($N1431,"/",REPT(" ",999)),COLUMNS($N:O)*999-998,999))</f>
        <v>translations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10" t="str">
        <f>TRIM(MID(SUBSTITUTE($N1432,"/",REPT(" ",999)),COLUMNS($N:N)*999-998,999))</f>
        <v>publishing</v>
      </c>
      <c r="R1432" s="10" t="str">
        <f>TRIM(MID(SUBSTITUTE($N1432,"/",REPT(" ",999)),COLUMNS($N:O)*999-998,999))</f>
        <v>translations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10" t="str">
        <f>TRIM(MID(SUBSTITUTE($N1433,"/",REPT(" ",999)),COLUMNS($N:N)*999-998,999))</f>
        <v>publishing</v>
      </c>
      <c r="R1433" s="10" t="str">
        <f>TRIM(MID(SUBSTITUTE($N1433,"/",REPT(" ",999)),COLUMNS($N:O)*999-998,999))</f>
        <v>translations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str">
        <f t="shared" si="89"/>
        <v>N/A</v>
      </c>
      <c r="Q1434" s="10" t="str">
        <f>TRIM(MID(SUBSTITUTE($N1434,"/",REPT(" ",999)),COLUMNS($N:N)*999-998,999))</f>
        <v>publishing</v>
      </c>
      <c r="R1434" s="10" t="str">
        <f>TRIM(MID(SUBSTITUTE($N1434,"/",REPT(" ",999)),COLUMNS($N:O)*999-998,999))</f>
        <v>translations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10" t="str">
        <f>TRIM(MID(SUBSTITUTE($N1435,"/",REPT(" ",999)),COLUMNS($N:N)*999-998,999))</f>
        <v>publishing</v>
      </c>
      <c r="R1435" s="10" t="str">
        <f>TRIM(MID(SUBSTITUTE($N1435,"/",REPT(" ",999)),COLUMNS($N:O)*999-998,999))</f>
        <v>translations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10" t="str">
        <f>TRIM(MID(SUBSTITUTE($N1436,"/",REPT(" ",999)),COLUMNS($N:N)*999-998,999))</f>
        <v>publishing</v>
      </c>
      <c r="R1436" s="10" t="str">
        <f>TRIM(MID(SUBSTITUTE($N1436,"/",REPT(" ",999)),COLUMNS($N:O)*999-998,999))</f>
        <v>translations</v>
      </c>
      <c r="S1436" s="14">
        <f t="shared" si="90"/>
        <v>42142.767106481479</v>
      </c>
      <c r="T1436" s="14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10" t="str">
        <f>TRIM(MID(SUBSTITUTE($N1437,"/",REPT(" ",999)),COLUMNS($N:N)*999-998,999))</f>
        <v>publishing</v>
      </c>
      <c r="R1437" s="10" t="str">
        <f>TRIM(MID(SUBSTITUTE($N1437,"/",REPT(" ",999)),COLUMNS($N:O)*999-998,999))</f>
        <v>translations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10" t="str">
        <f>TRIM(MID(SUBSTITUTE($N1438,"/",REPT(" ",999)),COLUMNS($N:N)*999-998,999))</f>
        <v>publishing</v>
      </c>
      <c r="R1438" s="10" t="str">
        <f>TRIM(MID(SUBSTITUTE($N1438,"/",REPT(" ",999)),COLUMNS($N:O)*999-998,999))</f>
        <v>translations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10" t="str">
        <f>TRIM(MID(SUBSTITUTE($N1439,"/",REPT(" ",999)),COLUMNS($N:N)*999-998,999))</f>
        <v>publishing</v>
      </c>
      <c r="R1439" s="10" t="str">
        <f>TRIM(MID(SUBSTITUTE($N1439,"/",REPT(" ",999)),COLUMNS($N:O)*999-998,999))</f>
        <v>translations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10" t="str">
        <f>TRIM(MID(SUBSTITUTE($N1440,"/",REPT(" ",999)),COLUMNS($N:N)*999-998,999))</f>
        <v>publishing</v>
      </c>
      <c r="R1440" s="10" t="str">
        <f>TRIM(MID(SUBSTITUTE($N1440,"/",REPT(" ",999)),COLUMNS($N:O)*999-998,999))</f>
        <v>translations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10" t="str">
        <f>TRIM(MID(SUBSTITUTE($N1441,"/",REPT(" ",999)),COLUMNS($N:N)*999-998,999))</f>
        <v>publishing</v>
      </c>
      <c r="R1441" s="10" t="str">
        <f>TRIM(MID(SUBSTITUTE($N1441,"/",REPT(" ",999)),COLUMNS($N:O)*999-998,999))</f>
        <v>translations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10" t="str">
        <f>TRIM(MID(SUBSTITUTE($N1442,"/",REPT(" ",999)),COLUMNS($N:N)*999-998,999))</f>
        <v>publishing</v>
      </c>
      <c r="R1442" s="10" t="str">
        <f>TRIM(MID(SUBSTITUTE($N1442,"/",REPT(" ",999)),COLUMNS($N:O)*999-998,999))</f>
        <v>translations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10" t="str">
        <f>TRIM(MID(SUBSTITUTE($N1443,"/",REPT(" ",999)),COLUMNS($N:N)*999-998,999))</f>
        <v>publishing</v>
      </c>
      <c r="R1443" s="10" t="str">
        <f>TRIM(MID(SUBSTITUTE($N1443,"/",REPT(" ",999)),COLUMNS($N:O)*999-998,999))</f>
        <v>translations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str">
        <f t="shared" si="89"/>
        <v>N/A</v>
      </c>
      <c r="Q1444" s="10" t="str">
        <f>TRIM(MID(SUBSTITUTE($N1444,"/",REPT(" ",999)),COLUMNS($N:N)*999-998,999))</f>
        <v>publishing</v>
      </c>
      <c r="R1444" s="10" t="str">
        <f>TRIM(MID(SUBSTITUTE($N1444,"/",REPT(" ",999)),COLUMNS($N:O)*999-998,999))</f>
        <v>translations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str">
        <f t="shared" si="89"/>
        <v>N/A</v>
      </c>
      <c r="Q1445" s="10" t="str">
        <f>TRIM(MID(SUBSTITUTE($N1445,"/",REPT(" ",999)),COLUMNS($N:N)*999-998,999))</f>
        <v>publishing</v>
      </c>
      <c r="R1445" s="10" t="str">
        <f>TRIM(MID(SUBSTITUTE($N1445,"/",REPT(" ",999)),COLUMNS($N:O)*999-998,999))</f>
        <v>translations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str">
        <f t="shared" si="89"/>
        <v>N/A</v>
      </c>
      <c r="Q1446" s="10" t="str">
        <f>TRIM(MID(SUBSTITUTE($N1446,"/",REPT(" ",999)),COLUMNS($N:N)*999-998,999))</f>
        <v>publishing</v>
      </c>
      <c r="R1446" s="10" t="str">
        <f>TRIM(MID(SUBSTITUTE($N1446,"/",REPT(" ",999)),COLUMNS($N:O)*999-998,999))</f>
        <v>translations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str">
        <f t="shared" si="89"/>
        <v>N/A</v>
      </c>
      <c r="Q1447" s="10" t="str">
        <f>TRIM(MID(SUBSTITUTE($N1447,"/",REPT(" ",999)),COLUMNS($N:N)*999-998,999))</f>
        <v>publishing</v>
      </c>
      <c r="R1447" s="10" t="str">
        <f>TRIM(MID(SUBSTITUTE($N1447,"/",REPT(" ",999)),COLUMNS($N:O)*999-998,999))</f>
        <v>translations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str">
        <f t="shared" si="89"/>
        <v>N/A</v>
      </c>
      <c r="Q1448" s="10" t="str">
        <f>TRIM(MID(SUBSTITUTE($N1448,"/",REPT(" ",999)),COLUMNS($N:N)*999-998,999))</f>
        <v>publishing</v>
      </c>
      <c r="R1448" s="10" t="str">
        <f>TRIM(MID(SUBSTITUTE($N1448,"/",REPT(" ",999)),COLUMNS($N:O)*999-998,999))</f>
        <v>translations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10" t="str">
        <f>TRIM(MID(SUBSTITUTE($N1449,"/",REPT(" ",999)),COLUMNS($N:N)*999-998,999))</f>
        <v>publishing</v>
      </c>
      <c r="R1449" s="10" t="str">
        <f>TRIM(MID(SUBSTITUTE($N1449,"/",REPT(" ",999)),COLUMNS($N:O)*999-998,999))</f>
        <v>translations</v>
      </c>
      <c r="S1449" s="14">
        <f t="shared" si="90"/>
        <v>42529.730717592596</v>
      </c>
      <c r="T1449" s="14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str">
        <f t="shared" si="89"/>
        <v>N/A</v>
      </c>
      <c r="Q1450" s="10" t="str">
        <f>TRIM(MID(SUBSTITUTE($N1450,"/",REPT(" ",999)),COLUMNS($N:N)*999-998,999))</f>
        <v>publishing</v>
      </c>
      <c r="R1450" s="10" t="str">
        <f>TRIM(MID(SUBSTITUTE($N1450,"/",REPT(" ",999)),COLUMNS($N:O)*999-998,999))</f>
        <v>translations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str">
        <f t="shared" si="89"/>
        <v>N/A</v>
      </c>
      <c r="Q1451" s="10" t="str">
        <f>TRIM(MID(SUBSTITUTE($N1451,"/",REPT(" ",999)),COLUMNS($N:N)*999-998,999))</f>
        <v>publishing</v>
      </c>
      <c r="R1451" s="10" t="str">
        <f>TRIM(MID(SUBSTITUTE($N1451,"/",REPT(" ",999)),COLUMNS($N:O)*999-998,999))</f>
        <v>translations</v>
      </c>
      <c r="S1451" s="14">
        <f t="shared" si="90"/>
        <v>42086.811400462961</v>
      </c>
      <c r="T1451" s="14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10" t="str">
        <f>TRIM(MID(SUBSTITUTE($N1452,"/",REPT(" ",999)),COLUMNS($N:N)*999-998,999))</f>
        <v>publishing</v>
      </c>
      <c r="R1452" s="10" t="str">
        <f>TRIM(MID(SUBSTITUTE($N1452,"/",REPT(" ",999)),COLUMNS($N:O)*999-998,999))</f>
        <v>translations</v>
      </c>
      <c r="S1452" s="14">
        <f t="shared" si="90"/>
        <v>42390.171261574069</v>
      </c>
      <c r="T1452" s="14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10" t="str">
        <f>TRIM(MID(SUBSTITUTE($N1453,"/",REPT(" ",999)),COLUMNS($N:N)*999-998,999))</f>
        <v>publishing</v>
      </c>
      <c r="R1453" s="10" t="str">
        <f>TRIM(MID(SUBSTITUTE($N1453,"/",REPT(" ",999)),COLUMNS($N:O)*999-998,999))</f>
        <v>translations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str">
        <f t="shared" si="89"/>
        <v>N/A</v>
      </c>
      <c r="Q1454" s="10" t="str">
        <f>TRIM(MID(SUBSTITUTE($N1454,"/",REPT(" ",999)),COLUMNS($N:N)*999-998,999))</f>
        <v>publishing</v>
      </c>
      <c r="R1454" s="10" t="str">
        <f>TRIM(MID(SUBSTITUTE($N1454,"/",REPT(" ",999)),COLUMNS($N:O)*999-998,999))</f>
        <v>translations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str">
        <f t="shared" si="89"/>
        <v>N/A</v>
      </c>
      <c r="Q1455" s="10" t="str">
        <f>TRIM(MID(SUBSTITUTE($N1455,"/",REPT(" ",999)),COLUMNS($N:N)*999-998,999))</f>
        <v>publishing</v>
      </c>
      <c r="R1455" s="10" t="str">
        <f>TRIM(MID(SUBSTITUTE($N1455,"/",REPT(" ",999)),COLUMNS($N:O)*999-998,999))</f>
        <v>translations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10" t="str">
        <f>TRIM(MID(SUBSTITUTE($N1456,"/",REPT(" ",999)),COLUMNS($N:N)*999-998,999))</f>
        <v>publishing</v>
      </c>
      <c r="R1456" s="10" t="str">
        <f>TRIM(MID(SUBSTITUTE($N1456,"/",REPT(" ",999)),COLUMNS($N:O)*999-998,999))</f>
        <v>translations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10" t="str">
        <f>TRIM(MID(SUBSTITUTE($N1457,"/",REPT(" ",999)),COLUMNS($N:N)*999-998,999))</f>
        <v>publishing</v>
      </c>
      <c r="R1457" s="10" t="str">
        <f>TRIM(MID(SUBSTITUTE($N1457,"/",REPT(" ",999)),COLUMNS($N:O)*999-998,999))</f>
        <v>translations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10" t="str">
        <f>TRIM(MID(SUBSTITUTE($N1458,"/",REPT(" ",999)),COLUMNS($N:N)*999-998,999))</f>
        <v>publishing</v>
      </c>
      <c r="R1458" s="10" t="str">
        <f>TRIM(MID(SUBSTITUTE($N1458,"/",REPT(" ",999)),COLUMNS($N:O)*999-998,999))</f>
        <v>translations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str">
        <f t="shared" si="89"/>
        <v>N/A</v>
      </c>
      <c r="Q1459" s="10" t="str">
        <f>TRIM(MID(SUBSTITUTE($N1459,"/",REPT(" ",999)),COLUMNS($N:N)*999-998,999))</f>
        <v>publishing</v>
      </c>
      <c r="R1459" s="10" t="str">
        <f>TRIM(MID(SUBSTITUTE($N1459,"/",REPT(" ",999)),COLUMNS($N:O)*999-998,999))</f>
        <v>translations</v>
      </c>
      <c r="S1459" s="14">
        <f t="shared" si="90"/>
        <v>42289.89634259259</v>
      </c>
      <c r="T1459" s="14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str">
        <f t="shared" si="89"/>
        <v>N/A</v>
      </c>
      <c r="Q1460" s="10" t="str">
        <f>TRIM(MID(SUBSTITUTE($N1460,"/",REPT(" ",999)),COLUMNS($N:N)*999-998,999))</f>
        <v>publishing</v>
      </c>
      <c r="R1460" s="10" t="str">
        <f>TRIM(MID(SUBSTITUTE($N1460,"/",REPT(" ",999)),COLUMNS($N:O)*999-998,999))</f>
        <v>translations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str">
        <f t="shared" si="89"/>
        <v>N/A</v>
      </c>
      <c r="Q1461" s="10" t="str">
        <f>TRIM(MID(SUBSTITUTE($N1461,"/",REPT(" ",999)),COLUMNS($N:N)*999-998,999))</f>
        <v>publishing</v>
      </c>
      <c r="R1461" s="10" t="str">
        <f>TRIM(MID(SUBSTITUTE($N1461,"/",REPT(" ",999)),COLUMNS($N:O)*999-998,999))</f>
        <v>translations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str">
        <f t="shared" si="89"/>
        <v>N/A</v>
      </c>
      <c r="Q1462" s="10" t="str">
        <f>TRIM(MID(SUBSTITUTE($N1462,"/",REPT(" ",999)),COLUMNS($N:N)*999-998,999))</f>
        <v>publishing</v>
      </c>
      <c r="R1462" s="10" t="str">
        <f>TRIM(MID(SUBSTITUTE($N1462,"/",REPT(" ",999)),COLUMNS($N:O)*999-998,999))</f>
        <v>translations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10" t="str">
        <f>TRIM(MID(SUBSTITUTE($N1463,"/",REPT(" ",999)),COLUMNS($N:N)*999-998,999))</f>
        <v>publishing</v>
      </c>
      <c r="R1463" s="10" t="str">
        <f>TRIM(MID(SUBSTITUTE($N1463,"/",REPT(" ",999)),COLUMNS($N:O)*999-998,999))</f>
        <v>radio &amp; podcasts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10" t="str">
        <f>TRIM(MID(SUBSTITUTE($N1464,"/",REPT(" ",999)),COLUMNS($N:N)*999-998,999))</f>
        <v>publishing</v>
      </c>
      <c r="R1464" s="10" t="str">
        <f>TRIM(MID(SUBSTITUTE($N1464,"/",REPT(" ",999)),COLUMNS($N:O)*999-998,999))</f>
        <v>radio &amp; podcasts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10" t="str">
        <f>TRIM(MID(SUBSTITUTE($N1465,"/",REPT(" ",999)),COLUMNS($N:N)*999-998,999))</f>
        <v>publishing</v>
      </c>
      <c r="R1465" s="10" t="str">
        <f>TRIM(MID(SUBSTITUTE($N1465,"/",REPT(" ",999)),COLUMNS($N:O)*999-998,999))</f>
        <v>radio &amp; podcasts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10" t="str">
        <f>TRIM(MID(SUBSTITUTE($N1466,"/",REPT(" ",999)),COLUMNS($N:N)*999-998,999))</f>
        <v>publishing</v>
      </c>
      <c r="R1466" s="10" t="str">
        <f>TRIM(MID(SUBSTITUTE($N1466,"/",REPT(" ",999)),COLUMNS($N:O)*999-998,999))</f>
        <v>radio &amp; podcasts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10" t="str">
        <f>TRIM(MID(SUBSTITUTE($N1467,"/",REPT(" ",999)),COLUMNS($N:N)*999-998,999))</f>
        <v>publishing</v>
      </c>
      <c r="R1467" s="10" t="str">
        <f>TRIM(MID(SUBSTITUTE($N1467,"/",REPT(" ",999)),COLUMNS($N:O)*999-998,999))</f>
        <v>radio &amp; podcasts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10" t="str">
        <f>TRIM(MID(SUBSTITUTE($N1468,"/",REPT(" ",999)),COLUMNS($N:N)*999-998,999))</f>
        <v>publishing</v>
      </c>
      <c r="R1468" s="10" t="str">
        <f>TRIM(MID(SUBSTITUTE($N1468,"/",REPT(" ",999)),COLUMNS($N:O)*999-998,999))</f>
        <v>radio &amp; podcasts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10" t="str">
        <f>TRIM(MID(SUBSTITUTE($N1469,"/",REPT(" ",999)),COLUMNS($N:N)*999-998,999))</f>
        <v>publishing</v>
      </c>
      <c r="R1469" s="10" t="str">
        <f>TRIM(MID(SUBSTITUTE($N1469,"/",REPT(" ",999)),COLUMNS($N:O)*999-998,999))</f>
        <v>radio &amp; podcasts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10" t="str">
        <f>TRIM(MID(SUBSTITUTE($N1470,"/",REPT(" ",999)),COLUMNS($N:N)*999-998,999))</f>
        <v>publishing</v>
      </c>
      <c r="R1470" s="10" t="str">
        <f>TRIM(MID(SUBSTITUTE($N1470,"/",REPT(" ",999)),COLUMNS($N:O)*999-998,999))</f>
        <v>radio &amp; podcasts</v>
      </c>
      <c r="S1470" s="14">
        <f t="shared" si="90"/>
        <v>40646.014456018522</v>
      </c>
      <c r="T1470" s="14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10" t="str">
        <f>TRIM(MID(SUBSTITUTE($N1471,"/",REPT(" ",999)),COLUMNS($N:N)*999-998,999))</f>
        <v>publishing</v>
      </c>
      <c r="R1471" s="10" t="str">
        <f>TRIM(MID(SUBSTITUTE($N1471,"/",REPT(" ",999)),COLUMNS($N:O)*999-998,999))</f>
        <v>radio &amp; podcasts</v>
      </c>
      <c r="S1471" s="14">
        <f t="shared" si="90"/>
        <v>41290.598483796297</v>
      </c>
      <c r="T1471" s="14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10" t="str">
        <f>TRIM(MID(SUBSTITUTE($N1472,"/",REPT(" ",999)),COLUMNS($N:N)*999-998,999))</f>
        <v>publishing</v>
      </c>
      <c r="R1472" s="10" t="str">
        <f>TRIM(MID(SUBSTITUTE($N1472,"/",REPT(" ",999)),COLUMNS($N:O)*999-998,999))</f>
        <v>radio &amp; podcasts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10" t="str">
        <f>TRIM(MID(SUBSTITUTE($N1473,"/",REPT(" ",999)),COLUMNS($N:N)*999-998,999))</f>
        <v>publishing</v>
      </c>
      <c r="R1473" s="10" t="str">
        <f>TRIM(MID(SUBSTITUTE($N1473,"/",REPT(" ",999)),COLUMNS($N:O)*999-998,999))</f>
        <v>radio &amp; podcasts</v>
      </c>
      <c r="S1473" s="14">
        <f t="shared" si="90"/>
        <v>42073.957569444443</v>
      </c>
      <c r="T1473" s="14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10" t="str">
        <f>TRIM(MID(SUBSTITUTE($N1474,"/",REPT(" ",999)),COLUMNS($N:N)*999-998,999))</f>
        <v>publishing</v>
      </c>
      <c r="R1474" s="10" t="str">
        <f>TRIM(MID(SUBSTITUTE($N1474,"/",REPT(" ",999)),COLUMNS($N:O)*999-998,999))</f>
        <v>radio &amp; podcasts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IF(ISERROR(E1475/L1475), "N/A", E1475/L1475)</f>
        <v>38.462553191489363</v>
      </c>
      <c r="Q1475" s="10" t="str">
        <f>TRIM(MID(SUBSTITUTE($N1475,"/",REPT(" ",999)),COLUMNS($N:N)*999-998,999))</f>
        <v>publishing</v>
      </c>
      <c r="R1475" s="10" t="str">
        <f>TRIM(MID(SUBSTITUTE($N1475,"/",REPT(" ",999)),COLUMNS($N:O)*999-998,999))</f>
        <v>radio &amp; podcasts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10" t="str">
        <f>TRIM(MID(SUBSTITUTE($N1476,"/",REPT(" ",999)),COLUMNS($N:N)*999-998,999))</f>
        <v>publishing</v>
      </c>
      <c r="R1476" s="10" t="str">
        <f>TRIM(MID(SUBSTITUTE($N1476,"/",REPT(" ",999)),COLUMNS($N:O)*999-998,999))</f>
        <v>radio &amp; podcasts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10" t="str">
        <f>TRIM(MID(SUBSTITUTE($N1477,"/",REPT(" ",999)),COLUMNS($N:N)*999-998,999))</f>
        <v>publishing</v>
      </c>
      <c r="R1477" s="10" t="str">
        <f>TRIM(MID(SUBSTITUTE($N1477,"/",REPT(" ",999)),COLUMNS($N:O)*999-998,999))</f>
        <v>radio &amp; podcasts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10" t="str">
        <f>TRIM(MID(SUBSTITUTE($N1478,"/",REPT(" ",999)),COLUMNS($N:N)*999-998,999))</f>
        <v>publishing</v>
      </c>
      <c r="R1478" s="10" t="str">
        <f>TRIM(MID(SUBSTITUTE($N1478,"/",REPT(" ",999)),COLUMNS($N:O)*999-998,999))</f>
        <v>radio &amp; podcasts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10" t="str">
        <f>TRIM(MID(SUBSTITUTE($N1479,"/",REPT(" ",999)),COLUMNS($N:N)*999-998,999))</f>
        <v>publishing</v>
      </c>
      <c r="R1479" s="10" t="str">
        <f>TRIM(MID(SUBSTITUTE($N1479,"/",REPT(" ",999)),COLUMNS($N:O)*999-998,999))</f>
        <v>radio &amp; podcasts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10" t="str">
        <f>TRIM(MID(SUBSTITUTE($N1480,"/",REPT(" ",999)),COLUMNS($N:N)*999-998,999))</f>
        <v>publishing</v>
      </c>
      <c r="R1480" s="10" t="str">
        <f>TRIM(MID(SUBSTITUTE($N1480,"/",REPT(" ",999)),COLUMNS($N:O)*999-998,999))</f>
        <v>radio &amp; podcasts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10" t="str">
        <f>TRIM(MID(SUBSTITUTE($N1481,"/",REPT(" ",999)),COLUMNS($N:N)*999-998,999))</f>
        <v>publishing</v>
      </c>
      <c r="R1481" s="10" t="str">
        <f>TRIM(MID(SUBSTITUTE($N1481,"/",REPT(" ",999)),COLUMNS($N:O)*999-998,999))</f>
        <v>radio &amp; podcasts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10" t="str">
        <f>TRIM(MID(SUBSTITUTE($N1482,"/",REPT(" ",999)),COLUMNS($N:N)*999-998,999))</f>
        <v>publishing</v>
      </c>
      <c r="R1482" s="10" t="str">
        <f>TRIM(MID(SUBSTITUTE($N1482,"/",REPT(" ",999)),COLUMNS($N:O)*999-998,999))</f>
        <v>radio &amp; podcasts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10" t="str">
        <f>TRIM(MID(SUBSTITUTE($N1483,"/",REPT(" ",999)),COLUMNS($N:N)*999-998,999))</f>
        <v>publishing</v>
      </c>
      <c r="R1483" s="10" t="str">
        <f>TRIM(MID(SUBSTITUTE($N1483,"/",REPT(" ",999)),COLUMNS($N:O)*999-998,999))</f>
        <v>fiction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10" t="str">
        <f>TRIM(MID(SUBSTITUTE($N1484,"/",REPT(" ",999)),COLUMNS($N:N)*999-998,999))</f>
        <v>publishing</v>
      </c>
      <c r="R1484" s="10" t="str">
        <f>TRIM(MID(SUBSTITUTE($N1484,"/",REPT(" ",999)),COLUMNS($N:O)*999-998,999))</f>
        <v>fiction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10" t="str">
        <f>TRIM(MID(SUBSTITUTE($N1485,"/",REPT(" ",999)),COLUMNS($N:N)*999-998,999))</f>
        <v>publishing</v>
      </c>
      <c r="R1485" s="10" t="str">
        <f>TRIM(MID(SUBSTITUTE($N1485,"/",REPT(" ",999)),COLUMNS($N:O)*999-998,999))</f>
        <v>fiction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str">
        <f t="shared" si="93"/>
        <v>N/A</v>
      </c>
      <c r="Q1486" s="10" t="str">
        <f>TRIM(MID(SUBSTITUTE($N1486,"/",REPT(" ",999)),COLUMNS($N:N)*999-998,999))</f>
        <v>publishing</v>
      </c>
      <c r="R1486" s="10" t="str">
        <f>TRIM(MID(SUBSTITUTE($N1486,"/",REPT(" ",999)),COLUMNS($N:O)*999-998,999))</f>
        <v>fiction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10" t="str">
        <f>TRIM(MID(SUBSTITUTE($N1487,"/",REPT(" ",999)),COLUMNS($N:N)*999-998,999))</f>
        <v>publishing</v>
      </c>
      <c r="R1487" s="10" t="str">
        <f>TRIM(MID(SUBSTITUTE($N1487,"/",REPT(" ",999)),COLUMNS($N:O)*999-998,999))</f>
        <v>fiction</v>
      </c>
      <c r="S1487" s="14">
        <f t="shared" si="94"/>
        <v>42130.795983796299</v>
      </c>
      <c r="T1487" s="14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10" t="str">
        <f>TRIM(MID(SUBSTITUTE($N1488,"/",REPT(" ",999)),COLUMNS($N:N)*999-998,999))</f>
        <v>publishing</v>
      </c>
      <c r="R1488" s="10" t="str">
        <f>TRIM(MID(SUBSTITUTE($N1488,"/",REPT(" ",999)),COLUMNS($N:O)*999-998,999))</f>
        <v>fiction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str">
        <f t="shared" si="93"/>
        <v>N/A</v>
      </c>
      <c r="Q1489" s="10" t="str">
        <f>TRIM(MID(SUBSTITUTE($N1489,"/",REPT(" ",999)),COLUMNS($N:N)*999-998,999))</f>
        <v>publishing</v>
      </c>
      <c r="R1489" s="10" t="str">
        <f>TRIM(MID(SUBSTITUTE($N1489,"/",REPT(" ",999)),COLUMNS($N:O)*999-998,999))</f>
        <v>fiction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10" t="str">
        <f>TRIM(MID(SUBSTITUTE($N1490,"/",REPT(" ",999)),COLUMNS($N:N)*999-998,999))</f>
        <v>publishing</v>
      </c>
      <c r="R1490" s="10" t="str">
        <f>TRIM(MID(SUBSTITUTE($N1490,"/",REPT(" ",999)),COLUMNS($N:O)*999-998,999))</f>
        <v>fiction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str">
        <f t="shared" si="93"/>
        <v>N/A</v>
      </c>
      <c r="Q1491" s="10" t="str">
        <f>TRIM(MID(SUBSTITUTE($N1491,"/",REPT(" ",999)),COLUMNS($N:N)*999-998,999))</f>
        <v>publishing</v>
      </c>
      <c r="R1491" s="10" t="str">
        <f>TRIM(MID(SUBSTITUTE($N1491,"/",REPT(" ",999)),COLUMNS($N:O)*999-998,999))</f>
        <v>fiction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10" t="str">
        <f>TRIM(MID(SUBSTITUTE($N1492,"/",REPT(" ",999)),COLUMNS($N:N)*999-998,999))</f>
        <v>publishing</v>
      </c>
      <c r="R1492" s="10" t="str">
        <f>TRIM(MID(SUBSTITUTE($N1492,"/",REPT(" ",999)),COLUMNS($N:O)*999-998,999))</f>
        <v>fiction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10" t="str">
        <f>TRIM(MID(SUBSTITUTE($N1493,"/",REPT(" ",999)),COLUMNS($N:N)*999-998,999))</f>
        <v>publishing</v>
      </c>
      <c r="R1493" s="10" t="str">
        <f>TRIM(MID(SUBSTITUTE($N1493,"/",REPT(" ",999)),COLUMNS($N:O)*999-998,999))</f>
        <v>fiction</v>
      </c>
      <c r="S1493" s="14">
        <f t="shared" si="94"/>
        <v>41991.713460648149</v>
      </c>
      <c r="T1493" s="14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10" t="str">
        <f>TRIM(MID(SUBSTITUTE($N1494,"/",REPT(" ",999)),COLUMNS($N:N)*999-998,999))</f>
        <v>publishing</v>
      </c>
      <c r="R1494" s="10" t="str">
        <f>TRIM(MID(SUBSTITUTE($N1494,"/",REPT(" ",999)),COLUMNS($N:O)*999-998,999))</f>
        <v>fiction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str">
        <f t="shared" si="93"/>
        <v>N/A</v>
      </c>
      <c r="Q1495" s="10" t="str">
        <f>TRIM(MID(SUBSTITUTE($N1495,"/",REPT(" ",999)),COLUMNS($N:N)*999-998,999))</f>
        <v>publishing</v>
      </c>
      <c r="R1495" s="10" t="str">
        <f>TRIM(MID(SUBSTITUTE($N1495,"/",REPT(" ",999)),COLUMNS($N:O)*999-998,999))</f>
        <v>fiction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10" t="str">
        <f>TRIM(MID(SUBSTITUTE($N1496,"/",REPT(" ",999)),COLUMNS($N:N)*999-998,999))</f>
        <v>publishing</v>
      </c>
      <c r="R1496" s="10" t="str">
        <f>TRIM(MID(SUBSTITUTE($N1496,"/",REPT(" ",999)),COLUMNS($N:O)*999-998,999))</f>
        <v>fiction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str">
        <f t="shared" si="93"/>
        <v>N/A</v>
      </c>
      <c r="Q1497" s="10" t="str">
        <f>TRIM(MID(SUBSTITUTE($N1497,"/",REPT(" ",999)),COLUMNS($N:N)*999-998,999))</f>
        <v>publishing</v>
      </c>
      <c r="R1497" s="10" t="str">
        <f>TRIM(MID(SUBSTITUTE($N1497,"/",REPT(" ",999)),COLUMNS($N:O)*999-998,999))</f>
        <v>fiction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str">
        <f t="shared" si="93"/>
        <v>N/A</v>
      </c>
      <c r="Q1498" s="10" t="str">
        <f>TRIM(MID(SUBSTITUTE($N1498,"/",REPT(" ",999)),COLUMNS($N:N)*999-998,999))</f>
        <v>publishing</v>
      </c>
      <c r="R1498" s="10" t="str">
        <f>TRIM(MID(SUBSTITUTE($N1498,"/",REPT(" ",999)),COLUMNS($N:O)*999-998,999))</f>
        <v>fiction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10" t="str">
        <f>TRIM(MID(SUBSTITUTE($N1499,"/",REPT(" ",999)),COLUMNS($N:N)*999-998,999))</f>
        <v>publishing</v>
      </c>
      <c r="R1499" s="10" t="str">
        <f>TRIM(MID(SUBSTITUTE($N1499,"/",REPT(" ",999)),COLUMNS($N:O)*999-998,999))</f>
        <v>fiction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10" t="str">
        <f>TRIM(MID(SUBSTITUTE($N1500,"/",REPT(" ",999)),COLUMNS($N:N)*999-998,999))</f>
        <v>publishing</v>
      </c>
      <c r="R1500" s="10" t="str">
        <f>TRIM(MID(SUBSTITUTE($N1500,"/",REPT(" ",999)),COLUMNS($N:O)*999-998,999))</f>
        <v>fiction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10" t="str">
        <f>TRIM(MID(SUBSTITUTE($N1501,"/",REPT(" ",999)),COLUMNS($N:N)*999-998,999))</f>
        <v>publishing</v>
      </c>
      <c r="R1501" s="10" t="str">
        <f>TRIM(MID(SUBSTITUTE($N1501,"/",REPT(" ",999)),COLUMNS($N:O)*999-998,999))</f>
        <v>fiction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10" t="str">
        <f>TRIM(MID(SUBSTITUTE($N1502,"/",REPT(" ",999)),COLUMNS($N:N)*999-998,999))</f>
        <v>publishing</v>
      </c>
      <c r="R1502" s="10" t="str">
        <f>TRIM(MID(SUBSTITUTE($N1502,"/",REPT(" ",999)),COLUMNS($N:O)*999-998,999))</f>
        <v>fiction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10" t="str">
        <f>TRIM(MID(SUBSTITUTE($N1503,"/",REPT(" ",999)),COLUMNS($N:N)*999-998,999))</f>
        <v>photography</v>
      </c>
      <c r="R1503" s="10" t="str">
        <f>TRIM(MID(SUBSTITUTE($N1503,"/",REPT(" ",999)),COLUMNS($N:O)*999-998,999))</f>
        <v>photobooks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10" t="str">
        <f>TRIM(MID(SUBSTITUTE($N1504,"/",REPT(" ",999)),COLUMNS($N:N)*999-998,999))</f>
        <v>photography</v>
      </c>
      <c r="R1504" s="10" t="str">
        <f>TRIM(MID(SUBSTITUTE($N1504,"/",REPT(" ",999)),COLUMNS($N:O)*999-998,999))</f>
        <v>photobooks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10" t="str">
        <f>TRIM(MID(SUBSTITUTE($N1505,"/",REPT(" ",999)),COLUMNS($N:N)*999-998,999))</f>
        <v>photography</v>
      </c>
      <c r="R1505" s="10" t="str">
        <f>TRIM(MID(SUBSTITUTE($N1505,"/",REPT(" ",999)),COLUMNS($N:O)*999-998,999))</f>
        <v>photobooks</v>
      </c>
      <c r="S1505" s="14">
        <f t="shared" si="94"/>
        <v>42606.347233796296</v>
      </c>
      <c r="T1505" s="14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10" t="str">
        <f>TRIM(MID(SUBSTITUTE($N1506,"/",REPT(" ",999)),COLUMNS($N:N)*999-998,999))</f>
        <v>photography</v>
      </c>
      <c r="R1506" s="10" t="str">
        <f>TRIM(MID(SUBSTITUTE($N1506,"/",REPT(" ",999)),COLUMNS($N:O)*999-998,999))</f>
        <v>photobooks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10" t="str">
        <f>TRIM(MID(SUBSTITUTE($N1507,"/",REPT(" ",999)),COLUMNS($N:N)*999-998,999))</f>
        <v>photography</v>
      </c>
      <c r="R1507" s="10" t="str">
        <f>TRIM(MID(SUBSTITUTE($N1507,"/",REPT(" ",999)),COLUMNS($N:O)*999-998,999))</f>
        <v>photobooks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10" t="str">
        <f>TRIM(MID(SUBSTITUTE($N1508,"/",REPT(" ",999)),COLUMNS($N:N)*999-998,999))</f>
        <v>photography</v>
      </c>
      <c r="R1508" s="10" t="str">
        <f>TRIM(MID(SUBSTITUTE($N1508,"/",REPT(" ",999)),COLUMNS($N:O)*999-998,999))</f>
        <v>photobooks</v>
      </c>
      <c r="S1508" s="14">
        <f t="shared" si="94"/>
        <v>41814.785925925928</v>
      </c>
      <c r="T1508" s="14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10" t="str">
        <f>TRIM(MID(SUBSTITUTE($N1509,"/",REPT(" ",999)),COLUMNS($N:N)*999-998,999))</f>
        <v>photography</v>
      </c>
      <c r="R1509" s="10" t="str">
        <f>TRIM(MID(SUBSTITUTE($N1509,"/",REPT(" ",999)),COLUMNS($N:O)*999-998,999))</f>
        <v>photobooks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10" t="str">
        <f>TRIM(MID(SUBSTITUTE($N1510,"/",REPT(" ",999)),COLUMNS($N:N)*999-998,999))</f>
        <v>photography</v>
      </c>
      <c r="R1510" s="10" t="str">
        <f>TRIM(MID(SUBSTITUTE($N1510,"/",REPT(" ",999)),COLUMNS($N:O)*999-998,999))</f>
        <v>photobooks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10" t="str">
        <f>TRIM(MID(SUBSTITUTE($N1511,"/",REPT(" ",999)),COLUMNS($N:N)*999-998,999))</f>
        <v>photography</v>
      </c>
      <c r="R1511" s="10" t="str">
        <f>TRIM(MID(SUBSTITUTE($N1511,"/",REPT(" ",999)),COLUMNS($N:O)*999-998,999))</f>
        <v>photobooks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10" t="str">
        <f>TRIM(MID(SUBSTITUTE($N1512,"/",REPT(" ",999)),COLUMNS($N:N)*999-998,999))</f>
        <v>photography</v>
      </c>
      <c r="R1512" s="10" t="str">
        <f>TRIM(MID(SUBSTITUTE($N1512,"/",REPT(" ",999)),COLUMNS($N:O)*999-998,999))</f>
        <v>photobooks</v>
      </c>
      <c r="S1512" s="14">
        <f t="shared" si="94"/>
        <v>41809.385162037033</v>
      </c>
      <c r="T1512" s="14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10" t="str">
        <f>TRIM(MID(SUBSTITUTE($N1513,"/",REPT(" ",999)),COLUMNS($N:N)*999-998,999))</f>
        <v>photography</v>
      </c>
      <c r="R1513" s="10" t="str">
        <f>TRIM(MID(SUBSTITUTE($N1513,"/",REPT(" ",999)),COLUMNS($N:O)*999-998,999))</f>
        <v>photobooks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10" t="str">
        <f>TRIM(MID(SUBSTITUTE($N1514,"/",REPT(" ",999)),COLUMNS($N:N)*999-998,999))</f>
        <v>photography</v>
      </c>
      <c r="R1514" s="10" t="str">
        <f>TRIM(MID(SUBSTITUTE($N1514,"/",REPT(" ",999)),COLUMNS($N:O)*999-998,999))</f>
        <v>photobooks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10" t="str">
        <f>TRIM(MID(SUBSTITUTE($N1515,"/",REPT(" ",999)),COLUMNS($N:N)*999-998,999))</f>
        <v>photography</v>
      </c>
      <c r="R1515" s="10" t="str">
        <f>TRIM(MID(SUBSTITUTE($N1515,"/",REPT(" ",999)),COLUMNS($N:O)*999-998,999))</f>
        <v>photobooks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10" t="str">
        <f>TRIM(MID(SUBSTITUTE($N1516,"/",REPT(" ",999)),COLUMNS($N:N)*999-998,999))</f>
        <v>photography</v>
      </c>
      <c r="R1516" s="10" t="str">
        <f>TRIM(MID(SUBSTITUTE($N1516,"/",REPT(" ",999)),COLUMNS($N:O)*999-998,999))</f>
        <v>photobooks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10" t="str">
        <f>TRIM(MID(SUBSTITUTE($N1517,"/",REPT(" ",999)),COLUMNS($N:N)*999-998,999))</f>
        <v>photography</v>
      </c>
      <c r="R1517" s="10" t="str">
        <f>TRIM(MID(SUBSTITUTE($N1517,"/",REPT(" ",999)),COLUMNS($N:O)*999-998,999))</f>
        <v>photobooks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10" t="str">
        <f>TRIM(MID(SUBSTITUTE($N1518,"/",REPT(" ",999)),COLUMNS($N:N)*999-998,999))</f>
        <v>photography</v>
      </c>
      <c r="R1518" s="10" t="str">
        <f>TRIM(MID(SUBSTITUTE($N1518,"/",REPT(" ",999)),COLUMNS($N:O)*999-998,999))</f>
        <v>photobooks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10" t="str">
        <f>TRIM(MID(SUBSTITUTE($N1519,"/",REPT(" ",999)),COLUMNS($N:N)*999-998,999))</f>
        <v>photography</v>
      </c>
      <c r="R1519" s="10" t="str">
        <f>TRIM(MID(SUBSTITUTE($N1519,"/",REPT(" ",999)),COLUMNS($N:O)*999-998,999))</f>
        <v>photobooks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10" t="str">
        <f>TRIM(MID(SUBSTITUTE($N1520,"/",REPT(" ",999)),COLUMNS($N:N)*999-998,999))</f>
        <v>photography</v>
      </c>
      <c r="R1520" s="10" t="str">
        <f>TRIM(MID(SUBSTITUTE($N1520,"/",REPT(" ",999)),COLUMNS($N:O)*999-998,999))</f>
        <v>photobooks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10" t="str">
        <f>TRIM(MID(SUBSTITUTE($N1521,"/",REPT(" ",999)),COLUMNS($N:N)*999-998,999))</f>
        <v>photography</v>
      </c>
      <c r="R1521" s="10" t="str">
        <f>TRIM(MID(SUBSTITUTE($N1521,"/",REPT(" ",999)),COLUMNS($N:O)*999-998,999))</f>
        <v>photobooks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10" t="str">
        <f>TRIM(MID(SUBSTITUTE($N1522,"/",REPT(" ",999)),COLUMNS($N:N)*999-998,999))</f>
        <v>photography</v>
      </c>
      <c r="R1522" s="10" t="str">
        <f>TRIM(MID(SUBSTITUTE($N1522,"/",REPT(" ",999)),COLUMNS($N:O)*999-998,999))</f>
        <v>photobooks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10" t="str">
        <f>TRIM(MID(SUBSTITUTE($N1523,"/",REPT(" ",999)),COLUMNS($N:N)*999-998,999))</f>
        <v>photography</v>
      </c>
      <c r="R1523" s="10" t="str">
        <f>TRIM(MID(SUBSTITUTE($N1523,"/",REPT(" ",999)),COLUMNS($N:O)*999-998,999))</f>
        <v>photobooks</v>
      </c>
      <c r="S1523" s="14">
        <f t="shared" si="94"/>
        <v>42493.167719907404</v>
      </c>
      <c r="T1523" s="14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10" t="str">
        <f>TRIM(MID(SUBSTITUTE($N1524,"/",REPT(" ",999)),COLUMNS($N:N)*999-998,999))</f>
        <v>photography</v>
      </c>
      <c r="R1524" s="10" t="str">
        <f>TRIM(MID(SUBSTITUTE($N1524,"/",REPT(" ",999)),COLUMNS($N:O)*999-998,999))</f>
        <v>photobooks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10" t="str">
        <f>TRIM(MID(SUBSTITUTE($N1525,"/",REPT(" ",999)),COLUMNS($N:N)*999-998,999))</f>
        <v>photography</v>
      </c>
      <c r="R1525" s="10" t="str">
        <f>TRIM(MID(SUBSTITUTE($N1525,"/",REPT(" ",999)),COLUMNS($N:O)*999-998,999))</f>
        <v>photobooks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10" t="str">
        <f>TRIM(MID(SUBSTITUTE($N1526,"/",REPT(" ",999)),COLUMNS($N:N)*999-998,999))</f>
        <v>photography</v>
      </c>
      <c r="R1526" s="10" t="str">
        <f>TRIM(MID(SUBSTITUTE($N1526,"/",REPT(" ",999)),COLUMNS($N:O)*999-998,999))</f>
        <v>photobooks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10" t="str">
        <f>TRIM(MID(SUBSTITUTE($N1527,"/",REPT(" ",999)),COLUMNS($N:N)*999-998,999))</f>
        <v>photography</v>
      </c>
      <c r="R1527" s="10" t="str">
        <f>TRIM(MID(SUBSTITUTE($N1527,"/",REPT(" ",999)),COLUMNS($N:O)*999-998,999))</f>
        <v>photobooks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10" t="str">
        <f>TRIM(MID(SUBSTITUTE($N1528,"/",REPT(" ",999)),COLUMNS($N:N)*999-998,999))</f>
        <v>photography</v>
      </c>
      <c r="R1528" s="10" t="str">
        <f>TRIM(MID(SUBSTITUTE($N1528,"/",REPT(" ",999)),COLUMNS($N:O)*999-998,999))</f>
        <v>photobooks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10" t="str">
        <f>TRIM(MID(SUBSTITUTE($N1529,"/",REPT(" ",999)),COLUMNS($N:N)*999-998,999))</f>
        <v>photography</v>
      </c>
      <c r="R1529" s="10" t="str">
        <f>TRIM(MID(SUBSTITUTE($N1529,"/",REPT(" ",999)),COLUMNS($N:O)*999-998,999))</f>
        <v>photobooks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10" t="str">
        <f>TRIM(MID(SUBSTITUTE($N1530,"/",REPT(" ",999)),COLUMNS($N:N)*999-998,999))</f>
        <v>photography</v>
      </c>
      <c r="R1530" s="10" t="str">
        <f>TRIM(MID(SUBSTITUTE($N1530,"/",REPT(" ",999)),COLUMNS($N:O)*999-998,999))</f>
        <v>photobooks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10" t="str">
        <f>TRIM(MID(SUBSTITUTE($N1531,"/",REPT(" ",999)),COLUMNS($N:N)*999-998,999))</f>
        <v>photography</v>
      </c>
      <c r="R1531" s="10" t="str">
        <f>TRIM(MID(SUBSTITUTE($N1531,"/",REPT(" ",999)),COLUMNS($N:O)*999-998,999))</f>
        <v>photobooks</v>
      </c>
      <c r="S1531" s="14">
        <f t="shared" si="94"/>
        <v>42052.628703703704</v>
      </c>
      <c r="T1531" s="14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10" t="str">
        <f>TRIM(MID(SUBSTITUTE($N1532,"/",REPT(" ",999)),COLUMNS($N:N)*999-998,999))</f>
        <v>photography</v>
      </c>
      <c r="R1532" s="10" t="str">
        <f>TRIM(MID(SUBSTITUTE($N1532,"/",REPT(" ",999)),COLUMNS($N:O)*999-998,999))</f>
        <v>photobooks</v>
      </c>
      <c r="S1532" s="14">
        <f t="shared" si="94"/>
        <v>42275.767303240747</v>
      </c>
      <c r="T1532" s="14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10" t="str">
        <f>TRIM(MID(SUBSTITUTE($N1533,"/",REPT(" ",999)),COLUMNS($N:N)*999-998,999))</f>
        <v>photography</v>
      </c>
      <c r="R1533" s="10" t="str">
        <f>TRIM(MID(SUBSTITUTE($N1533,"/",REPT(" ",999)),COLUMNS($N:O)*999-998,999))</f>
        <v>photobooks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10" t="str">
        <f>TRIM(MID(SUBSTITUTE($N1534,"/",REPT(" ",999)),COLUMNS($N:N)*999-998,999))</f>
        <v>photography</v>
      </c>
      <c r="R1534" s="10" t="str">
        <f>TRIM(MID(SUBSTITUTE($N1534,"/",REPT(" ",999)),COLUMNS($N:O)*999-998,999))</f>
        <v>photobooks</v>
      </c>
      <c r="S1534" s="14">
        <f t="shared" si="94"/>
        <v>42391.475289351853</v>
      </c>
      <c r="T1534" s="14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10" t="str">
        <f>TRIM(MID(SUBSTITUTE($N1535,"/",REPT(" ",999)),COLUMNS($N:N)*999-998,999))</f>
        <v>photography</v>
      </c>
      <c r="R1535" s="10" t="str">
        <f>TRIM(MID(SUBSTITUTE($N1535,"/",REPT(" ",999)),COLUMNS($N:O)*999-998,999))</f>
        <v>photobooks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10" t="str">
        <f>TRIM(MID(SUBSTITUTE($N1536,"/",REPT(" ",999)),COLUMNS($N:N)*999-998,999))</f>
        <v>photography</v>
      </c>
      <c r="R1536" s="10" t="str">
        <f>TRIM(MID(SUBSTITUTE($N1536,"/",REPT(" ",999)),COLUMNS($N:O)*999-998,999))</f>
        <v>photobooks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10" t="str">
        <f>TRIM(MID(SUBSTITUTE($N1537,"/",REPT(" ",999)),COLUMNS($N:N)*999-998,999))</f>
        <v>photography</v>
      </c>
      <c r="R1537" s="10" t="str">
        <f>TRIM(MID(SUBSTITUTE($N1537,"/",REPT(" ",999)),COLUMNS($N:O)*999-998,999))</f>
        <v>photobooks</v>
      </c>
      <c r="S1537" s="14">
        <f t="shared" si="94"/>
        <v>42484.829062500001</v>
      </c>
      <c r="T1537" s="14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10" t="str">
        <f>TRIM(MID(SUBSTITUTE($N1538,"/",REPT(" ",999)),COLUMNS($N:N)*999-998,999))</f>
        <v>photography</v>
      </c>
      <c r="R1538" s="10" t="str">
        <f>TRIM(MID(SUBSTITUTE($N1538,"/",REPT(" ",999)),COLUMNS($N:O)*999-998,999))</f>
        <v>photobooks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IF(ISERROR(E1539/L1539), "N/A", E1539/L1539)</f>
        <v>96.375</v>
      </c>
      <c r="Q1539" s="10" t="str">
        <f>TRIM(MID(SUBSTITUTE($N1539,"/",REPT(" ",999)),COLUMNS($N:N)*999-998,999))</f>
        <v>photography</v>
      </c>
      <c r="R1539" s="10" t="str">
        <f>TRIM(MID(SUBSTITUTE($N1539,"/",REPT(" ",999)),COLUMNS($N:O)*999-998,999))</f>
        <v>photobooks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10" t="str">
        <f>TRIM(MID(SUBSTITUTE($N1540,"/",REPT(" ",999)),COLUMNS($N:N)*999-998,999))</f>
        <v>photography</v>
      </c>
      <c r="R1540" s="10" t="str">
        <f>TRIM(MID(SUBSTITUTE($N1540,"/",REPT(" ",999)),COLUMNS($N:O)*999-998,999))</f>
        <v>photobooks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10" t="str">
        <f>TRIM(MID(SUBSTITUTE($N1541,"/",REPT(" ",999)),COLUMNS($N:N)*999-998,999))</f>
        <v>photography</v>
      </c>
      <c r="R1541" s="10" t="str">
        <f>TRIM(MID(SUBSTITUTE($N1541,"/",REPT(" ",999)),COLUMNS($N:O)*999-998,999))</f>
        <v>photobooks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10" t="str">
        <f>TRIM(MID(SUBSTITUTE($N1542,"/",REPT(" ",999)),COLUMNS($N:N)*999-998,999))</f>
        <v>photography</v>
      </c>
      <c r="R1542" s="10" t="str">
        <f>TRIM(MID(SUBSTITUTE($N1542,"/",REPT(" ",999)),COLUMNS($N:O)*999-998,999))</f>
        <v>photobooks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10" t="str">
        <f>TRIM(MID(SUBSTITUTE($N1543,"/",REPT(" ",999)),COLUMNS($N:N)*999-998,999))</f>
        <v>photography</v>
      </c>
      <c r="R1543" s="10" t="str">
        <f>TRIM(MID(SUBSTITUTE($N1543,"/",REPT(" ",999)),COLUMNS($N:O)*999-998,999))</f>
        <v>nature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10" t="str">
        <f>TRIM(MID(SUBSTITUTE($N1544,"/",REPT(" ",999)),COLUMNS($N:N)*999-998,999))</f>
        <v>photography</v>
      </c>
      <c r="R1544" s="10" t="str">
        <f>TRIM(MID(SUBSTITUTE($N1544,"/",REPT(" ",999)),COLUMNS($N:O)*999-998,999))</f>
        <v>nature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10" t="str">
        <f>TRIM(MID(SUBSTITUTE($N1545,"/",REPT(" ",999)),COLUMNS($N:N)*999-998,999))</f>
        <v>photography</v>
      </c>
      <c r="R1545" s="10" t="str">
        <f>TRIM(MID(SUBSTITUTE($N1545,"/",REPT(" ",999)),COLUMNS($N:O)*999-998,999))</f>
        <v>nature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str">
        <f t="shared" si="97"/>
        <v>N/A</v>
      </c>
      <c r="Q1546" s="10" t="str">
        <f>TRIM(MID(SUBSTITUTE($N1546,"/",REPT(" ",999)),COLUMNS($N:N)*999-998,999))</f>
        <v>photography</v>
      </c>
      <c r="R1546" s="10" t="str">
        <f>TRIM(MID(SUBSTITUTE($N1546,"/",REPT(" ",999)),COLUMNS($N:O)*999-998,999))</f>
        <v>nature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10" t="str">
        <f>TRIM(MID(SUBSTITUTE($N1547,"/",REPT(" ",999)),COLUMNS($N:N)*999-998,999))</f>
        <v>photography</v>
      </c>
      <c r="R1547" s="10" t="str">
        <f>TRIM(MID(SUBSTITUTE($N1547,"/",REPT(" ",999)),COLUMNS($N:O)*999-998,999))</f>
        <v>nature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10" t="str">
        <f>TRIM(MID(SUBSTITUTE($N1548,"/",REPT(" ",999)),COLUMNS($N:N)*999-998,999))</f>
        <v>photography</v>
      </c>
      <c r="R1548" s="10" t="str">
        <f>TRIM(MID(SUBSTITUTE($N1548,"/",REPT(" ",999)),COLUMNS($N:O)*999-998,999))</f>
        <v>nature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str">
        <f t="shared" si="97"/>
        <v>N/A</v>
      </c>
      <c r="Q1549" s="10" t="str">
        <f>TRIM(MID(SUBSTITUTE($N1549,"/",REPT(" ",999)),COLUMNS($N:N)*999-998,999))</f>
        <v>photography</v>
      </c>
      <c r="R1549" s="10" t="str">
        <f>TRIM(MID(SUBSTITUTE($N1549,"/",REPT(" ",999)),COLUMNS($N:O)*999-998,999))</f>
        <v>nature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10" t="str">
        <f>TRIM(MID(SUBSTITUTE($N1550,"/",REPT(" ",999)),COLUMNS($N:N)*999-998,999))</f>
        <v>photography</v>
      </c>
      <c r="R1550" s="10" t="str">
        <f>TRIM(MID(SUBSTITUTE($N1550,"/",REPT(" ",999)),COLUMNS($N:O)*999-998,999))</f>
        <v>nature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10" t="str">
        <f>TRIM(MID(SUBSTITUTE($N1551,"/",REPT(" ",999)),COLUMNS($N:N)*999-998,999))</f>
        <v>photography</v>
      </c>
      <c r="R1551" s="10" t="str">
        <f>TRIM(MID(SUBSTITUTE($N1551,"/",REPT(" ",999)),COLUMNS($N:O)*999-998,999))</f>
        <v>nature</v>
      </c>
      <c r="S1551" s="14">
        <f t="shared" si="98"/>
        <v>42281.136099537034</v>
      </c>
      <c r="T1551" s="14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10" t="str">
        <f>TRIM(MID(SUBSTITUTE($N1552,"/",REPT(" ",999)),COLUMNS($N:N)*999-998,999))</f>
        <v>photography</v>
      </c>
      <c r="R1552" s="10" t="str">
        <f>TRIM(MID(SUBSTITUTE($N1552,"/",REPT(" ",999)),COLUMNS($N:O)*999-998,999))</f>
        <v>nature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str">
        <f t="shared" si="97"/>
        <v>N/A</v>
      </c>
      <c r="Q1553" s="10" t="str">
        <f>TRIM(MID(SUBSTITUTE($N1553,"/",REPT(" ",999)),COLUMNS($N:N)*999-998,999))</f>
        <v>photography</v>
      </c>
      <c r="R1553" s="10" t="str">
        <f>TRIM(MID(SUBSTITUTE($N1553,"/",REPT(" ",999)),COLUMNS($N:O)*999-998,999))</f>
        <v>nature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10" t="str">
        <f>TRIM(MID(SUBSTITUTE($N1554,"/",REPT(" ",999)),COLUMNS($N:N)*999-998,999))</f>
        <v>photography</v>
      </c>
      <c r="R1554" s="10" t="str">
        <f>TRIM(MID(SUBSTITUTE($N1554,"/",REPT(" ",999)),COLUMNS($N:O)*999-998,999))</f>
        <v>nature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str">
        <f t="shared" si="97"/>
        <v>N/A</v>
      </c>
      <c r="Q1555" s="10" t="str">
        <f>TRIM(MID(SUBSTITUTE($N1555,"/",REPT(" ",999)),COLUMNS($N:N)*999-998,999))</f>
        <v>photography</v>
      </c>
      <c r="R1555" s="10" t="str">
        <f>TRIM(MID(SUBSTITUTE($N1555,"/",REPT(" ",999)),COLUMNS($N:O)*999-998,999))</f>
        <v>nature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str">
        <f t="shared" si="97"/>
        <v>N/A</v>
      </c>
      <c r="Q1556" s="10" t="str">
        <f>TRIM(MID(SUBSTITUTE($N1556,"/",REPT(" ",999)),COLUMNS($N:N)*999-998,999))</f>
        <v>photography</v>
      </c>
      <c r="R1556" s="10" t="str">
        <f>TRIM(MID(SUBSTITUTE($N1556,"/",REPT(" ",999)),COLUMNS($N:O)*999-998,999))</f>
        <v>nature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str">
        <f t="shared" si="97"/>
        <v>N/A</v>
      </c>
      <c r="Q1557" s="10" t="str">
        <f>TRIM(MID(SUBSTITUTE($N1557,"/",REPT(" ",999)),COLUMNS($N:N)*999-998,999))</f>
        <v>photography</v>
      </c>
      <c r="R1557" s="10" t="str">
        <f>TRIM(MID(SUBSTITUTE($N1557,"/",REPT(" ",999)),COLUMNS($N:O)*999-998,999))</f>
        <v>nature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10" t="str">
        <f>TRIM(MID(SUBSTITUTE($N1558,"/",REPT(" ",999)),COLUMNS($N:N)*999-998,999))</f>
        <v>photography</v>
      </c>
      <c r="R1558" s="10" t="str">
        <f>TRIM(MID(SUBSTITUTE($N1558,"/",REPT(" ",999)),COLUMNS($N:O)*999-998,999))</f>
        <v>nature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10" t="str">
        <f>TRIM(MID(SUBSTITUTE($N1559,"/",REPT(" ",999)),COLUMNS($N:N)*999-998,999))</f>
        <v>photography</v>
      </c>
      <c r="R1559" s="10" t="str">
        <f>TRIM(MID(SUBSTITUTE($N1559,"/",REPT(" ",999)),COLUMNS($N:O)*999-998,999))</f>
        <v>nature</v>
      </c>
      <c r="S1559" s="14">
        <f t="shared" si="98"/>
        <v>41871.65315972222</v>
      </c>
      <c r="T1559" s="14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10" t="str">
        <f>TRIM(MID(SUBSTITUTE($N1560,"/",REPT(" ",999)),COLUMNS($N:N)*999-998,999))</f>
        <v>photography</v>
      </c>
      <c r="R1560" s="10" t="str">
        <f>TRIM(MID(SUBSTITUTE($N1560,"/",REPT(" ",999)),COLUMNS($N:O)*999-998,999))</f>
        <v>nature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10" t="str">
        <f>TRIM(MID(SUBSTITUTE($N1561,"/",REPT(" ",999)),COLUMNS($N:N)*999-998,999))</f>
        <v>photography</v>
      </c>
      <c r="R1561" s="10" t="str">
        <f>TRIM(MID(SUBSTITUTE($N1561,"/",REPT(" ",999)),COLUMNS($N:O)*999-998,999))</f>
        <v>nature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10" t="str">
        <f>TRIM(MID(SUBSTITUTE($N1562,"/",REPT(" ",999)),COLUMNS($N:N)*999-998,999))</f>
        <v>photography</v>
      </c>
      <c r="R1562" s="10" t="str">
        <f>TRIM(MID(SUBSTITUTE($N1562,"/",REPT(" ",999)),COLUMNS($N:O)*999-998,999))</f>
        <v>nature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10" t="str">
        <f>TRIM(MID(SUBSTITUTE($N1563,"/",REPT(" ",999)),COLUMNS($N:N)*999-998,999))</f>
        <v>publishing</v>
      </c>
      <c r="R1563" s="10" t="str">
        <f>TRIM(MID(SUBSTITUTE($N1563,"/",REPT(" ",999)),COLUMNS($N:O)*999-998,999))</f>
        <v>art books</v>
      </c>
      <c r="S1563" s="14">
        <f t="shared" si="98"/>
        <v>41555.041701388887</v>
      </c>
      <c r="T1563" s="14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str">
        <f t="shared" si="97"/>
        <v>N/A</v>
      </c>
      <c r="Q1564" s="10" t="str">
        <f>TRIM(MID(SUBSTITUTE($N1564,"/",REPT(" ",999)),COLUMNS($N:N)*999-998,999))</f>
        <v>publishing</v>
      </c>
      <c r="R1564" s="10" t="str">
        <f>TRIM(MID(SUBSTITUTE($N1564,"/",REPT(" ",999)),COLUMNS($N:O)*999-998,999))</f>
        <v>art books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10" t="str">
        <f>TRIM(MID(SUBSTITUTE($N1565,"/",REPT(" ",999)),COLUMNS($N:N)*999-998,999))</f>
        <v>publishing</v>
      </c>
      <c r="R1565" s="10" t="str">
        <f>TRIM(MID(SUBSTITUTE($N1565,"/",REPT(" ",999)),COLUMNS($N:O)*999-998,999))</f>
        <v>art books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10" t="str">
        <f>TRIM(MID(SUBSTITUTE($N1566,"/",REPT(" ",999)),COLUMNS($N:N)*999-998,999))</f>
        <v>publishing</v>
      </c>
      <c r="R1566" s="10" t="str">
        <f>TRIM(MID(SUBSTITUTE($N1566,"/",REPT(" ",999)),COLUMNS($N:O)*999-998,999))</f>
        <v>art books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10" t="str">
        <f>TRIM(MID(SUBSTITUTE($N1567,"/",REPT(" ",999)),COLUMNS($N:N)*999-998,999))</f>
        <v>publishing</v>
      </c>
      <c r="R1567" s="10" t="str">
        <f>TRIM(MID(SUBSTITUTE($N1567,"/",REPT(" ",999)),COLUMNS($N:O)*999-998,999))</f>
        <v>art books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10" t="str">
        <f>TRIM(MID(SUBSTITUTE($N1568,"/",REPT(" ",999)),COLUMNS($N:N)*999-998,999))</f>
        <v>publishing</v>
      </c>
      <c r="R1568" s="10" t="str">
        <f>TRIM(MID(SUBSTITUTE($N1568,"/",REPT(" ",999)),COLUMNS($N:O)*999-998,999))</f>
        <v>art books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10" t="str">
        <f>TRIM(MID(SUBSTITUTE($N1569,"/",REPT(" ",999)),COLUMNS($N:N)*999-998,999))</f>
        <v>publishing</v>
      </c>
      <c r="R1569" s="10" t="str">
        <f>TRIM(MID(SUBSTITUTE($N1569,"/",REPT(" ",999)),COLUMNS($N:O)*999-998,999))</f>
        <v>art books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10" t="str">
        <f>TRIM(MID(SUBSTITUTE($N1570,"/",REPT(" ",999)),COLUMNS($N:N)*999-998,999))</f>
        <v>publishing</v>
      </c>
      <c r="R1570" s="10" t="str">
        <f>TRIM(MID(SUBSTITUTE($N1570,"/",REPT(" ",999)),COLUMNS($N:O)*999-998,999))</f>
        <v>art books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str">
        <f t="shared" si="97"/>
        <v>N/A</v>
      </c>
      <c r="Q1571" s="10" t="str">
        <f>TRIM(MID(SUBSTITUTE($N1571,"/",REPT(" ",999)),COLUMNS($N:N)*999-998,999))</f>
        <v>publishing</v>
      </c>
      <c r="R1571" s="10" t="str">
        <f>TRIM(MID(SUBSTITUTE($N1571,"/",REPT(" ",999)),COLUMNS($N:O)*999-998,999))</f>
        <v>art books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10" t="str">
        <f>TRIM(MID(SUBSTITUTE($N1572,"/",REPT(" ",999)),COLUMNS($N:N)*999-998,999))</f>
        <v>publishing</v>
      </c>
      <c r="R1572" s="10" t="str">
        <f>TRIM(MID(SUBSTITUTE($N1572,"/",REPT(" ",999)),COLUMNS($N:O)*999-998,999))</f>
        <v>art books</v>
      </c>
      <c r="S1572" s="14">
        <f t="shared" si="98"/>
        <v>42438.813449074078</v>
      </c>
      <c r="T1572" s="14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10" t="str">
        <f>TRIM(MID(SUBSTITUTE($N1573,"/",REPT(" ",999)),COLUMNS($N:N)*999-998,999))</f>
        <v>publishing</v>
      </c>
      <c r="R1573" s="10" t="str">
        <f>TRIM(MID(SUBSTITUTE($N1573,"/",REPT(" ",999)),COLUMNS($N:O)*999-998,999))</f>
        <v>art books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10" t="str">
        <f>TRIM(MID(SUBSTITUTE($N1574,"/",REPT(" ",999)),COLUMNS($N:N)*999-998,999))</f>
        <v>publishing</v>
      </c>
      <c r="R1574" s="10" t="str">
        <f>TRIM(MID(SUBSTITUTE($N1574,"/",REPT(" ",999)),COLUMNS($N:O)*999-998,999))</f>
        <v>art books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10" t="str">
        <f>TRIM(MID(SUBSTITUTE($N1575,"/",REPT(" ",999)),COLUMNS($N:N)*999-998,999))</f>
        <v>publishing</v>
      </c>
      <c r="R1575" s="10" t="str">
        <f>TRIM(MID(SUBSTITUTE($N1575,"/",REPT(" ",999)),COLUMNS($N:O)*999-998,999))</f>
        <v>art books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10" t="str">
        <f>TRIM(MID(SUBSTITUTE($N1576,"/",REPT(" ",999)),COLUMNS($N:N)*999-998,999))</f>
        <v>publishing</v>
      </c>
      <c r="R1576" s="10" t="str">
        <f>TRIM(MID(SUBSTITUTE($N1576,"/",REPT(" ",999)),COLUMNS($N:O)*999-998,999))</f>
        <v>art books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10" t="str">
        <f>TRIM(MID(SUBSTITUTE($N1577,"/",REPT(" ",999)),COLUMNS($N:N)*999-998,999))</f>
        <v>publishing</v>
      </c>
      <c r="R1577" s="10" t="str">
        <f>TRIM(MID(SUBSTITUTE($N1577,"/",REPT(" ",999)),COLUMNS($N:O)*999-998,999))</f>
        <v>art books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10" t="str">
        <f>TRIM(MID(SUBSTITUTE($N1578,"/",REPT(" ",999)),COLUMNS($N:N)*999-998,999))</f>
        <v>publishing</v>
      </c>
      <c r="R1578" s="10" t="str">
        <f>TRIM(MID(SUBSTITUTE($N1578,"/",REPT(" ",999)),COLUMNS($N:O)*999-998,999))</f>
        <v>art books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10" t="str">
        <f>TRIM(MID(SUBSTITUTE($N1579,"/",REPT(" ",999)),COLUMNS($N:N)*999-998,999))</f>
        <v>publishing</v>
      </c>
      <c r="R1579" s="10" t="str">
        <f>TRIM(MID(SUBSTITUTE($N1579,"/",REPT(" ",999)),COLUMNS($N:O)*999-998,999))</f>
        <v>art books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10" t="str">
        <f>TRIM(MID(SUBSTITUTE($N1580,"/",REPT(" ",999)),COLUMNS($N:N)*999-998,999))</f>
        <v>publishing</v>
      </c>
      <c r="R1580" s="10" t="str">
        <f>TRIM(MID(SUBSTITUTE($N1580,"/",REPT(" ",999)),COLUMNS($N:O)*999-998,999))</f>
        <v>art books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10" t="str">
        <f>TRIM(MID(SUBSTITUTE($N1581,"/",REPT(" ",999)),COLUMNS($N:N)*999-998,999))</f>
        <v>publishing</v>
      </c>
      <c r="R1581" s="10" t="str">
        <f>TRIM(MID(SUBSTITUTE($N1581,"/",REPT(" ",999)),COLUMNS($N:O)*999-998,999))</f>
        <v>art books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str">
        <f t="shared" si="97"/>
        <v>N/A</v>
      </c>
      <c r="Q1582" s="10" t="str">
        <f>TRIM(MID(SUBSTITUTE($N1582,"/",REPT(" ",999)),COLUMNS($N:N)*999-998,999))</f>
        <v>publishing</v>
      </c>
      <c r="R1582" s="10" t="str">
        <f>TRIM(MID(SUBSTITUTE($N1582,"/",REPT(" ",999)),COLUMNS($N:O)*999-998,999))</f>
        <v>art books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10" t="str">
        <f>TRIM(MID(SUBSTITUTE($N1583,"/",REPT(" ",999)),COLUMNS($N:N)*999-998,999))</f>
        <v>photography</v>
      </c>
      <c r="R1583" s="10" t="str">
        <f>TRIM(MID(SUBSTITUTE($N1583,"/",REPT(" ",999)),COLUMNS($N:O)*999-998,999))</f>
        <v>places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10" t="str">
        <f>TRIM(MID(SUBSTITUTE($N1584,"/",REPT(" ",999)),COLUMNS($N:N)*999-998,999))</f>
        <v>photography</v>
      </c>
      <c r="R1584" s="10" t="str">
        <f>TRIM(MID(SUBSTITUTE($N1584,"/",REPT(" ",999)),COLUMNS($N:O)*999-998,999))</f>
        <v>places</v>
      </c>
      <c r="S1584" s="14">
        <f t="shared" si="98"/>
        <v>42246.789965277778</v>
      </c>
      <c r="T1584" s="14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10" t="str">
        <f>TRIM(MID(SUBSTITUTE($N1585,"/",REPT(" ",999)),COLUMNS($N:N)*999-998,999))</f>
        <v>photography</v>
      </c>
      <c r="R1585" s="10" t="str">
        <f>TRIM(MID(SUBSTITUTE($N1585,"/",REPT(" ",999)),COLUMNS($N:O)*999-998,999))</f>
        <v>places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str">
        <f t="shared" si="97"/>
        <v>N/A</v>
      </c>
      <c r="Q1586" s="10" t="str">
        <f>TRIM(MID(SUBSTITUTE($N1586,"/",REPT(" ",999)),COLUMNS($N:N)*999-998,999))</f>
        <v>photography</v>
      </c>
      <c r="R1586" s="10" t="str">
        <f>TRIM(MID(SUBSTITUTE($N1586,"/",REPT(" ",999)),COLUMNS($N:O)*999-998,999))</f>
        <v>places</v>
      </c>
      <c r="S1586" s="14">
        <f t="shared" si="98"/>
        <v>41779.649317129632</v>
      </c>
      <c r="T1586" s="14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10" t="str">
        <f>TRIM(MID(SUBSTITUTE($N1587,"/",REPT(" ",999)),COLUMNS($N:N)*999-998,999))</f>
        <v>photography</v>
      </c>
      <c r="R1587" s="10" t="str">
        <f>TRIM(MID(SUBSTITUTE($N1587,"/",REPT(" ",999)),COLUMNS($N:O)*999-998,999))</f>
        <v>places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str">
        <f t="shared" si="97"/>
        <v>N/A</v>
      </c>
      <c r="Q1588" s="10" t="str">
        <f>TRIM(MID(SUBSTITUTE($N1588,"/",REPT(" ",999)),COLUMNS($N:N)*999-998,999))</f>
        <v>photography</v>
      </c>
      <c r="R1588" s="10" t="str">
        <f>TRIM(MID(SUBSTITUTE($N1588,"/",REPT(" ",999)),COLUMNS($N:O)*999-998,999))</f>
        <v>places</v>
      </c>
      <c r="S1588" s="14">
        <f t="shared" si="98"/>
        <v>42069.104421296302</v>
      </c>
      <c r="T1588" s="14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10" t="str">
        <f>TRIM(MID(SUBSTITUTE($N1589,"/",REPT(" ",999)),COLUMNS($N:N)*999-998,999))</f>
        <v>photography</v>
      </c>
      <c r="R1589" s="10" t="str">
        <f>TRIM(MID(SUBSTITUTE($N1589,"/",REPT(" ",999)),COLUMNS($N:O)*999-998,999))</f>
        <v>places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str">
        <f t="shared" si="97"/>
        <v>N/A</v>
      </c>
      <c r="Q1590" s="10" t="str">
        <f>TRIM(MID(SUBSTITUTE($N1590,"/",REPT(" ",999)),COLUMNS($N:N)*999-998,999))</f>
        <v>photography</v>
      </c>
      <c r="R1590" s="10" t="str">
        <f>TRIM(MID(SUBSTITUTE($N1590,"/",REPT(" ",999)),COLUMNS($N:O)*999-998,999))</f>
        <v>places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str">
        <f t="shared" si="97"/>
        <v>N/A</v>
      </c>
      <c r="Q1591" s="10" t="str">
        <f>TRIM(MID(SUBSTITUTE($N1591,"/",REPT(" ",999)),COLUMNS($N:N)*999-998,999))</f>
        <v>photography</v>
      </c>
      <c r="R1591" s="10" t="str">
        <f>TRIM(MID(SUBSTITUTE($N1591,"/",REPT(" ",999)),COLUMNS($N:O)*999-998,999))</f>
        <v>places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10" t="str">
        <f>TRIM(MID(SUBSTITUTE($N1592,"/",REPT(" ",999)),COLUMNS($N:N)*999-998,999))</f>
        <v>photography</v>
      </c>
      <c r="R1592" s="10" t="str">
        <f>TRIM(MID(SUBSTITUTE($N1592,"/",REPT(" ",999)),COLUMNS($N:O)*999-998,999))</f>
        <v>places</v>
      </c>
      <c r="S1592" s="14">
        <f t="shared" si="98"/>
        <v>42240.857222222221</v>
      </c>
      <c r="T1592" s="14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10" t="str">
        <f>TRIM(MID(SUBSTITUTE($N1593,"/",REPT(" ",999)),COLUMNS($N:N)*999-998,999))</f>
        <v>photography</v>
      </c>
      <c r="R1593" s="10" t="str">
        <f>TRIM(MID(SUBSTITUTE($N1593,"/",REPT(" ",999)),COLUMNS($N:O)*999-998,999))</f>
        <v>places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str">
        <f t="shared" si="97"/>
        <v>N/A</v>
      </c>
      <c r="Q1594" s="10" t="str">
        <f>TRIM(MID(SUBSTITUTE($N1594,"/",REPT(" ",999)),COLUMNS($N:N)*999-998,999))</f>
        <v>photography</v>
      </c>
      <c r="R1594" s="10" t="str">
        <f>TRIM(MID(SUBSTITUTE($N1594,"/",REPT(" ",999)),COLUMNS($N:O)*999-998,999))</f>
        <v>places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10" t="str">
        <f>TRIM(MID(SUBSTITUTE($N1595,"/",REPT(" ",999)),COLUMNS($N:N)*999-998,999))</f>
        <v>photography</v>
      </c>
      <c r="R1595" s="10" t="str">
        <f>TRIM(MID(SUBSTITUTE($N1595,"/",REPT(" ",999)),COLUMNS($N:O)*999-998,999))</f>
        <v>places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10" t="str">
        <f>TRIM(MID(SUBSTITUTE($N1596,"/",REPT(" ",999)),COLUMNS($N:N)*999-998,999))</f>
        <v>photography</v>
      </c>
      <c r="R1596" s="10" t="str">
        <f>TRIM(MID(SUBSTITUTE($N1596,"/",REPT(" ",999)),COLUMNS($N:O)*999-998,999))</f>
        <v>places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10" t="str">
        <f>TRIM(MID(SUBSTITUTE($N1597,"/",REPT(" ",999)),COLUMNS($N:N)*999-998,999))</f>
        <v>photography</v>
      </c>
      <c r="R1597" s="10" t="str">
        <f>TRIM(MID(SUBSTITUTE($N1597,"/",REPT(" ",999)),COLUMNS($N:O)*999-998,999))</f>
        <v>places</v>
      </c>
      <c r="S1597" s="14">
        <f t="shared" si="98"/>
        <v>41780.050092592595</v>
      </c>
      <c r="T1597" s="14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10" t="str">
        <f>TRIM(MID(SUBSTITUTE($N1598,"/",REPT(" ",999)),COLUMNS($N:N)*999-998,999))</f>
        <v>photography</v>
      </c>
      <c r="R1598" s="10" t="str">
        <f>TRIM(MID(SUBSTITUTE($N1598,"/",REPT(" ",999)),COLUMNS($N:O)*999-998,999))</f>
        <v>places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str">
        <f t="shared" si="97"/>
        <v>N/A</v>
      </c>
      <c r="Q1599" s="10" t="str">
        <f>TRIM(MID(SUBSTITUTE($N1599,"/",REPT(" ",999)),COLUMNS($N:N)*999-998,999))</f>
        <v>photography</v>
      </c>
      <c r="R1599" s="10" t="str">
        <f>TRIM(MID(SUBSTITUTE($N1599,"/",REPT(" ",999)),COLUMNS($N:O)*999-998,999))</f>
        <v>places</v>
      </c>
      <c r="S1599" s="14">
        <f t="shared" si="98"/>
        <v>42603.354131944448</v>
      </c>
      <c r="T1599" s="14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10" t="str">
        <f>TRIM(MID(SUBSTITUTE($N1600,"/",REPT(" ",999)),COLUMNS($N:N)*999-998,999))</f>
        <v>photography</v>
      </c>
      <c r="R1600" s="10" t="str">
        <f>TRIM(MID(SUBSTITUTE($N1600,"/",REPT(" ",999)),COLUMNS($N:O)*999-998,999))</f>
        <v>places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str">
        <f t="shared" si="97"/>
        <v>N/A</v>
      </c>
      <c r="Q1601" s="10" t="str">
        <f>TRIM(MID(SUBSTITUTE($N1601,"/",REPT(" ",999)),COLUMNS($N:N)*999-998,999))</f>
        <v>photography</v>
      </c>
      <c r="R1601" s="10" t="str">
        <f>TRIM(MID(SUBSTITUTE($N1601,"/",REPT(" ",999)),COLUMNS($N:O)*999-998,999))</f>
        <v>places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10" t="str">
        <f>TRIM(MID(SUBSTITUTE($N1602,"/",REPT(" ",999)),COLUMNS($N:N)*999-998,999))</f>
        <v>photography</v>
      </c>
      <c r="R1602" s="10" t="str">
        <f>TRIM(MID(SUBSTITUTE($N1602,"/",REPT(" ",999)),COLUMNS($N:O)*999-998,999))</f>
        <v>places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IF(ISERROR(E1603/L1603), "N/A", E1603/L1603)</f>
        <v>48.325535714285714</v>
      </c>
      <c r="Q1603" s="10" t="str">
        <f>TRIM(MID(SUBSTITUTE($N1603,"/",REPT(" ",999)),COLUMNS($N:N)*999-998,999))</f>
        <v>music</v>
      </c>
      <c r="R1603" s="10" t="str">
        <f>TRIM(MID(SUBSTITUTE($N1603,"/",REPT(" ",999)),COLUMNS($N:O)*999-998,999))</f>
        <v>rock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10" t="str">
        <f>TRIM(MID(SUBSTITUTE($N1604,"/",REPT(" ",999)),COLUMNS($N:N)*999-998,999))</f>
        <v>music</v>
      </c>
      <c r="R1604" s="10" t="str">
        <f>TRIM(MID(SUBSTITUTE($N1604,"/",REPT(" ",999)),COLUMNS($N:O)*999-998,999))</f>
        <v>rock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10" t="str">
        <f>TRIM(MID(SUBSTITUTE($N1605,"/",REPT(" ",999)),COLUMNS($N:N)*999-998,999))</f>
        <v>music</v>
      </c>
      <c r="R1605" s="10" t="str">
        <f>TRIM(MID(SUBSTITUTE($N1605,"/",REPT(" ",999)),COLUMNS($N:O)*999-998,999))</f>
        <v>rock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10" t="str">
        <f>TRIM(MID(SUBSTITUTE($N1606,"/",REPT(" ",999)),COLUMNS($N:N)*999-998,999))</f>
        <v>music</v>
      </c>
      <c r="R1606" s="10" t="str">
        <f>TRIM(MID(SUBSTITUTE($N1606,"/",REPT(" ",999)),COLUMNS($N:O)*999-998,999))</f>
        <v>rock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10" t="str">
        <f>TRIM(MID(SUBSTITUTE($N1607,"/",REPT(" ",999)),COLUMNS($N:N)*999-998,999))</f>
        <v>music</v>
      </c>
      <c r="R1607" s="10" t="str">
        <f>TRIM(MID(SUBSTITUTE($N1607,"/",REPT(" ",999)),COLUMNS($N:O)*999-998,999))</f>
        <v>rock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10" t="str">
        <f>TRIM(MID(SUBSTITUTE($N1608,"/",REPT(" ",999)),COLUMNS($N:N)*999-998,999))</f>
        <v>music</v>
      </c>
      <c r="R1608" s="10" t="str">
        <f>TRIM(MID(SUBSTITUTE($N1608,"/",REPT(" ",999)),COLUMNS($N:O)*999-998,999))</f>
        <v>rock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10" t="str">
        <f>TRIM(MID(SUBSTITUTE($N1609,"/",REPT(" ",999)),COLUMNS($N:N)*999-998,999))</f>
        <v>music</v>
      </c>
      <c r="R1609" s="10" t="str">
        <f>TRIM(MID(SUBSTITUTE($N1609,"/",REPT(" ",999)),COLUMNS($N:O)*999-998,999))</f>
        <v>rock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10" t="str">
        <f>TRIM(MID(SUBSTITUTE($N1610,"/",REPT(" ",999)),COLUMNS($N:N)*999-998,999))</f>
        <v>music</v>
      </c>
      <c r="R1610" s="10" t="str">
        <f>TRIM(MID(SUBSTITUTE($N1610,"/",REPT(" ",999)),COLUMNS($N:O)*999-998,999))</f>
        <v>rock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10" t="str">
        <f>TRIM(MID(SUBSTITUTE($N1611,"/",REPT(" ",999)),COLUMNS($N:N)*999-998,999))</f>
        <v>music</v>
      </c>
      <c r="R1611" s="10" t="str">
        <f>TRIM(MID(SUBSTITUTE($N1611,"/",REPT(" ",999)),COLUMNS($N:O)*999-998,999))</f>
        <v>rock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10" t="str">
        <f>TRIM(MID(SUBSTITUTE($N1612,"/",REPT(" ",999)),COLUMNS($N:N)*999-998,999))</f>
        <v>music</v>
      </c>
      <c r="R1612" s="10" t="str">
        <f>TRIM(MID(SUBSTITUTE($N1612,"/",REPT(" ",999)),COLUMNS($N:O)*999-998,999))</f>
        <v>rock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10" t="str">
        <f>TRIM(MID(SUBSTITUTE($N1613,"/",REPT(" ",999)),COLUMNS($N:N)*999-998,999))</f>
        <v>music</v>
      </c>
      <c r="R1613" s="10" t="str">
        <f>TRIM(MID(SUBSTITUTE($N1613,"/",REPT(" ",999)),COLUMNS($N:O)*999-998,999))</f>
        <v>rock</v>
      </c>
      <c r="S1613" s="14">
        <f t="shared" si="102"/>
        <v>41409.00037037037</v>
      </c>
      <c r="T1613" s="14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10" t="str">
        <f>TRIM(MID(SUBSTITUTE($N1614,"/",REPT(" ",999)),COLUMNS($N:N)*999-998,999))</f>
        <v>music</v>
      </c>
      <c r="R1614" s="10" t="str">
        <f>TRIM(MID(SUBSTITUTE($N1614,"/",REPT(" ",999)),COLUMNS($N:O)*999-998,999))</f>
        <v>rock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10" t="str">
        <f>TRIM(MID(SUBSTITUTE($N1615,"/",REPT(" ",999)),COLUMNS($N:N)*999-998,999))</f>
        <v>music</v>
      </c>
      <c r="R1615" s="10" t="str">
        <f>TRIM(MID(SUBSTITUTE($N1615,"/",REPT(" ",999)),COLUMNS($N:O)*999-998,999))</f>
        <v>rock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10" t="str">
        <f>TRIM(MID(SUBSTITUTE($N1616,"/",REPT(" ",999)),COLUMNS($N:N)*999-998,999))</f>
        <v>music</v>
      </c>
      <c r="R1616" s="10" t="str">
        <f>TRIM(MID(SUBSTITUTE($N1616,"/",REPT(" ",999)),COLUMNS($N:O)*999-998,999))</f>
        <v>rock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10" t="str">
        <f>TRIM(MID(SUBSTITUTE($N1617,"/",REPT(" ",999)),COLUMNS($N:N)*999-998,999))</f>
        <v>music</v>
      </c>
      <c r="R1617" s="10" t="str">
        <f>TRIM(MID(SUBSTITUTE($N1617,"/",REPT(" ",999)),COLUMNS($N:O)*999-998,999))</f>
        <v>rock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10" t="str">
        <f>TRIM(MID(SUBSTITUTE($N1618,"/",REPT(" ",999)),COLUMNS($N:N)*999-998,999))</f>
        <v>music</v>
      </c>
      <c r="R1618" s="10" t="str">
        <f>TRIM(MID(SUBSTITUTE($N1618,"/",REPT(" ",999)),COLUMNS($N:O)*999-998,999))</f>
        <v>rock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10" t="str">
        <f>TRIM(MID(SUBSTITUTE($N1619,"/",REPT(" ",999)),COLUMNS($N:N)*999-998,999))</f>
        <v>music</v>
      </c>
      <c r="R1619" s="10" t="str">
        <f>TRIM(MID(SUBSTITUTE($N1619,"/",REPT(" ",999)),COLUMNS($N:O)*999-998,999))</f>
        <v>rock</v>
      </c>
      <c r="S1619" s="14">
        <f t="shared" si="102"/>
        <v>41546.664212962962</v>
      </c>
      <c r="T1619" s="14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10" t="str">
        <f>TRIM(MID(SUBSTITUTE($N1620,"/",REPT(" ",999)),COLUMNS($N:N)*999-998,999))</f>
        <v>music</v>
      </c>
      <c r="R1620" s="10" t="str">
        <f>TRIM(MID(SUBSTITUTE($N1620,"/",REPT(" ",999)),COLUMNS($N:O)*999-998,999))</f>
        <v>rock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10" t="str">
        <f>TRIM(MID(SUBSTITUTE($N1621,"/",REPT(" ",999)),COLUMNS($N:N)*999-998,999))</f>
        <v>music</v>
      </c>
      <c r="R1621" s="10" t="str">
        <f>TRIM(MID(SUBSTITUTE($N1621,"/",REPT(" ",999)),COLUMNS($N:O)*999-998,999))</f>
        <v>rock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10" t="str">
        <f>TRIM(MID(SUBSTITUTE($N1622,"/",REPT(" ",999)),COLUMNS($N:N)*999-998,999))</f>
        <v>music</v>
      </c>
      <c r="R1622" s="10" t="str">
        <f>TRIM(MID(SUBSTITUTE($N1622,"/",REPT(" ",999)),COLUMNS($N:O)*999-998,999))</f>
        <v>rock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10" t="str">
        <f>TRIM(MID(SUBSTITUTE($N1623,"/",REPT(" ",999)),COLUMNS($N:N)*999-998,999))</f>
        <v>music</v>
      </c>
      <c r="R1623" s="10" t="str">
        <f>TRIM(MID(SUBSTITUTE($N1623,"/",REPT(" ",999)),COLUMNS($N:O)*999-998,999))</f>
        <v>rock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10" t="str">
        <f>TRIM(MID(SUBSTITUTE($N1624,"/",REPT(" ",999)),COLUMNS($N:N)*999-998,999))</f>
        <v>music</v>
      </c>
      <c r="R1624" s="10" t="str">
        <f>TRIM(MID(SUBSTITUTE($N1624,"/",REPT(" ",999)),COLUMNS($N:O)*999-998,999))</f>
        <v>rock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10" t="str">
        <f>TRIM(MID(SUBSTITUTE($N1625,"/",REPT(" ",999)),COLUMNS($N:N)*999-998,999))</f>
        <v>music</v>
      </c>
      <c r="R1625" s="10" t="str">
        <f>TRIM(MID(SUBSTITUTE($N1625,"/",REPT(" ",999)),COLUMNS($N:O)*999-998,999))</f>
        <v>rock</v>
      </c>
      <c r="S1625" s="14">
        <f t="shared" si="102"/>
        <v>41453.688530092593</v>
      </c>
      <c r="T1625" s="14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10" t="str">
        <f>TRIM(MID(SUBSTITUTE($N1626,"/",REPT(" ",999)),COLUMNS($N:N)*999-998,999))</f>
        <v>music</v>
      </c>
      <c r="R1626" s="10" t="str">
        <f>TRIM(MID(SUBSTITUTE($N1626,"/",REPT(" ",999)),COLUMNS($N:O)*999-998,999))</f>
        <v>rock</v>
      </c>
      <c r="S1626" s="14">
        <f t="shared" si="102"/>
        <v>41243.367303240739</v>
      </c>
      <c r="T1626" s="14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10" t="str">
        <f>TRIM(MID(SUBSTITUTE($N1627,"/",REPT(" ",999)),COLUMNS($N:N)*999-998,999))</f>
        <v>music</v>
      </c>
      <c r="R1627" s="10" t="str">
        <f>TRIM(MID(SUBSTITUTE($N1627,"/",REPT(" ",999)),COLUMNS($N:O)*999-998,999))</f>
        <v>rock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10" t="str">
        <f>TRIM(MID(SUBSTITUTE($N1628,"/",REPT(" ",999)),COLUMNS($N:N)*999-998,999))</f>
        <v>music</v>
      </c>
      <c r="R1628" s="10" t="str">
        <f>TRIM(MID(SUBSTITUTE($N1628,"/",REPT(" ",999)),COLUMNS($N:O)*999-998,999))</f>
        <v>rock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10" t="str">
        <f>TRIM(MID(SUBSTITUTE($N1629,"/",REPT(" ",999)),COLUMNS($N:N)*999-998,999))</f>
        <v>music</v>
      </c>
      <c r="R1629" s="10" t="str">
        <f>TRIM(MID(SUBSTITUTE($N1629,"/",REPT(" ",999)),COLUMNS($N:O)*999-998,999))</f>
        <v>rock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10" t="str">
        <f>TRIM(MID(SUBSTITUTE($N1630,"/",REPT(" ",999)),COLUMNS($N:N)*999-998,999))</f>
        <v>music</v>
      </c>
      <c r="R1630" s="10" t="str">
        <f>TRIM(MID(SUBSTITUTE($N1630,"/",REPT(" ",999)),COLUMNS($N:O)*999-998,999))</f>
        <v>rock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10" t="str">
        <f>TRIM(MID(SUBSTITUTE($N1631,"/",REPT(" ",999)),COLUMNS($N:N)*999-998,999))</f>
        <v>music</v>
      </c>
      <c r="R1631" s="10" t="str">
        <f>TRIM(MID(SUBSTITUTE($N1631,"/",REPT(" ",999)),COLUMNS($N:O)*999-998,999))</f>
        <v>rock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10" t="str">
        <f>TRIM(MID(SUBSTITUTE($N1632,"/",REPT(" ",999)),COLUMNS($N:N)*999-998,999))</f>
        <v>music</v>
      </c>
      <c r="R1632" s="10" t="str">
        <f>TRIM(MID(SUBSTITUTE($N1632,"/",REPT(" ",999)),COLUMNS($N:O)*999-998,999))</f>
        <v>rock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10" t="str">
        <f>TRIM(MID(SUBSTITUTE($N1633,"/",REPT(" ",999)),COLUMNS($N:N)*999-998,999))</f>
        <v>music</v>
      </c>
      <c r="R1633" s="10" t="str">
        <f>TRIM(MID(SUBSTITUTE($N1633,"/",REPT(" ",999)),COLUMNS($N:O)*999-998,999))</f>
        <v>rock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10" t="str">
        <f>TRIM(MID(SUBSTITUTE($N1634,"/",REPT(" ",999)),COLUMNS($N:N)*999-998,999))</f>
        <v>music</v>
      </c>
      <c r="R1634" s="10" t="str">
        <f>TRIM(MID(SUBSTITUTE($N1634,"/",REPT(" ",999)),COLUMNS($N:O)*999-998,999))</f>
        <v>rock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10" t="str">
        <f>TRIM(MID(SUBSTITUTE($N1635,"/",REPT(" ",999)),COLUMNS($N:N)*999-998,999))</f>
        <v>music</v>
      </c>
      <c r="R1635" s="10" t="str">
        <f>TRIM(MID(SUBSTITUTE($N1635,"/",REPT(" ",999)),COLUMNS($N:O)*999-998,999))</f>
        <v>rock</v>
      </c>
      <c r="S1635" s="14">
        <f t="shared" si="102"/>
        <v>40896.883750000001</v>
      </c>
      <c r="T1635" s="14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10" t="str">
        <f>TRIM(MID(SUBSTITUTE($N1636,"/",REPT(" ",999)),COLUMNS($N:N)*999-998,999))</f>
        <v>music</v>
      </c>
      <c r="R1636" s="10" t="str">
        <f>TRIM(MID(SUBSTITUTE($N1636,"/",REPT(" ",999)),COLUMNS($N:O)*999-998,999))</f>
        <v>rock</v>
      </c>
      <c r="S1636" s="14">
        <f t="shared" si="102"/>
        <v>40658.189826388887</v>
      </c>
      <c r="T1636" s="14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10" t="str">
        <f>TRIM(MID(SUBSTITUTE($N1637,"/",REPT(" ",999)),COLUMNS($N:N)*999-998,999))</f>
        <v>music</v>
      </c>
      <c r="R1637" s="10" t="str">
        <f>TRIM(MID(SUBSTITUTE($N1637,"/",REPT(" ",999)),COLUMNS($N:O)*999-998,999))</f>
        <v>rock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10" t="str">
        <f>TRIM(MID(SUBSTITUTE($N1638,"/",REPT(" ",999)),COLUMNS($N:N)*999-998,999))</f>
        <v>music</v>
      </c>
      <c r="R1638" s="10" t="str">
        <f>TRIM(MID(SUBSTITUTE($N1638,"/",REPT(" ",999)),COLUMNS($N:O)*999-998,999))</f>
        <v>rock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10" t="str">
        <f>TRIM(MID(SUBSTITUTE($N1639,"/",REPT(" ",999)),COLUMNS($N:N)*999-998,999))</f>
        <v>music</v>
      </c>
      <c r="R1639" s="10" t="str">
        <f>TRIM(MID(SUBSTITUTE($N1639,"/",REPT(" ",999)),COLUMNS($N:O)*999-998,999))</f>
        <v>rock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10" t="str">
        <f>TRIM(MID(SUBSTITUTE($N1640,"/",REPT(" ",999)),COLUMNS($N:N)*999-998,999))</f>
        <v>music</v>
      </c>
      <c r="R1640" s="10" t="str">
        <f>TRIM(MID(SUBSTITUTE($N1640,"/",REPT(" ",999)),COLUMNS($N:O)*999-998,999))</f>
        <v>rock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10" t="str">
        <f>TRIM(MID(SUBSTITUTE($N1641,"/",REPT(" ",999)),COLUMNS($N:N)*999-998,999))</f>
        <v>music</v>
      </c>
      <c r="R1641" s="10" t="str">
        <f>TRIM(MID(SUBSTITUTE($N1641,"/",REPT(" ",999)),COLUMNS($N:O)*999-998,999))</f>
        <v>rock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10" t="str">
        <f>TRIM(MID(SUBSTITUTE($N1642,"/",REPT(" ",999)),COLUMNS($N:N)*999-998,999))</f>
        <v>music</v>
      </c>
      <c r="R1642" s="10" t="str">
        <f>TRIM(MID(SUBSTITUTE($N1642,"/",REPT(" ",999)),COLUMNS($N:O)*999-998,999))</f>
        <v>rock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10" t="str">
        <f>TRIM(MID(SUBSTITUTE($N1643,"/",REPT(" ",999)),COLUMNS($N:N)*999-998,999))</f>
        <v>music</v>
      </c>
      <c r="R1643" s="10" t="str">
        <f>TRIM(MID(SUBSTITUTE($N1643,"/",REPT(" ",999)),COLUMNS($N:O)*999-998,999))</f>
        <v>pop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10" t="str">
        <f>TRIM(MID(SUBSTITUTE($N1644,"/",REPT(" ",999)),COLUMNS($N:N)*999-998,999))</f>
        <v>music</v>
      </c>
      <c r="R1644" s="10" t="str">
        <f>TRIM(MID(SUBSTITUTE($N1644,"/",REPT(" ",999)),COLUMNS($N:O)*999-998,999))</f>
        <v>pop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10" t="str">
        <f>TRIM(MID(SUBSTITUTE($N1645,"/",REPT(" ",999)),COLUMNS($N:N)*999-998,999))</f>
        <v>music</v>
      </c>
      <c r="R1645" s="10" t="str">
        <f>TRIM(MID(SUBSTITUTE($N1645,"/",REPT(" ",999)),COLUMNS($N:O)*999-998,999))</f>
        <v>pop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10" t="str">
        <f>TRIM(MID(SUBSTITUTE($N1646,"/",REPT(" ",999)),COLUMNS($N:N)*999-998,999))</f>
        <v>music</v>
      </c>
      <c r="R1646" s="10" t="str">
        <f>TRIM(MID(SUBSTITUTE($N1646,"/",REPT(" ",999)),COLUMNS($N:O)*999-998,999))</f>
        <v>pop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10" t="str">
        <f>TRIM(MID(SUBSTITUTE($N1647,"/",REPT(" ",999)),COLUMNS($N:N)*999-998,999))</f>
        <v>music</v>
      </c>
      <c r="R1647" s="10" t="str">
        <f>TRIM(MID(SUBSTITUTE($N1647,"/",REPT(" ",999)),COLUMNS($N:O)*999-998,999))</f>
        <v>pop</v>
      </c>
      <c r="S1647" s="14">
        <f t="shared" si="102"/>
        <v>41521.617361111108</v>
      </c>
      <c r="T1647" s="14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10" t="str">
        <f>TRIM(MID(SUBSTITUTE($N1648,"/",REPT(" ",999)),COLUMNS($N:N)*999-998,999))</f>
        <v>music</v>
      </c>
      <c r="R1648" s="10" t="str">
        <f>TRIM(MID(SUBSTITUTE($N1648,"/",REPT(" ",999)),COLUMNS($N:O)*999-998,999))</f>
        <v>pop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10" t="str">
        <f>TRIM(MID(SUBSTITUTE($N1649,"/",REPT(" ",999)),COLUMNS($N:N)*999-998,999))</f>
        <v>music</v>
      </c>
      <c r="R1649" s="10" t="str">
        <f>TRIM(MID(SUBSTITUTE($N1649,"/",REPT(" ",999)),COLUMNS($N:O)*999-998,999))</f>
        <v>pop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10" t="str">
        <f>TRIM(MID(SUBSTITUTE($N1650,"/",REPT(" ",999)),COLUMNS($N:N)*999-998,999))</f>
        <v>music</v>
      </c>
      <c r="R1650" s="10" t="str">
        <f>TRIM(MID(SUBSTITUTE($N1650,"/",REPT(" ",999)),COLUMNS($N:O)*999-998,999))</f>
        <v>pop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10" t="str">
        <f>TRIM(MID(SUBSTITUTE($N1651,"/",REPT(" ",999)),COLUMNS($N:N)*999-998,999))</f>
        <v>music</v>
      </c>
      <c r="R1651" s="10" t="str">
        <f>TRIM(MID(SUBSTITUTE($N1651,"/",REPT(" ",999)),COLUMNS($N:O)*999-998,999))</f>
        <v>pop</v>
      </c>
      <c r="S1651" s="14">
        <f t="shared" si="102"/>
        <v>41737.684664351851</v>
      </c>
      <c r="T1651" s="14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10" t="str">
        <f>TRIM(MID(SUBSTITUTE($N1652,"/",REPT(" ",999)),COLUMNS($N:N)*999-998,999))</f>
        <v>music</v>
      </c>
      <c r="R1652" s="10" t="str">
        <f>TRIM(MID(SUBSTITUTE($N1652,"/",REPT(" ",999)),COLUMNS($N:O)*999-998,999))</f>
        <v>pop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10" t="str">
        <f>TRIM(MID(SUBSTITUTE($N1653,"/",REPT(" ",999)),COLUMNS($N:N)*999-998,999))</f>
        <v>music</v>
      </c>
      <c r="R1653" s="10" t="str">
        <f>TRIM(MID(SUBSTITUTE($N1653,"/",REPT(" ",999)),COLUMNS($N:O)*999-998,999))</f>
        <v>pop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10" t="str">
        <f>TRIM(MID(SUBSTITUTE($N1654,"/",REPT(" ",999)),COLUMNS($N:N)*999-998,999))</f>
        <v>music</v>
      </c>
      <c r="R1654" s="10" t="str">
        <f>TRIM(MID(SUBSTITUTE($N1654,"/",REPT(" ",999)),COLUMNS($N:O)*999-998,999))</f>
        <v>pop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10" t="str">
        <f>TRIM(MID(SUBSTITUTE($N1655,"/",REPT(" ",999)),COLUMNS($N:N)*999-998,999))</f>
        <v>music</v>
      </c>
      <c r="R1655" s="10" t="str">
        <f>TRIM(MID(SUBSTITUTE($N1655,"/",REPT(" ",999)),COLUMNS($N:O)*999-998,999))</f>
        <v>pop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10" t="str">
        <f>TRIM(MID(SUBSTITUTE($N1656,"/",REPT(" ",999)),COLUMNS($N:N)*999-998,999))</f>
        <v>music</v>
      </c>
      <c r="R1656" s="10" t="str">
        <f>TRIM(MID(SUBSTITUTE($N1656,"/",REPT(" ",999)),COLUMNS($N:O)*999-998,999))</f>
        <v>pop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10" t="str">
        <f>TRIM(MID(SUBSTITUTE($N1657,"/",REPT(" ",999)),COLUMNS($N:N)*999-998,999))</f>
        <v>music</v>
      </c>
      <c r="R1657" s="10" t="str">
        <f>TRIM(MID(SUBSTITUTE($N1657,"/",REPT(" ",999)),COLUMNS($N:O)*999-998,999))</f>
        <v>pop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10" t="str">
        <f>TRIM(MID(SUBSTITUTE($N1658,"/",REPT(" ",999)),COLUMNS($N:N)*999-998,999))</f>
        <v>music</v>
      </c>
      <c r="R1658" s="10" t="str">
        <f>TRIM(MID(SUBSTITUTE($N1658,"/",REPT(" ",999)),COLUMNS($N:O)*999-998,999))</f>
        <v>pop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10" t="str">
        <f>TRIM(MID(SUBSTITUTE($N1659,"/",REPT(" ",999)),COLUMNS($N:N)*999-998,999))</f>
        <v>music</v>
      </c>
      <c r="R1659" s="10" t="str">
        <f>TRIM(MID(SUBSTITUTE($N1659,"/",REPT(" ",999)),COLUMNS($N:O)*999-998,999))</f>
        <v>pop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10" t="str">
        <f>TRIM(MID(SUBSTITUTE($N1660,"/",REPT(" ",999)),COLUMNS($N:N)*999-998,999))</f>
        <v>music</v>
      </c>
      <c r="R1660" s="10" t="str">
        <f>TRIM(MID(SUBSTITUTE($N1660,"/",REPT(" ",999)),COLUMNS($N:O)*999-998,999))</f>
        <v>pop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10" t="str">
        <f>TRIM(MID(SUBSTITUTE($N1661,"/",REPT(" ",999)),COLUMNS($N:N)*999-998,999))</f>
        <v>music</v>
      </c>
      <c r="R1661" s="10" t="str">
        <f>TRIM(MID(SUBSTITUTE($N1661,"/",REPT(" ",999)),COLUMNS($N:O)*999-998,999))</f>
        <v>pop</v>
      </c>
      <c r="S1661" s="14">
        <f t="shared" si="102"/>
        <v>41596.913437499999</v>
      </c>
      <c r="T1661" s="14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10" t="str">
        <f>TRIM(MID(SUBSTITUTE($N1662,"/",REPT(" ",999)),COLUMNS($N:N)*999-998,999))</f>
        <v>music</v>
      </c>
      <c r="R1662" s="10" t="str">
        <f>TRIM(MID(SUBSTITUTE($N1662,"/",REPT(" ",999)),COLUMNS($N:O)*999-998,999))</f>
        <v>pop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10" t="str">
        <f>TRIM(MID(SUBSTITUTE($N1663,"/",REPT(" ",999)),COLUMNS($N:N)*999-998,999))</f>
        <v>music</v>
      </c>
      <c r="R1663" s="10" t="str">
        <f>TRIM(MID(SUBSTITUTE($N1663,"/",REPT(" ",999)),COLUMNS($N:O)*999-998,999))</f>
        <v>pop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10" t="str">
        <f>TRIM(MID(SUBSTITUTE($N1664,"/",REPT(" ",999)),COLUMNS($N:N)*999-998,999))</f>
        <v>music</v>
      </c>
      <c r="R1664" s="10" t="str">
        <f>TRIM(MID(SUBSTITUTE($N1664,"/",REPT(" ",999)),COLUMNS($N:O)*999-998,999))</f>
        <v>pop</v>
      </c>
      <c r="S1664" s="14">
        <f t="shared" si="102"/>
        <v>40848.198333333334</v>
      </c>
      <c r="T1664" s="14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10" t="str">
        <f>TRIM(MID(SUBSTITUTE($N1665,"/",REPT(" ",999)),COLUMNS($N:N)*999-998,999))</f>
        <v>music</v>
      </c>
      <c r="R1665" s="10" t="str">
        <f>TRIM(MID(SUBSTITUTE($N1665,"/",REPT(" ",999)),COLUMNS($N:O)*999-998,999))</f>
        <v>pop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10" t="str">
        <f>TRIM(MID(SUBSTITUTE($N1666,"/",REPT(" ",999)),COLUMNS($N:N)*999-998,999))</f>
        <v>music</v>
      </c>
      <c r="R1666" s="10" t="str">
        <f>TRIM(MID(SUBSTITUTE($N1666,"/",REPT(" ",999)),COLUMNS($N:O)*999-998,999))</f>
        <v>pop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IF(ISERROR(E1667/L1667), "N/A", E1667/L1667)</f>
        <v>44.956989247311824</v>
      </c>
      <c r="Q1667" s="10" t="str">
        <f>TRIM(MID(SUBSTITUTE($N1667,"/",REPT(" ",999)),COLUMNS($N:N)*999-998,999))</f>
        <v>music</v>
      </c>
      <c r="R1667" s="10" t="str">
        <f>TRIM(MID(SUBSTITUTE($N1667,"/",REPT(" ",999)),COLUMNS($N:O)*999-998,999))</f>
        <v>pop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10" t="str">
        <f>TRIM(MID(SUBSTITUTE($N1668,"/",REPT(" ",999)),COLUMNS($N:N)*999-998,999))</f>
        <v>music</v>
      </c>
      <c r="R1668" s="10" t="str">
        <f>TRIM(MID(SUBSTITUTE($N1668,"/",REPT(" ",999)),COLUMNS($N:O)*999-998,999))</f>
        <v>pop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10" t="str">
        <f>TRIM(MID(SUBSTITUTE($N1669,"/",REPT(" ",999)),COLUMNS($N:N)*999-998,999))</f>
        <v>music</v>
      </c>
      <c r="R1669" s="10" t="str">
        <f>TRIM(MID(SUBSTITUTE($N1669,"/",REPT(" ",999)),COLUMNS($N:O)*999-998,999))</f>
        <v>pop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10" t="str">
        <f>TRIM(MID(SUBSTITUTE($N1670,"/",REPT(" ",999)),COLUMNS($N:N)*999-998,999))</f>
        <v>music</v>
      </c>
      <c r="R1670" s="10" t="str">
        <f>TRIM(MID(SUBSTITUTE($N1670,"/",REPT(" ",999)),COLUMNS($N:O)*999-998,999))</f>
        <v>pop</v>
      </c>
      <c r="S1670" s="14">
        <f t="shared" si="106"/>
        <v>40845.14975694444</v>
      </c>
      <c r="T1670" s="14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10" t="str">
        <f>TRIM(MID(SUBSTITUTE($N1671,"/",REPT(" ",999)),COLUMNS($N:N)*999-998,999))</f>
        <v>music</v>
      </c>
      <c r="R1671" s="10" t="str">
        <f>TRIM(MID(SUBSTITUTE($N1671,"/",REPT(" ",999)),COLUMNS($N:O)*999-998,999))</f>
        <v>pop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10" t="str">
        <f>TRIM(MID(SUBSTITUTE($N1672,"/",REPT(" ",999)),COLUMNS($N:N)*999-998,999))</f>
        <v>music</v>
      </c>
      <c r="R1672" s="10" t="str">
        <f>TRIM(MID(SUBSTITUTE($N1672,"/",REPT(" ",999)),COLUMNS($N:O)*999-998,999))</f>
        <v>pop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10" t="str">
        <f>TRIM(MID(SUBSTITUTE($N1673,"/",REPT(" ",999)),COLUMNS($N:N)*999-998,999))</f>
        <v>music</v>
      </c>
      <c r="R1673" s="10" t="str">
        <f>TRIM(MID(SUBSTITUTE($N1673,"/",REPT(" ",999)),COLUMNS($N:O)*999-998,999))</f>
        <v>pop</v>
      </c>
      <c r="S1673" s="14">
        <f t="shared" si="106"/>
        <v>42553.54414351852</v>
      </c>
      <c r="T1673" s="14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10" t="str">
        <f>TRIM(MID(SUBSTITUTE($N1674,"/",REPT(" ",999)),COLUMNS($N:N)*999-998,999))</f>
        <v>music</v>
      </c>
      <c r="R1674" s="10" t="str">
        <f>TRIM(MID(SUBSTITUTE($N1674,"/",REPT(" ",999)),COLUMNS($N:O)*999-998,999))</f>
        <v>pop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10" t="str">
        <f>TRIM(MID(SUBSTITUTE($N1675,"/",REPT(" ",999)),COLUMNS($N:N)*999-998,999))</f>
        <v>music</v>
      </c>
      <c r="R1675" s="10" t="str">
        <f>TRIM(MID(SUBSTITUTE($N1675,"/",REPT(" ",999)),COLUMNS($N:O)*999-998,999))</f>
        <v>pop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10" t="str">
        <f>TRIM(MID(SUBSTITUTE($N1676,"/",REPT(" ",999)),COLUMNS($N:N)*999-998,999))</f>
        <v>music</v>
      </c>
      <c r="R1676" s="10" t="str">
        <f>TRIM(MID(SUBSTITUTE($N1676,"/",REPT(" ",999)),COLUMNS($N:O)*999-998,999))</f>
        <v>pop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10" t="str">
        <f>TRIM(MID(SUBSTITUTE($N1677,"/",REPT(" ",999)),COLUMNS($N:N)*999-998,999))</f>
        <v>music</v>
      </c>
      <c r="R1677" s="10" t="str">
        <f>TRIM(MID(SUBSTITUTE($N1677,"/",REPT(" ",999)),COLUMNS($N:O)*999-998,999))</f>
        <v>pop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10" t="str">
        <f>TRIM(MID(SUBSTITUTE($N1678,"/",REPT(" ",999)),COLUMNS($N:N)*999-998,999))</f>
        <v>music</v>
      </c>
      <c r="R1678" s="10" t="str">
        <f>TRIM(MID(SUBSTITUTE($N1678,"/",REPT(" ",999)),COLUMNS($N:O)*999-998,999))</f>
        <v>pop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10" t="str">
        <f>TRIM(MID(SUBSTITUTE($N1679,"/",REPT(" ",999)),COLUMNS($N:N)*999-998,999))</f>
        <v>music</v>
      </c>
      <c r="R1679" s="10" t="str">
        <f>TRIM(MID(SUBSTITUTE($N1679,"/",REPT(" ",999)),COLUMNS($N:O)*999-998,999))</f>
        <v>pop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10" t="str">
        <f>TRIM(MID(SUBSTITUTE($N1680,"/",REPT(" ",999)),COLUMNS($N:N)*999-998,999))</f>
        <v>music</v>
      </c>
      <c r="R1680" s="10" t="str">
        <f>TRIM(MID(SUBSTITUTE($N1680,"/",REPT(" ",999)),COLUMNS($N:O)*999-998,999))</f>
        <v>pop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10" t="str">
        <f>TRIM(MID(SUBSTITUTE($N1681,"/",REPT(" ",999)),COLUMNS($N:N)*999-998,999))</f>
        <v>music</v>
      </c>
      <c r="R1681" s="10" t="str">
        <f>TRIM(MID(SUBSTITUTE($N1681,"/",REPT(" ",999)),COLUMNS($N:O)*999-998,999))</f>
        <v>pop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10" t="str">
        <f>TRIM(MID(SUBSTITUTE($N1682,"/",REPT(" ",999)),COLUMNS($N:N)*999-998,999))</f>
        <v>music</v>
      </c>
      <c r="R1682" s="10" t="str">
        <f>TRIM(MID(SUBSTITUTE($N1682,"/",REPT(" ",999)),COLUMNS($N:O)*999-998,999))</f>
        <v>pop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10" t="str">
        <f>TRIM(MID(SUBSTITUTE($N1683,"/",REPT(" ",999)),COLUMNS($N:N)*999-998,999))</f>
        <v>music</v>
      </c>
      <c r="R1683" s="10" t="str">
        <f>TRIM(MID(SUBSTITUTE($N1683,"/",REPT(" ",999)),COLUMNS($N:O)*999-998,999))</f>
        <v>faith</v>
      </c>
      <c r="S1683" s="14">
        <f t="shared" si="106"/>
        <v>42774.121342592596</v>
      </c>
      <c r="T1683" s="14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str">
        <f t="shared" si="105"/>
        <v>N/A</v>
      </c>
      <c r="Q1684" s="10" t="str">
        <f>TRIM(MID(SUBSTITUTE($N1684,"/",REPT(" ",999)),COLUMNS($N:N)*999-998,999))</f>
        <v>music</v>
      </c>
      <c r="R1684" s="10" t="str">
        <f>TRIM(MID(SUBSTITUTE($N1684,"/",REPT(" ",999)),COLUMNS($N:O)*999-998,999))</f>
        <v>faith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10" t="str">
        <f>TRIM(MID(SUBSTITUTE($N1685,"/",REPT(" ",999)),COLUMNS($N:N)*999-998,999))</f>
        <v>music</v>
      </c>
      <c r="R1685" s="10" t="str">
        <f>TRIM(MID(SUBSTITUTE($N1685,"/",REPT(" ",999)),COLUMNS($N:O)*999-998,999))</f>
        <v>faith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10" t="str">
        <f>TRIM(MID(SUBSTITUTE($N1686,"/",REPT(" ",999)),COLUMNS($N:N)*999-998,999))</f>
        <v>music</v>
      </c>
      <c r="R1686" s="10" t="str">
        <f>TRIM(MID(SUBSTITUTE($N1686,"/",REPT(" ",999)),COLUMNS($N:O)*999-998,999))</f>
        <v>faith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10" t="str">
        <f>TRIM(MID(SUBSTITUTE($N1687,"/",REPT(" ",999)),COLUMNS($N:N)*999-998,999))</f>
        <v>music</v>
      </c>
      <c r="R1687" s="10" t="str">
        <f>TRIM(MID(SUBSTITUTE($N1687,"/",REPT(" ",999)),COLUMNS($N:O)*999-998,999))</f>
        <v>faith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10" t="str">
        <f>TRIM(MID(SUBSTITUTE($N1688,"/",REPT(" ",999)),COLUMNS($N:N)*999-998,999))</f>
        <v>music</v>
      </c>
      <c r="R1688" s="10" t="str">
        <f>TRIM(MID(SUBSTITUTE($N1688,"/",REPT(" ",999)),COLUMNS($N:O)*999-998,999))</f>
        <v>faith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10" t="str">
        <f>TRIM(MID(SUBSTITUTE($N1689,"/",REPT(" ",999)),COLUMNS($N:N)*999-998,999))</f>
        <v>music</v>
      </c>
      <c r="R1689" s="10" t="str">
        <f>TRIM(MID(SUBSTITUTE($N1689,"/",REPT(" ",999)),COLUMNS($N:O)*999-998,999))</f>
        <v>faith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10" t="str">
        <f>TRIM(MID(SUBSTITUTE($N1690,"/",REPT(" ",999)),COLUMNS($N:N)*999-998,999))</f>
        <v>music</v>
      </c>
      <c r="R1690" s="10" t="str">
        <f>TRIM(MID(SUBSTITUTE($N1690,"/",REPT(" ",999)),COLUMNS($N:O)*999-998,999))</f>
        <v>faith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10" t="str">
        <f>TRIM(MID(SUBSTITUTE($N1691,"/",REPT(" ",999)),COLUMNS($N:N)*999-998,999))</f>
        <v>music</v>
      </c>
      <c r="R1691" s="10" t="str">
        <f>TRIM(MID(SUBSTITUTE($N1691,"/",REPT(" ",999)),COLUMNS($N:O)*999-998,999))</f>
        <v>faith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10" t="str">
        <f>TRIM(MID(SUBSTITUTE($N1692,"/",REPT(" ",999)),COLUMNS($N:N)*999-998,999))</f>
        <v>music</v>
      </c>
      <c r="R1692" s="10" t="str">
        <f>TRIM(MID(SUBSTITUTE($N1692,"/",REPT(" ",999)),COLUMNS($N:O)*999-998,999))</f>
        <v>faith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10" t="str">
        <f>TRIM(MID(SUBSTITUTE($N1693,"/",REPT(" ",999)),COLUMNS($N:N)*999-998,999))</f>
        <v>music</v>
      </c>
      <c r="R1693" s="10" t="str">
        <f>TRIM(MID(SUBSTITUTE($N1693,"/",REPT(" ",999)),COLUMNS($N:O)*999-998,999))</f>
        <v>faith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10" t="str">
        <f>TRIM(MID(SUBSTITUTE($N1694,"/",REPT(" ",999)),COLUMNS($N:N)*999-998,999))</f>
        <v>music</v>
      </c>
      <c r="R1694" s="10" t="str">
        <f>TRIM(MID(SUBSTITUTE($N1694,"/",REPT(" ",999)),COLUMNS($N:O)*999-998,999))</f>
        <v>faith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10" t="str">
        <f>TRIM(MID(SUBSTITUTE($N1695,"/",REPT(" ",999)),COLUMNS($N:N)*999-998,999))</f>
        <v>music</v>
      </c>
      <c r="R1695" s="10" t="str">
        <f>TRIM(MID(SUBSTITUTE($N1695,"/",REPT(" ",999)),COLUMNS($N:O)*999-998,999))</f>
        <v>faith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10" t="str">
        <f>TRIM(MID(SUBSTITUTE($N1696,"/",REPT(" ",999)),COLUMNS($N:N)*999-998,999))</f>
        <v>music</v>
      </c>
      <c r="R1696" s="10" t="str">
        <f>TRIM(MID(SUBSTITUTE($N1696,"/",REPT(" ",999)),COLUMNS($N:O)*999-998,999))</f>
        <v>faith</v>
      </c>
      <c r="S1696" s="14">
        <f t="shared" si="106"/>
        <v>42791.669837962967</v>
      </c>
      <c r="T1696" s="14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10" t="str">
        <f>TRIM(MID(SUBSTITUTE($N1697,"/",REPT(" ",999)),COLUMNS($N:N)*999-998,999))</f>
        <v>music</v>
      </c>
      <c r="R1697" s="10" t="str">
        <f>TRIM(MID(SUBSTITUTE($N1697,"/",REPT(" ",999)),COLUMNS($N:O)*999-998,999))</f>
        <v>faith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str">
        <f t="shared" si="105"/>
        <v>N/A</v>
      </c>
      <c r="Q1698" s="10" t="str">
        <f>TRIM(MID(SUBSTITUTE($N1698,"/",REPT(" ",999)),COLUMNS($N:N)*999-998,999))</f>
        <v>music</v>
      </c>
      <c r="R1698" s="10" t="str">
        <f>TRIM(MID(SUBSTITUTE($N1698,"/",REPT(" ",999)),COLUMNS($N:O)*999-998,999))</f>
        <v>faith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10" t="str">
        <f>TRIM(MID(SUBSTITUTE($N1699,"/",REPT(" ",999)),COLUMNS($N:N)*999-998,999))</f>
        <v>music</v>
      </c>
      <c r="R1699" s="10" t="str">
        <f>TRIM(MID(SUBSTITUTE($N1699,"/",REPT(" ",999)),COLUMNS($N:O)*999-998,999))</f>
        <v>faith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str">
        <f t="shared" si="105"/>
        <v>N/A</v>
      </c>
      <c r="Q1700" s="10" t="str">
        <f>TRIM(MID(SUBSTITUTE($N1700,"/",REPT(" ",999)),COLUMNS($N:N)*999-998,999))</f>
        <v>music</v>
      </c>
      <c r="R1700" s="10" t="str">
        <f>TRIM(MID(SUBSTITUTE($N1700,"/",REPT(" ",999)),COLUMNS($N:O)*999-998,999))</f>
        <v>faith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10" t="str">
        <f>TRIM(MID(SUBSTITUTE($N1701,"/",REPT(" ",999)),COLUMNS($N:N)*999-998,999))</f>
        <v>music</v>
      </c>
      <c r="R1701" s="10" t="str">
        <f>TRIM(MID(SUBSTITUTE($N1701,"/",REPT(" ",999)),COLUMNS($N:O)*999-998,999))</f>
        <v>faith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10" t="str">
        <f>TRIM(MID(SUBSTITUTE($N1702,"/",REPT(" ",999)),COLUMNS($N:N)*999-998,999))</f>
        <v>music</v>
      </c>
      <c r="R1702" s="10" t="str">
        <f>TRIM(MID(SUBSTITUTE($N1702,"/",REPT(" ",999)),COLUMNS($N:O)*999-998,999))</f>
        <v>faith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10" t="str">
        <f>TRIM(MID(SUBSTITUTE($N1703,"/",REPT(" ",999)),COLUMNS($N:N)*999-998,999))</f>
        <v>music</v>
      </c>
      <c r="R1703" s="10" t="str">
        <f>TRIM(MID(SUBSTITUTE($N1703,"/",REPT(" ",999)),COLUMNS($N:O)*999-998,999))</f>
        <v>faith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10" t="str">
        <f>TRIM(MID(SUBSTITUTE($N1704,"/",REPT(" ",999)),COLUMNS($N:N)*999-998,999))</f>
        <v>music</v>
      </c>
      <c r="R1704" s="10" t="str">
        <f>TRIM(MID(SUBSTITUTE($N1704,"/",REPT(" ",999)),COLUMNS($N:O)*999-998,999))</f>
        <v>faith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10" t="str">
        <f>TRIM(MID(SUBSTITUTE($N1705,"/",REPT(" ",999)),COLUMNS($N:N)*999-998,999))</f>
        <v>music</v>
      </c>
      <c r="R1705" s="10" t="str">
        <f>TRIM(MID(SUBSTITUTE($N1705,"/",REPT(" ",999)),COLUMNS($N:O)*999-998,999))</f>
        <v>faith</v>
      </c>
      <c r="S1705" s="14">
        <f t="shared" si="106"/>
        <v>42187.281678240746</v>
      </c>
      <c r="T1705" s="14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10" t="str">
        <f>TRIM(MID(SUBSTITUTE($N1706,"/",REPT(" ",999)),COLUMNS($N:N)*999-998,999))</f>
        <v>music</v>
      </c>
      <c r="R1706" s="10" t="str">
        <f>TRIM(MID(SUBSTITUTE($N1706,"/",REPT(" ",999)),COLUMNS($N:O)*999-998,999))</f>
        <v>faith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str">
        <f t="shared" si="105"/>
        <v>N/A</v>
      </c>
      <c r="Q1707" s="10" t="str">
        <f>TRIM(MID(SUBSTITUTE($N1707,"/",REPT(" ",999)),COLUMNS($N:N)*999-998,999))</f>
        <v>music</v>
      </c>
      <c r="R1707" s="10" t="str">
        <f>TRIM(MID(SUBSTITUTE($N1707,"/",REPT(" ",999)),COLUMNS($N:O)*999-998,999))</f>
        <v>faith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str">
        <f t="shared" si="105"/>
        <v>N/A</v>
      </c>
      <c r="Q1708" s="10" t="str">
        <f>TRIM(MID(SUBSTITUTE($N1708,"/",REPT(" ",999)),COLUMNS($N:N)*999-998,999))</f>
        <v>music</v>
      </c>
      <c r="R1708" s="10" t="str">
        <f>TRIM(MID(SUBSTITUTE($N1708,"/",REPT(" ",999)),COLUMNS($N:O)*999-998,999))</f>
        <v>faith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10" t="str">
        <f>TRIM(MID(SUBSTITUTE($N1709,"/",REPT(" ",999)),COLUMNS($N:N)*999-998,999))</f>
        <v>music</v>
      </c>
      <c r="R1709" s="10" t="str">
        <f>TRIM(MID(SUBSTITUTE($N1709,"/",REPT(" ",999)),COLUMNS($N:O)*999-998,999))</f>
        <v>faith</v>
      </c>
      <c r="S1709" s="14">
        <f t="shared" si="106"/>
        <v>42427.721006944441</v>
      </c>
      <c r="T1709" s="14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str">
        <f t="shared" si="105"/>
        <v>N/A</v>
      </c>
      <c r="Q1710" s="10" t="str">
        <f>TRIM(MID(SUBSTITUTE($N1710,"/",REPT(" ",999)),COLUMNS($N:N)*999-998,999))</f>
        <v>music</v>
      </c>
      <c r="R1710" s="10" t="str">
        <f>TRIM(MID(SUBSTITUTE($N1710,"/",REPT(" ",999)),COLUMNS($N:O)*999-998,999))</f>
        <v>faith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10" t="str">
        <f>TRIM(MID(SUBSTITUTE($N1711,"/",REPT(" ",999)),COLUMNS($N:N)*999-998,999))</f>
        <v>music</v>
      </c>
      <c r="R1711" s="10" t="str">
        <f>TRIM(MID(SUBSTITUTE($N1711,"/",REPT(" ",999)),COLUMNS($N:O)*999-998,999))</f>
        <v>faith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10" t="str">
        <f>TRIM(MID(SUBSTITUTE($N1712,"/",REPT(" ",999)),COLUMNS($N:N)*999-998,999))</f>
        <v>music</v>
      </c>
      <c r="R1712" s="10" t="str">
        <f>TRIM(MID(SUBSTITUTE($N1712,"/",REPT(" ",999)),COLUMNS($N:O)*999-998,999))</f>
        <v>faith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10" t="str">
        <f>TRIM(MID(SUBSTITUTE($N1713,"/",REPT(" ",999)),COLUMNS($N:N)*999-998,999))</f>
        <v>music</v>
      </c>
      <c r="R1713" s="10" t="str">
        <f>TRIM(MID(SUBSTITUTE($N1713,"/",REPT(" ",999)),COLUMNS($N:O)*999-998,999))</f>
        <v>faith</v>
      </c>
      <c r="S1713" s="14">
        <f t="shared" si="106"/>
        <v>41852.646226851852</v>
      </c>
      <c r="T1713" s="14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str">
        <f t="shared" si="105"/>
        <v>N/A</v>
      </c>
      <c r="Q1714" s="10" t="str">
        <f>TRIM(MID(SUBSTITUTE($N1714,"/",REPT(" ",999)),COLUMNS($N:N)*999-998,999))</f>
        <v>music</v>
      </c>
      <c r="R1714" s="10" t="str">
        <f>TRIM(MID(SUBSTITUTE($N1714,"/",REPT(" ",999)),COLUMNS($N:O)*999-998,999))</f>
        <v>faith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10" t="str">
        <f>TRIM(MID(SUBSTITUTE($N1715,"/",REPT(" ",999)),COLUMNS($N:N)*999-998,999))</f>
        <v>music</v>
      </c>
      <c r="R1715" s="10" t="str">
        <f>TRIM(MID(SUBSTITUTE($N1715,"/",REPT(" ",999)),COLUMNS($N:O)*999-998,999))</f>
        <v>faith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10" t="str">
        <f>TRIM(MID(SUBSTITUTE($N1716,"/",REPT(" ",999)),COLUMNS($N:N)*999-998,999))</f>
        <v>music</v>
      </c>
      <c r="R1716" s="10" t="str">
        <f>TRIM(MID(SUBSTITUTE($N1716,"/",REPT(" ",999)),COLUMNS($N:O)*999-998,999))</f>
        <v>faith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10" t="str">
        <f>TRIM(MID(SUBSTITUTE($N1717,"/",REPT(" ",999)),COLUMNS($N:N)*999-998,999))</f>
        <v>music</v>
      </c>
      <c r="R1717" s="10" t="str">
        <f>TRIM(MID(SUBSTITUTE($N1717,"/",REPT(" ",999)),COLUMNS($N:O)*999-998,999))</f>
        <v>faith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10" t="str">
        <f>TRIM(MID(SUBSTITUTE($N1718,"/",REPT(" ",999)),COLUMNS($N:N)*999-998,999))</f>
        <v>music</v>
      </c>
      <c r="R1718" s="10" t="str">
        <f>TRIM(MID(SUBSTITUTE($N1718,"/",REPT(" ",999)),COLUMNS($N:O)*999-998,999))</f>
        <v>faith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10" t="str">
        <f>TRIM(MID(SUBSTITUTE($N1719,"/",REPT(" ",999)),COLUMNS($N:N)*999-998,999))</f>
        <v>music</v>
      </c>
      <c r="R1719" s="10" t="str">
        <f>TRIM(MID(SUBSTITUTE($N1719,"/",REPT(" ",999)),COLUMNS($N:O)*999-998,999))</f>
        <v>faith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10" t="str">
        <f>TRIM(MID(SUBSTITUTE($N1720,"/",REPT(" ",999)),COLUMNS($N:N)*999-998,999))</f>
        <v>music</v>
      </c>
      <c r="R1720" s="10" t="str">
        <f>TRIM(MID(SUBSTITUTE($N1720,"/",REPT(" ",999)),COLUMNS($N:O)*999-998,999))</f>
        <v>faith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10" t="str">
        <f>TRIM(MID(SUBSTITUTE($N1721,"/",REPT(" ",999)),COLUMNS($N:N)*999-998,999))</f>
        <v>music</v>
      </c>
      <c r="R1721" s="10" t="str">
        <f>TRIM(MID(SUBSTITUTE($N1721,"/",REPT(" ",999)),COLUMNS($N:O)*999-998,999))</f>
        <v>faith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10" t="str">
        <f>TRIM(MID(SUBSTITUTE($N1722,"/",REPT(" ",999)),COLUMNS($N:N)*999-998,999))</f>
        <v>music</v>
      </c>
      <c r="R1722" s="10" t="str">
        <f>TRIM(MID(SUBSTITUTE($N1722,"/",REPT(" ",999)),COLUMNS($N:O)*999-998,999))</f>
        <v>faith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str">
        <f t="shared" si="105"/>
        <v>N/A</v>
      </c>
      <c r="Q1723" s="10" t="str">
        <f>TRIM(MID(SUBSTITUTE($N1723,"/",REPT(" ",999)),COLUMNS($N:N)*999-998,999))</f>
        <v>music</v>
      </c>
      <c r="R1723" s="10" t="str">
        <f>TRIM(MID(SUBSTITUTE($N1723,"/",REPT(" ",999)),COLUMNS($N:O)*999-998,999))</f>
        <v>faith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10" t="str">
        <f>TRIM(MID(SUBSTITUTE($N1724,"/",REPT(" ",999)),COLUMNS($N:N)*999-998,999))</f>
        <v>music</v>
      </c>
      <c r="R1724" s="10" t="str">
        <f>TRIM(MID(SUBSTITUTE($N1724,"/",REPT(" ",999)),COLUMNS($N:O)*999-998,999))</f>
        <v>faith</v>
      </c>
      <c r="S1724" s="14">
        <f t="shared" si="106"/>
        <v>42425.960983796293</v>
      </c>
      <c r="T1724" s="14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10" t="str">
        <f>TRIM(MID(SUBSTITUTE($N1725,"/",REPT(" ",999)),COLUMNS($N:N)*999-998,999))</f>
        <v>music</v>
      </c>
      <c r="R1725" s="10" t="str">
        <f>TRIM(MID(SUBSTITUTE($N1725,"/",REPT(" ",999)),COLUMNS($N:O)*999-998,999))</f>
        <v>faith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10" t="str">
        <f>TRIM(MID(SUBSTITUTE($N1726,"/",REPT(" ",999)),COLUMNS($N:N)*999-998,999))</f>
        <v>music</v>
      </c>
      <c r="R1726" s="10" t="str">
        <f>TRIM(MID(SUBSTITUTE($N1726,"/",REPT(" ",999)),COLUMNS($N:O)*999-998,999))</f>
        <v>faith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10" t="str">
        <f>TRIM(MID(SUBSTITUTE($N1727,"/",REPT(" ",999)),COLUMNS($N:N)*999-998,999))</f>
        <v>music</v>
      </c>
      <c r="R1727" s="10" t="str">
        <f>TRIM(MID(SUBSTITUTE($N1727,"/",REPT(" ",999)),COLUMNS($N:O)*999-998,999))</f>
        <v>faith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10" t="str">
        <f>TRIM(MID(SUBSTITUTE($N1728,"/",REPT(" ",999)),COLUMNS($N:N)*999-998,999))</f>
        <v>music</v>
      </c>
      <c r="R1728" s="10" t="str">
        <f>TRIM(MID(SUBSTITUTE($N1728,"/",REPT(" ",999)),COLUMNS($N:O)*999-998,999))</f>
        <v>faith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10" t="str">
        <f>TRIM(MID(SUBSTITUTE($N1729,"/",REPT(" ",999)),COLUMNS($N:N)*999-998,999))</f>
        <v>music</v>
      </c>
      <c r="R1729" s="10" t="str">
        <f>TRIM(MID(SUBSTITUTE($N1729,"/",REPT(" ",999)),COLUMNS($N:O)*999-998,999))</f>
        <v>faith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10" t="str">
        <f>TRIM(MID(SUBSTITUTE($N1730,"/",REPT(" ",999)),COLUMNS($N:N)*999-998,999))</f>
        <v>music</v>
      </c>
      <c r="R1730" s="10" t="str">
        <f>TRIM(MID(SUBSTITUTE($N1730,"/",REPT(" ",999)),COLUMNS($N:O)*999-998,999))</f>
        <v>faith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str">
        <f t="shared" ref="P1731:P1794" si="109">IF(ISERROR(E1731/L1731), "N/A", E1731/L1731)</f>
        <v>N/A</v>
      </c>
      <c r="Q1731" s="10" t="str">
        <f>TRIM(MID(SUBSTITUTE($N1731,"/",REPT(" ",999)),COLUMNS($N:N)*999-998,999))</f>
        <v>music</v>
      </c>
      <c r="R1731" s="10" t="str">
        <f>TRIM(MID(SUBSTITUTE($N1731,"/",REPT(" ",999)),COLUMNS($N:O)*999-998,999))</f>
        <v>faith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str">
        <f t="shared" si="109"/>
        <v>N/A</v>
      </c>
      <c r="Q1732" s="10" t="str">
        <f>TRIM(MID(SUBSTITUTE($N1732,"/",REPT(" ",999)),COLUMNS($N:N)*999-998,999))</f>
        <v>music</v>
      </c>
      <c r="R1732" s="10" t="str">
        <f>TRIM(MID(SUBSTITUTE($N1732,"/",REPT(" ",999)),COLUMNS($N:O)*999-998,999))</f>
        <v>faith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str">
        <f t="shared" si="109"/>
        <v>N/A</v>
      </c>
      <c r="Q1733" s="10" t="str">
        <f>TRIM(MID(SUBSTITUTE($N1733,"/",REPT(" ",999)),COLUMNS($N:N)*999-998,999))</f>
        <v>music</v>
      </c>
      <c r="R1733" s="10" t="str">
        <f>TRIM(MID(SUBSTITUTE($N1733,"/",REPT(" ",999)),COLUMNS($N:O)*999-998,999))</f>
        <v>faith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str">
        <f t="shared" si="109"/>
        <v>N/A</v>
      </c>
      <c r="Q1734" s="10" t="str">
        <f>TRIM(MID(SUBSTITUTE($N1734,"/",REPT(" ",999)),COLUMNS($N:N)*999-998,999))</f>
        <v>music</v>
      </c>
      <c r="R1734" s="10" t="str">
        <f>TRIM(MID(SUBSTITUTE($N1734,"/",REPT(" ",999)),COLUMNS($N:O)*999-998,999))</f>
        <v>faith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str">
        <f t="shared" si="109"/>
        <v>N/A</v>
      </c>
      <c r="Q1735" s="10" t="str">
        <f>TRIM(MID(SUBSTITUTE($N1735,"/",REPT(" ",999)),COLUMNS($N:N)*999-998,999))</f>
        <v>music</v>
      </c>
      <c r="R1735" s="10" t="str">
        <f>TRIM(MID(SUBSTITUTE($N1735,"/",REPT(" ",999)),COLUMNS($N:O)*999-998,999))</f>
        <v>faith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10" t="str">
        <f>TRIM(MID(SUBSTITUTE($N1736,"/",REPT(" ",999)),COLUMNS($N:N)*999-998,999))</f>
        <v>music</v>
      </c>
      <c r="R1736" s="10" t="str">
        <f>TRIM(MID(SUBSTITUTE($N1736,"/",REPT(" ",999)),COLUMNS($N:O)*999-998,999))</f>
        <v>faith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10" t="str">
        <f>TRIM(MID(SUBSTITUTE($N1737,"/",REPT(" ",999)),COLUMNS($N:N)*999-998,999))</f>
        <v>music</v>
      </c>
      <c r="R1737" s="10" t="str">
        <f>TRIM(MID(SUBSTITUTE($N1737,"/",REPT(" ",999)),COLUMNS($N:O)*999-998,999))</f>
        <v>faith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10" t="str">
        <f>TRIM(MID(SUBSTITUTE($N1738,"/",REPT(" ",999)),COLUMNS($N:N)*999-998,999))</f>
        <v>music</v>
      </c>
      <c r="R1738" s="10" t="str">
        <f>TRIM(MID(SUBSTITUTE($N1738,"/",REPT(" ",999)),COLUMNS($N:O)*999-998,999))</f>
        <v>faith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10" t="str">
        <f>TRIM(MID(SUBSTITUTE($N1739,"/",REPT(" ",999)),COLUMNS($N:N)*999-998,999))</f>
        <v>music</v>
      </c>
      <c r="R1739" s="10" t="str">
        <f>TRIM(MID(SUBSTITUTE($N1739,"/",REPT(" ",999)),COLUMNS($N:O)*999-998,999))</f>
        <v>faith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10" t="str">
        <f>TRIM(MID(SUBSTITUTE($N1740,"/",REPT(" ",999)),COLUMNS($N:N)*999-998,999))</f>
        <v>music</v>
      </c>
      <c r="R1740" s="10" t="str">
        <f>TRIM(MID(SUBSTITUTE($N1740,"/",REPT(" ",999)),COLUMNS($N:O)*999-998,999))</f>
        <v>faith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10" t="str">
        <f>TRIM(MID(SUBSTITUTE($N1741,"/",REPT(" ",999)),COLUMNS($N:N)*999-998,999))</f>
        <v>music</v>
      </c>
      <c r="R1741" s="10" t="str">
        <f>TRIM(MID(SUBSTITUTE($N1741,"/",REPT(" ",999)),COLUMNS($N:O)*999-998,999))</f>
        <v>faith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str">
        <f t="shared" si="109"/>
        <v>N/A</v>
      </c>
      <c r="Q1742" s="10" t="str">
        <f>TRIM(MID(SUBSTITUTE($N1742,"/",REPT(" ",999)),COLUMNS($N:N)*999-998,999))</f>
        <v>music</v>
      </c>
      <c r="R1742" s="10" t="str">
        <f>TRIM(MID(SUBSTITUTE($N1742,"/",REPT(" ",999)),COLUMNS($N:O)*999-998,999))</f>
        <v>faith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10" t="str">
        <f>TRIM(MID(SUBSTITUTE($N1743,"/",REPT(" ",999)),COLUMNS($N:N)*999-998,999))</f>
        <v>photography</v>
      </c>
      <c r="R1743" s="10" t="str">
        <f>TRIM(MID(SUBSTITUTE($N1743,"/",REPT(" ",999)),COLUMNS($N:O)*999-998,999))</f>
        <v>photobooks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10" t="str">
        <f>TRIM(MID(SUBSTITUTE($N1744,"/",REPT(" ",999)),COLUMNS($N:N)*999-998,999))</f>
        <v>photography</v>
      </c>
      <c r="R1744" s="10" t="str">
        <f>TRIM(MID(SUBSTITUTE($N1744,"/",REPT(" ",999)),COLUMNS($N:O)*999-998,999))</f>
        <v>photobooks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10" t="str">
        <f>TRIM(MID(SUBSTITUTE($N1745,"/",REPT(" ",999)),COLUMNS($N:N)*999-998,999))</f>
        <v>photography</v>
      </c>
      <c r="R1745" s="10" t="str">
        <f>TRIM(MID(SUBSTITUTE($N1745,"/",REPT(" ",999)),COLUMNS($N:O)*999-998,999))</f>
        <v>photobooks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10" t="str">
        <f>TRIM(MID(SUBSTITUTE($N1746,"/",REPT(" ",999)),COLUMNS($N:N)*999-998,999))</f>
        <v>photography</v>
      </c>
      <c r="R1746" s="10" t="str">
        <f>TRIM(MID(SUBSTITUTE($N1746,"/",REPT(" ",999)),COLUMNS($N:O)*999-998,999))</f>
        <v>photobooks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10" t="str">
        <f>TRIM(MID(SUBSTITUTE($N1747,"/",REPT(" ",999)),COLUMNS($N:N)*999-998,999))</f>
        <v>photography</v>
      </c>
      <c r="R1747" s="10" t="str">
        <f>TRIM(MID(SUBSTITUTE($N1747,"/",REPT(" ",999)),COLUMNS($N:O)*999-998,999))</f>
        <v>photobooks</v>
      </c>
      <c r="S1747" s="14">
        <f t="shared" si="110"/>
        <v>42690.259699074071</v>
      </c>
      <c r="T1747" s="14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10" t="str">
        <f>TRIM(MID(SUBSTITUTE($N1748,"/",REPT(" ",999)),COLUMNS($N:N)*999-998,999))</f>
        <v>photography</v>
      </c>
      <c r="R1748" s="10" t="str">
        <f>TRIM(MID(SUBSTITUTE($N1748,"/",REPT(" ",999)),COLUMNS($N:O)*999-998,999))</f>
        <v>photobooks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10" t="str">
        <f>TRIM(MID(SUBSTITUTE($N1749,"/",REPT(" ",999)),COLUMNS($N:N)*999-998,999))</f>
        <v>photography</v>
      </c>
      <c r="R1749" s="10" t="str">
        <f>TRIM(MID(SUBSTITUTE($N1749,"/",REPT(" ",999)),COLUMNS($N:O)*999-998,999))</f>
        <v>photobooks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10" t="str">
        <f>TRIM(MID(SUBSTITUTE($N1750,"/",REPT(" ",999)),COLUMNS($N:N)*999-998,999))</f>
        <v>photography</v>
      </c>
      <c r="R1750" s="10" t="str">
        <f>TRIM(MID(SUBSTITUTE($N1750,"/",REPT(" ",999)),COLUMNS($N:O)*999-998,999))</f>
        <v>photobooks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10" t="str">
        <f>TRIM(MID(SUBSTITUTE($N1751,"/",REPT(" ",999)),COLUMNS($N:N)*999-998,999))</f>
        <v>photography</v>
      </c>
      <c r="R1751" s="10" t="str">
        <f>TRIM(MID(SUBSTITUTE($N1751,"/",REPT(" ",999)),COLUMNS($N:O)*999-998,999))</f>
        <v>photobooks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10" t="str">
        <f>TRIM(MID(SUBSTITUTE($N1752,"/",REPT(" ",999)),COLUMNS($N:N)*999-998,999))</f>
        <v>photography</v>
      </c>
      <c r="R1752" s="10" t="str">
        <f>TRIM(MID(SUBSTITUTE($N1752,"/",REPT(" ",999)),COLUMNS($N:O)*999-998,999))</f>
        <v>photobooks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10" t="str">
        <f>TRIM(MID(SUBSTITUTE($N1753,"/",REPT(" ",999)),COLUMNS($N:N)*999-998,999))</f>
        <v>photography</v>
      </c>
      <c r="R1753" s="10" t="str">
        <f>TRIM(MID(SUBSTITUTE($N1753,"/",REPT(" ",999)),COLUMNS($N:O)*999-998,999))</f>
        <v>photobooks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10" t="str">
        <f>TRIM(MID(SUBSTITUTE($N1754,"/",REPT(" ",999)),COLUMNS($N:N)*999-998,999))</f>
        <v>photography</v>
      </c>
      <c r="R1754" s="10" t="str">
        <f>TRIM(MID(SUBSTITUTE($N1754,"/",REPT(" ",999)),COLUMNS($N:O)*999-998,999))</f>
        <v>photobooks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10" t="str">
        <f>TRIM(MID(SUBSTITUTE($N1755,"/",REPT(" ",999)),COLUMNS($N:N)*999-998,999))</f>
        <v>photography</v>
      </c>
      <c r="R1755" s="10" t="str">
        <f>TRIM(MID(SUBSTITUTE($N1755,"/",REPT(" ",999)),COLUMNS($N:O)*999-998,999))</f>
        <v>photobooks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10" t="str">
        <f>TRIM(MID(SUBSTITUTE($N1756,"/",REPT(" ",999)),COLUMNS($N:N)*999-998,999))</f>
        <v>photography</v>
      </c>
      <c r="R1756" s="10" t="str">
        <f>TRIM(MID(SUBSTITUTE($N1756,"/",REPT(" ",999)),COLUMNS($N:O)*999-998,999))</f>
        <v>photobooks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10" t="str">
        <f>TRIM(MID(SUBSTITUTE($N1757,"/",REPT(" ",999)),COLUMNS($N:N)*999-998,999))</f>
        <v>photography</v>
      </c>
      <c r="R1757" s="10" t="str">
        <f>TRIM(MID(SUBSTITUTE($N1757,"/",REPT(" ",999)),COLUMNS($N:O)*999-998,999))</f>
        <v>photobooks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10" t="str">
        <f>TRIM(MID(SUBSTITUTE($N1758,"/",REPT(" ",999)),COLUMNS($N:N)*999-998,999))</f>
        <v>photography</v>
      </c>
      <c r="R1758" s="10" t="str">
        <f>TRIM(MID(SUBSTITUTE($N1758,"/",REPT(" ",999)),COLUMNS($N:O)*999-998,999))</f>
        <v>photobooks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10" t="str">
        <f>TRIM(MID(SUBSTITUTE($N1759,"/",REPT(" ",999)),COLUMNS($N:N)*999-998,999))</f>
        <v>photography</v>
      </c>
      <c r="R1759" s="10" t="str">
        <f>TRIM(MID(SUBSTITUTE($N1759,"/",REPT(" ",999)),COLUMNS($N:O)*999-998,999))</f>
        <v>photobooks</v>
      </c>
      <c r="S1759" s="14">
        <f t="shared" si="110"/>
        <v>42733.827349537038</v>
      </c>
      <c r="T1759" s="14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10" t="str">
        <f>TRIM(MID(SUBSTITUTE($N1760,"/",REPT(" ",999)),COLUMNS($N:N)*999-998,999))</f>
        <v>photography</v>
      </c>
      <c r="R1760" s="10" t="str">
        <f>TRIM(MID(SUBSTITUTE($N1760,"/",REPT(" ",999)),COLUMNS($N:O)*999-998,999))</f>
        <v>photobooks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10" t="str">
        <f>TRIM(MID(SUBSTITUTE($N1761,"/",REPT(" ",999)),COLUMNS($N:N)*999-998,999))</f>
        <v>photography</v>
      </c>
      <c r="R1761" s="10" t="str">
        <f>TRIM(MID(SUBSTITUTE($N1761,"/",REPT(" ",999)),COLUMNS($N:O)*999-998,999))</f>
        <v>photobooks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10" t="str">
        <f>TRIM(MID(SUBSTITUTE($N1762,"/",REPT(" ",999)),COLUMNS($N:N)*999-998,999))</f>
        <v>photography</v>
      </c>
      <c r="R1762" s="10" t="str">
        <f>TRIM(MID(SUBSTITUTE($N1762,"/",REPT(" ",999)),COLUMNS($N:O)*999-998,999))</f>
        <v>photobooks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10" t="str">
        <f>TRIM(MID(SUBSTITUTE($N1763,"/",REPT(" ",999)),COLUMNS($N:N)*999-998,999))</f>
        <v>photography</v>
      </c>
      <c r="R1763" s="10" t="str">
        <f>TRIM(MID(SUBSTITUTE($N1763,"/",REPT(" ",999)),COLUMNS($N:O)*999-998,999))</f>
        <v>photobooks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10" t="str">
        <f>TRIM(MID(SUBSTITUTE($N1764,"/",REPT(" ",999)),COLUMNS($N:N)*999-998,999))</f>
        <v>photography</v>
      </c>
      <c r="R1764" s="10" t="str">
        <f>TRIM(MID(SUBSTITUTE($N1764,"/",REPT(" ",999)),COLUMNS($N:O)*999-998,999))</f>
        <v>photobooks</v>
      </c>
      <c r="S1764" s="14">
        <f t="shared" si="110"/>
        <v>42410.982002314813</v>
      </c>
      <c r="T1764" s="14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10" t="str">
        <f>TRIM(MID(SUBSTITUTE($N1765,"/",REPT(" ",999)),COLUMNS($N:N)*999-998,999))</f>
        <v>photography</v>
      </c>
      <c r="R1765" s="10" t="str">
        <f>TRIM(MID(SUBSTITUTE($N1765,"/",REPT(" ",999)),COLUMNS($N:O)*999-998,999))</f>
        <v>photobooks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10" t="str">
        <f>TRIM(MID(SUBSTITUTE($N1766,"/",REPT(" ",999)),COLUMNS($N:N)*999-998,999))</f>
        <v>photography</v>
      </c>
      <c r="R1766" s="10" t="str">
        <f>TRIM(MID(SUBSTITUTE($N1766,"/",REPT(" ",999)),COLUMNS($N:O)*999-998,999))</f>
        <v>photobooks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10" t="str">
        <f>TRIM(MID(SUBSTITUTE($N1767,"/",REPT(" ",999)),COLUMNS($N:N)*999-998,999))</f>
        <v>photography</v>
      </c>
      <c r="R1767" s="10" t="str">
        <f>TRIM(MID(SUBSTITUTE($N1767,"/",REPT(" ",999)),COLUMNS($N:O)*999-998,999))</f>
        <v>photobooks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str">
        <f t="shared" si="109"/>
        <v>N/A</v>
      </c>
      <c r="Q1768" s="10" t="str">
        <f>TRIM(MID(SUBSTITUTE($N1768,"/",REPT(" ",999)),COLUMNS($N:N)*999-998,999))</f>
        <v>photography</v>
      </c>
      <c r="R1768" s="10" t="str">
        <f>TRIM(MID(SUBSTITUTE($N1768,"/",REPT(" ",999)),COLUMNS($N:O)*999-998,999))</f>
        <v>photobooks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10" t="str">
        <f>TRIM(MID(SUBSTITUTE($N1769,"/",REPT(" ",999)),COLUMNS($N:N)*999-998,999))</f>
        <v>photography</v>
      </c>
      <c r="R1769" s="10" t="str">
        <f>TRIM(MID(SUBSTITUTE($N1769,"/",REPT(" ",999)),COLUMNS($N:O)*999-998,999))</f>
        <v>photobooks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10" t="str">
        <f>TRIM(MID(SUBSTITUTE($N1770,"/",REPT(" ",999)),COLUMNS($N:N)*999-998,999))</f>
        <v>photography</v>
      </c>
      <c r="R1770" s="10" t="str">
        <f>TRIM(MID(SUBSTITUTE($N1770,"/",REPT(" ",999)),COLUMNS($N:O)*999-998,999))</f>
        <v>photobooks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10" t="str">
        <f>TRIM(MID(SUBSTITUTE($N1771,"/",REPT(" ",999)),COLUMNS($N:N)*999-998,999))</f>
        <v>photography</v>
      </c>
      <c r="R1771" s="10" t="str">
        <f>TRIM(MID(SUBSTITUTE($N1771,"/",REPT(" ",999)),COLUMNS($N:O)*999-998,999))</f>
        <v>photobooks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10" t="str">
        <f>TRIM(MID(SUBSTITUTE($N1772,"/",REPT(" ",999)),COLUMNS($N:N)*999-998,999))</f>
        <v>photography</v>
      </c>
      <c r="R1772" s="10" t="str">
        <f>TRIM(MID(SUBSTITUTE($N1772,"/",REPT(" ",999)),COLUMNS($N:O)*999-998,999))</f>
        <v>photobooks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10" t="str">
        <f>TRIM(MID(SUBSTITUTE($N1773,"/",REPT(" ",999)),COLUMNS($N:N)*999-998,999))</f>
        <v>photography</v>
      </c>
      <c r="R1773" s="10" t="str">
        <f>TRIM(MID(SUBSTITUTE($N1773,"/",REPT(" ",999)),COLUMNS($N:O)*999-998,999))</f>
        <v>photobooks</v>
      </c>
      <c r="S1773" s="14">
        <f t="shared" si="110"/>
        <v>41905.979629629634</v>
      </c>
      <c r="T1773" s="14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10" t="str">
        <f>TRIM(MID(SUBSTITUTE($N1774,"/",REPT(" ",999)),COLUMNS($N:N)*999-998,999))</f>
        <v>photography</v>
      </c>
      <c r="R1774" s="10" t="str">
        <f>TRIM(MID(SUBSTITUTE($N1774,"/",REPT(" ",999)),COLUMNS($N:O)*999-998,999))</f>
        <v>photobooks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10" t="str">
        <f>TRIM(MID(SUBSTITUTE($N1775,"/",REPT(" ",999)),COLUMNS($N:N)*999-998,999))</f>
        <v>photography</v>
      </c>
      <c r="R1775" s="10" t="str">
        <f>TRIM(MID(SUBSTITUTE($N1775,"/",REPT(" ",999)),COLUMNS($N:O)*999-998,999))</f>
        <v>photobooks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10" t="str">
        <f>TRIM(MID(SUBSTITUTE($N1776,"/",REPT(" ",999)),COLUMNS($N:N)*999-998,999))</f>
        <v>photography</v>
      </c>
      <c r="R1776" s="10" t="str">
        <f>TRIM(MID(SUBSTITUTE($N1776,"/",REPT(" ",999)),COLUMNS($N:O)*999-998,999))</f>
        <v>photobooks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10" t="str">
        <f>TRIM(MID(SUBSTITUTE($N1777,"/",REPT(" ",999)),COLUMNS($N:N)*999-998,999))</f>
        <v>photography</v>
      </c>
      <c r="R1777" s="10" t="str">
        <f>TRIM(MID(SUBSTITUTE($N1777,"/",REPT(" ",999)),COLUMNS($N:O)*999-998,999))</f>
        <v>photobooks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10" t="str">
        <f>TRIM(MID(SUBSTITUTE($N1778,"/",REPT(" ",999)),COLUMNS($N:N)*999-998,999))</f>
        <v>photography</v>
      </c>
      <c r="R1778" s="10" t="str">
        <f>TRIM(MID(SUBSTITUTE($N1778,"/",REPT(" ",999)),COLUMNS($N:O)*999-998,999))</f>
        <v>photobooks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10" t="str">
        <f>TRIM(MID(SUBSTITUTE($N1779,"/",REPT(" ",999)),COLUMNS($N:N)*999-998,999))</f>
        <v>photography</v>
      </c>
      <c r="R1779" s="10" t="str">
        <f>TRIM(MID(SUBSTITUTE($N1779,"/",REPT(" ",999)),COLUMNS($N:O)*999-998,999))</f>
        <v>photobooks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10" t="str">
        <f>TRIM(MID(SUBSTITUTE($N1780,"/",REPT(" ",999)),COLUMNS($N:N)*999-998,999))</f>
        <v>photography</v>
      </c>
      <c r="R1780" s="10" t="str">
        <f>TRIM(MID(SUBSTITUTE($N1780,"/",REPT(" ",999)),COLUMNS($N:O)*999-998,999))</f>
        <v>photobooks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10" t="str">
        <f>TRIM(MID(SUBSTITUTE($N1781,"/",REPT(" ",999)),COLUMNS($N:N)*999-998,999))</f>
        <v>photography</v>
      </c>
      <c r="R1781" s="10" t="str">
        <f>TRIM(MID(SUBSTITUTE($N1781,"/",REPT(" ",999)),COLUMNS($N:O)*999-998,999))</f>
        <v>photobooks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10" t="str">
        <f>TRIM(MID(SUBSTITUTE($N1782,"/",REPT(" ",999)),COLUMNS($N:N)*999-998,999))</f>
        <v>photography</v>
      </c>
      <c r="R1782" s="10" t="str">
        <f>TRIM(MID(SUBSTITUTE($N1782,"/",REPT(" ",999)),COLUMNS($N:O)*999-998,999))</f>
        <v>photobooks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10" t="str">
        <f>TRIM(MID(SUBSTITUTE($N1783,"/",REPT(" ",999)),COLUMNS($N:N)*999-998,999))</f>
        <v>photography</v>
      </c>
      <c r="R1783" s="10" t="str">
        <f>TRIM(MID(SUBSTITUTE($N1783,"/",REPT(" ",999)),COLUMNS($N:O)*999-998,999))</f>
        <v>photobooks</v>
      </c>
      <c r="S1783" s="14">
        <f t="shared" si="110"/>
        <v>42597.617418981477</v>
      </c>
      <c r="T1783" s="14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10" t="str">
        <f>TRIM(MID(SUBSTITUTE($N1784,"/",REPT(" ",999)),COLUMNS($N:N)*999-998,999))</f>
        <v>photography</v>
      </c>
      <c r="R1784" s="10" t="str">
        <f>TRIM(MID(SUBSTITUTE($N1784,"/",REPT(" ",999)),COLUMNS($N:O)*999-998,999))</f>
        <v>photobooks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10" t="str">
        <f>TRIM(MID(SUBSTITUTE($N1785,"/",REPT(" ",999)),COLUMNS($N:N)*999-998,999))</f>
        <v>photography</v>
      </c>
      <c r="R1785" s="10" t="str">
        <f>TRIM(MID(SUBSTITUTE($N1785,"/",REPT(" ",999)),COLUMNS($N:O)*999-998,999))</f>
        <v>photobooks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10" t="str">
        <f>TRIM(MID(SUBSTITUTE($N1786,"/",REPT(" ",999)),COLUMNS($N:N)*999-998,999))</f>
        <v>photography</v>
      </c>
      <c r="R1786" s="10" t="str">
        <f>TRIM(MID(SUBSTITUTE($N1786,"/",REPT(" ",999)),COLUMNS($N:O)*999-998,999))</f>
        <v>photobooks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10" t="str">
        <f>TRIM(MID(SUBSTITUTE($N1787,"/",REPT(" ",999)),COLUMNS($N:N)*999-998,999))</f>
        <v>photography</v>
      </c>
      <c r="R1787" s="10" t="str">
        <f>TRIM(MID(SUBSTITUTE($N1787,"/",REPT(" ",999)),COLUMNS($N:O)*999-998,999))</f>
        <v>photobooks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10" t="str">
        <f>TRIM(MID(SUBSTITUTE($N1788,"/",REPT(" ",999)),COLUMNS($N:N)*999-998,999))</f>
        <v>photography</v>
      </c>
      <c r="R1788" s="10" t="str">
        <f>TRIM(MID(SUBSTITUTE($N1788,"/",REPT(" ",999)),COLUMNS($N:O)*999-998,999))</f>
        <v>photobooks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10" t="str">
        <f>TRIM(MID(SUBSTITUTE($N1789,"/",REPT(" ",999)),COLUMNS($N:N)*999-998,999))</f>
        <v>photography</v>
      </c>
      <c r="R1789" s="10" t="str">
        <f>TRIM(MID(SUBSTITUTE($N1789,"/",REPT(" ",999)),COLUMNS($N:O)*999-998,999))</f>
        <v>photobooks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10" t="str">
        <f>TRIM(MID(SUBSTITUTE($N1790,"/",REPT(" ",999)),COLUMNS($N:N)*999-998,999))</f>
        <v>photography</v>
      </c>
      <c r="R1790" s="10" t="str">
        <f>TRIM(MID(SUBSTITUTE($N1790,"/",REPT(" ",999)),COLUMNS($N:O)*999-998,999))</f>
        <v>photobooks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10" t="str">
        <f>TRIM(MID(SUBSTITUTE($N1791,"/",REPT(" ",999)),COLUMNS($N:N)*999-998,999))</f>
        <v>photography</v>
      </c>
      <c r="R1791" s="10" t="str">
        <f>TRIM(MID(SUBSTITUTE($N1791,"/",REPT(" ",999)),COLUMNS($N:O)*999-998,999))</f>
        <v>photobooks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10" t="str">
        <f>TRIM(MID(SUBSTITUTE($N1792,"/",REPT(" ",999)),COLUMNS($N:N)*999-998,999))</f>
        <v>photography</v>
      </c>
      <c r="R1792" s="10" t="str">
        <f>TRIM(MID(SUBSTITUTE($N1792,"/",REPT(" ",999)),COLUMNS($N:O)*999-998,999))</f>
        <v>photobooks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10" t="str">
        <f>TRIM(MID(SUBSTITUTE($N1793,"/",REPT(" ",999)),COLUMNS($N:N)*999-998,999))</f>
        <v>photography</v>
      </c>
      <c r="R1793" s="10" t="str">
        <f>TRIM(MID(SUBSTITUTE($N1793,"/",REPT(" ",999)),COLUMNS($N:O)*999-998,999))</f>
        <v>photobooks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10" t="str">
        <f>TRIM(MID(SUBSTITUTE($N1794,"/",REPT(" ",999)),COLUMNS($N:N)*999-998,999))</f>
        <v>photography</v>
      </c>
      <c r="R1794" s="10" t="str">
        <f>TRIM(MID(SUBSTITUTE($N1794,"/",REPT(" ",999)),COLUMNS($N:O)*999-998,999))</f>
        <v>photobooks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IF(ISERROR(E1795/L1795), "N/A", E1795/L1795)</f>
        <v>20</v>
      </c>
      <c r="Q1795" s="10" t="str">
        <f>TRIM(MID(SUBSTITUTE($N1795,"/",REPT(" ",999)),COLUMNS($N:N)*999-998,999))</f>
        <v>photography</v>
      </c>
      <c r="R1795" s="10" t="str">
        <f>TRIM(MID(SUBSTITUTE($N1795,"/",REPT(" ",999)),COLUMNS($N:O)*999-998,999))</f>
        <v>photobooks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10" t="str">
        <f>TRIM(MID(SUBSTITUTE($N1796,"/",REPT(" ",999)),COLUMNS($N:N)*999-998,999))</f>
        <v>photography</v>
      </c>
      <c r="R1796" s="10" t="str">
        <f>TRIM(MID(SUBSTITUTE($N1796,"/",REPT(" ",999)),COLUMNS($N:O)*999-998,999))</f>
        <v>photobooks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10" t="str">
        <f>TRIM(MID(SUBSTITUTE($N1797,"/",REPT(" ",999)),COLUMNS($N:N)*999-998,999))</f>
        <v>photography</v>
      </c>
      <c r="R1797" s="10" t="str">
        <f>TRIM(MID(SUBSTITUTE($N1797,"/",REPT(" ",999)),COLUMNS($N:O)*999-998,999))</f>
        <v>photobooks</v>
      </c>
      <c r="S1797" s="14">
        <f t="shared" si="114"/>
        <v>42628.288668981477</v>
      </c>
      <c r="T1797" s="14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10" t="str">
        <f>TRIM(MID(SUBSTITUTE($N1798,"/",REPT(" ",999)),COLUMNS($N:N)*999-998,999))</f>
        <v>photography</v>
      </c>
      <c r="R1798" s="10" t="str">
        <f>TRIM(MID(SUBSTITUTE($N1798,"/",REPT(" ",999)),COLUMNS($N:O)*999-998,999))</f>
        <v>photobooks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10" t="str">
        <f>TRIM(MID(SUBSTITUTE($N1799,"/",REPT(" ",999)),COLUMNS($N:N)*999-998,999))</f>
        <v>photography</v>
      </c>
      <c r="R1799" s="10" t="str">
        <f>TRIM(MID(SUBSTITUTE($N1799,"/",REPT(" ",999)),COLUMNS($N:O)*999-998,999))</f>
        <v>photobooks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10" t="str">
        <f>TRIM(MID(SUBSTITUTE($N1800,"/",REPT(" ",999)),COLUMNS($N:N)*999-998,999))</f>
        <v>photography</v>
      </c>
      <c r="R1800" s="10" t="str">
        <f>TRIM(MID(SUBSTITUTE($N1800,"/",REPT(" ",999)),COLUMNS($N:O)*999-998,999))</f>
        <v>photobooks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10" t="str">
        <f>TRIM(MID(SUBSTITUTE($N1801,"/",REPT(" ",999)),COLUMNS($N:N)*999-998,999))</f>
        <v>photography</v>
      </c>
      <c r="R1801" s="10" t="str">
        <f>TRIM(MID(SUBSTITUTE($N1801,"/",REPT(" ",999)),COLUMNS($N:O)*999-998,999))</f>
        <v>photobooks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10" t="str">
        <f>TRIM(MID(SUBSTITUTE($N1802,"/",REPT(" ",999)),COLUMNS($N:N)*999-998,999))</f>
        <v>photography</v>
      </c>
      <c r="R1802" s="10" t="str">
        <f>TRIM(MID(SUBSTITUTE($N1802,"/",REPT(" ",999)),COLUMNS($N:O)*999-998,999))</f>
        <v>photobooks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10" t="str">
        <f>TRIM(MID(SUBSTITUTE($N1803,"/",REPT(" ",999)),COLUMNS($N:N)*999-998,999))</f>
        <v>photography</v>
      </c>
      <c r="R1803" s="10" t="str">
        <f>TRIM(MID(SUBSTITUTE($N1803,"/",REPT(" ",999)),COLUMNS($N:O)*999-998,999))</f>
        <v>photobooks</v>
      </c>
      <c r="S1803" s="14">
        <f t="shared" si="114"/>
        <v>42321.660509259258</v>
      </c>
      <c r="T1803" s="14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10" t="str">
        <f>TRIM(MID(SUBSTITUTE($N1804,"/",REPT(" ",999)),COLUMNS($N:N)*999-998,999))</f>
        <v>photography</v>
      </c>
      <c r="R1804" s="10" t="str">
        <f>TRIM(MID(SUBSTITUTE($N1804,"/",REPT(" ",999)),COLUMNS($N:O)*999-998,999))</f>
        <v>photobooks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10" t="str">
        <f>TRIM(MID(SUBSTITUTE($N1805,"/",REPT(" ",999)),COLUMNS($N:N)*999-998,999))</f>
        <v>photography</v>
      </c>
      <c r="R1805" s="10" t="str">
        <f>TRIM(MID(SUBSTITUTE($N1805,"/",REPT(" ",999)),COLUMNS($N:O)*999-998,999))</f>
        <v>photobooks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10" t="str">
        <f>TRIM(MID(SUBSTITUTE($N1806,"/",REPT(" ",999)),COLUMNS($N:N)*999-998,999))</f>
        <v>photography</v>
      </c>
      <c r="R1806" s="10" t="str">
        <f>TRIM(MID(SUBSTITUTE($N1806,"/",REPT(" ",999)),COLUMNS($N:O)*999-998,999))</f>
        <v>photobooks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10" t="str">
        <f>TRIM(MID(SUBSTITUTE($N1807,"/",REPT(" ",999)),COLUMNS($N:N)*999-998,999))</f>
        <v>photography</v>
      </c>
      <c r="R1807" s="10" t="str">
        <f>TRIM(MID(SUBSTITUTE($N1807,"/",REPT(" ",999)),COLUMNS($N:O)*999-998,999))</f>
        <v>photobooks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10" t="str">
        <f>TRIM(MID(SUBSTITUTE($N1808,"/",REPT(" ",999)),COLUMNS($N:N)*999-998,999))</f>
        <v>photography</v>
      </c>
      <c r="R1808" s="10" t="str">
        <f>TRIM(MID(SUBSTITUTE($N1808,"/",REPT(" ",999)),COLUMNS($N:O)*999-998,999))</f>
        <v>photobooks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10" t="str">
        <f>TRIM(MID(SUBSTITUTE($N1809,"/",REPT(" ",999)),COLUMNS($N:N)*999-998,999))</f>
        <v>photography</v>
      </c>
      <c r="R1809" s="10" t="str">
        <f>TRIM(MID(SUBSTITUTE($N1809,"/",REPT(" ",999)),COLUMNS($N:O)*999-998,999))</f>
        <v>photobooks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10" t="str">
        <f>TRIM(MID(SUBSTITUTE($N1810,"/",REPT(" ",999)),COLUMNS($N:N)*999-998,999))</f>
        <v>photography</v>
      </c>
      <c r="R1810" s="10" t="str">
        <f>TRIM(MID(SUBSTITUTE($N1810,"/",REPT(" ",999)),COLUMNS($N:O)*999-998,999))</f>
        <v>photobooks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10" t="str">
        <f>TRIM(MID(SUBSTITUTE($N1811,"/",REPT(" ",999)),COLUMNS($N:N)*999-998,999))</f>
        <v>photography</v>
      </c>
      <c r="R1811" s="10" t="str">
        <f>TRIM(MID(SUBSTITUTE($N1811,"/",REPT(" ",999)),COLUMNS($N:O)*999-998,999))</f>
        <v>photobooks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10" t="str">
        <f>TRIM(MID(SUBSTITUTE($N1812,"/",REPT(" ",999)),COLUMNS($N:N)*999-998,999))</f>
        <v>photography</v>
      </c>
      <c r="R1812" s="10" t="str">
        <f>TRIM(MID(SUBSTITUTE($N1812,"/",REPT(" ",999)),COLUMNS($N:O)*999-998,999))</f>
        <v>photobooks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10" t="str">
        <f>TRIM(MID(SUBSTITUTE($N1813,"/",REPT(" ",999)),COLUMNS($N:N)*999-998,999))</f>
        <v>photography</v>
      </c>
      <c r="R1813" s="10" t="str">
        <f>TRIM(MID(SUBSTITUTE($N1813,"/",REPT(" ",999)),COLUMNS($N:O)*999-998,999))</f>
        <v>photobooks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10" t="str">
        <f>TRIM(MID(SUBSTITUTE($N1814,"/",REPT(" ",999)),COLUMNS($N:N)*999-998,999))</f>
        <v>photography</v>
      </c>
      <c r="R1814" s="10" t="str">
        <f>TRIM(MID(SUBSTITUTE($N1814,"/",REPT(" ",999)),COLUMNS($N:O)*999-998,999))</f>
        <v>photobooks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str">
        <f t="shared" si="113"/>
        <v>N/A</v>
      </c>
      <c r="Q1815" s="10" t="str">
        <f>TRIM(MID(SUBSTITUTE($N1815,"/",REPT(" ",999)),COLUMNS($N:N)*999-998,999))</f>
        <v>photography</v>
      </c>
      <c r="R1815" s="10" t="str">
        <f>TRIM(MID(SUBSTITUTE($N1815,"/",REPT(" ",999)),COLUMNS($N:O)*999-998,999))</f>
        <v>photobooks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10" t="str">
        <f>TRIM(MID(SUBSTITUTE($N1816,"/",REPT(" ",999)),COLUMNS($N:N)*999-998,999))</f>
        <v>photography</v>
      </c>
      <c r="R1816" s="10" t="str">
        <f>TRIM(MID(SUBSTITUTE($N1816,"/",REPT(" ",999)),COLUMNS($N:O)*999-998,999))</f>
        <v>photobooks</v>
      </c>
      <c r="S1816" s="14">
        <f t="shared" si="114"/>
        <v>42033.314074074078</v>
      </c>
      <c r="T1816" s="14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str">
        <f t="shared" si="113"/>
        <v>N/A</v>
      </c>
      <c r="Q1817" s="10" t="str">
        <f>TRIM(MID(SUBSTITUTE($N1817,"/",REPT(" ",999)),COLUMNS($N:N)*999-998,999))</f>
        <v>photography</v>
      </c>
      <c r="R1817" s="10" t="str">
        <f>TRIM(MID(SUBSTITUTE($N1817,"/",REPT(" ",999)),COLUMNS($N:O)*999-998,999))</f>
        <v>photobooks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10" t="str">
        <f>TRIM(MID(SUBSTITUTE($N1818,"/",REPT(" ",999)),COLUMNS($N:N)*999-998,999))</f>
        <v>photography</v>
      </c>
      <c r="R1818" s="10" t="str">
        <f>TRIM(MID(SUBSTITUTE($N1818,"/",REPT(" ",999)),COLUMNS($N:O)*999-998,999))</f>
        <v>photobooks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10" t="str">
        <f>TRIM(MID(SUBSTITUTE($N1819,"/",REPT(" ",999)),COLUMNS($N:N)*999-998,999))</f>
        <v>photography</v>
      </c>
      <c r="R1819" s="10" t="str">
        <f>TRIM(MID(SUBSTITUTE($N1819,"/",REPT(" ",999)),COLUMNS($N:O)*999-998,999))</f>
        <v>photobooks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str">
        <f t="shared" si="113"/>
        <v>N/A</v>
      </c>
      <c r="Q1820" s="10" t="str">
        <f>TRIM(MID(SUBSTITUTE($N1820,"/",REPT(" ",999)),COLUMNS($N:N)*999-998,999))</f>
        <v>photography</v>
      </c>
      <c r="R1820" s="10" t="str">
        <f>TRIM(MID(SUBSTITUTE($N1820,"/",REPT(" ",999)),COLUMNS($N:O)*999-998,999))</f>
        <v>photobooks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10" t="str">
        <f>TRIM(MID(SUBSTITUTE($N1821,"/",REPT(" ",999)),COLUMNS($N:N)*999-998,999))</f>
        <v>photography</v>
      </c>
      <c r="R1821" s="10" t="str">
        <f>TRIM(MID(SUBSTITUTE($N1821,"/",REPT(" ",999)),COLUMNS($N:O)*999-998,999))</f>
        <v>photobooks</v>
      </c>
      <c r="S1821" s="14">
        <f t="shared" si="114"/>
        <v>41820.752268518518</v>
      </c>
      <c r="T1821" s="14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10" t="str">
        <f>TRIM(MID(SUBSTITUTE($N1822,"/",REPT(" ",999)),COLUMNS($N:N)*999-998,999))</f>
        <v>photography</v>
      </c>
      <c r="R1822" s="10" t="str">
        <f>TRIM(MID(SUBSTITUTE($N1822,"/",REPT(" ",999)),COLUMNS($N:O)*999-998,999))</f>
        <v>photobooks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10" t="str">
        <f>TRIM(MID(SUBSTITUTE($N1823,"/",REPT(" ",999)),COLUMNS($N:N)*999-998,999))</f>
        <v>music</v>
      </c>
      <c r="R1823" s="10" t="str">
        <f>TRIM(MID(SUBSTITUTE($N1823,"/",REPT(" ",999)),COLUMNS($N:O)*999-998,999))</f>
        <v>rock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10" t="str">
        <f>TRIM(MID(SUBSTITUTE($N1824,"/",REPT(" ",999)),COLUMNS($N:N)*999-998,999))</f>
        <v>music</v>
      </c>
      <c r="R1824" s="10" t="str">
        <f>TRIM(MID(SUBSTITUTE($N1824,"/",REPT(" ",999)),COLUMNS($N:O)*999-998,999))</f>
        <v>rock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10" t="str">
        <f>TRIM(MID(SUBSTITUTE($N1825,"/",REPT(" ",999)),COLUMNS($N:N)*999-998,999))</f>
        <v>music</v>
      </c>
      <c r="R1825" s="10" t="str">
        <f>TRIM(MID(SUBSTITUTE($N1825,"/",REPT(" ",999)),COLUMNS($N:O)*999-998,999))</f>
        <v>rock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10" t="str">
        <f>TRIM(MID(SUBSTITUTE($N1826,"/",REPT(" ",999)),COLUMNS($N:N)*999-998,999))</f>
        <v>music</v>
      </c>
      <c r="R1826" s="10" t="str">
        <f>TRIM(MID(SUBSTITUTE($N1826,"/",REPT(" ",999)),COLUMNS($N:O)*999-998,999))</f>
        <v>rock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10" t="str">
        <f>TRIM(MID(SUBSTITUTE($N1827,"/",REPT(" ",999)),COLUMNS($N:N)*999-998,999))</f>
        <v>music</v>
      </c>
      <c r="R1827" s="10" t="str">
        <f>TRIM(MID(SUBSTITUTE($N1827,"/",REPT(" ",999)),COLUMNS($N:O)*999-998,999))</f>
        <v>rock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10" t="str">
        <f>TRIM(MID(SUBSTITUTE($N1828,"/",REPT(" ",999)),COLUMNS($N:N)*999-998,999))</f>
        <v>music</v>
      </c>
      <c r="R1828" s="10" t="str">
        <f>TRIM(MID(SUBSTITUTE($N1828,"/",REPT(" ",999)),COLUMNS($N:O)*999-998,999))</f>
        <v>rock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10" t="str">
        <f>TRIM(MID(SUBSTITUTE($N1829,"/",REPT(" ",999)),COLUMNS($N:N)*999-998,999))</f>
        <v>music</v>
      </c>
      <c r="R1829" s="10" t="str">
        <f>TRIM(MID(SUBSTITUTE($N1829,"/",REPT(" ",999)),COLUMNS($N:O)*999-998,999))</f>
        <v>rock</v>
      </c>
      <c r="S1829" s="14">
        <f t="shared" si="114"/>
        <v>40555.325937499998</v>
      </c>
      <c r="T1829" s="14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10" t="str">
        <f>TRIM(MID(SUBSTITUTE($N1830,"/",REPT(" ",999)),COLUMNS($N:N)*999-998,999))</f>
        <v>music</v>
      </c>
      <c r="R1830" s="10" t="str">
        <f>TRIM(MID(SUBSTITUTE($N1830,"/",REPT(" ",999)),COLUMNS($N:O)*999-998,999))</f>
        <v>rock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10" t="str">
        <f>TRIM(MID(SUBSTITUTE($N1831,"/",REPT(" ",999)),COLUMNS($N:N)*999-998,999))</f>
        <v>music</v>
      </c>
      <c r="R1831" s="10" t="str">
        <f>TRIM(MID(SUBSTITUTE($N1831,"/",REPT(" ",999)),COLUMNS($N:O)*999-998,999))</f>
        <v>rock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10" t="str">
        <f>TRIM(MID(SUBSTITUTE($N1832,"/",REPT(" ",999)),COLUMNS($N:N)*999-998,999))</f>
        <v>music</v>
      </c>
      <c r="R1832" s="10" t="str">
        <f>TRIM(MID(SUBSTITUTE($N1832,"/",REPT(" ",999)),COLUMNS($N:O)*999-998,999))</f>
        <v>rock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10" t="str">
        <f>TRIM(MID(SUBSTITUTE($N1833,"/",REPT(" ",999)),COLUMNS($N:N)*999-998,999))</f>
        <v>music</v>
      </c>
      <c r="R1833" s="10" t="str">
        <f>TRIM(MID(SUBSTITUTE($N1833,"/",REPT(" ",999)),COLUMNS($N:O)*999-998,999))</f>
        <v>rock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10" t="str">
        <f>TRIM(MID(SUBSTITUTE($N1834,"/",REPT(" ",999)),COLUMNS($N:N)*999-998,999))</f>
        <v>music</v>
      </c>
      <c r="R1834" s="10" t="str">
        <f>TRIM(MID(SUBSTITUTE($N1834,"/",REPT(" ",999)),COLUMNS($N:O)*999-998,999))</f>
        <v>rock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10" t="str">
        <f>TRIM(MID(SUBSTITUTE($N1835,"/",REPT(" ",999)),COLUMNS($N:N)*999-998,999))</f>
        <v>music</v>
      </c>
      <c r="R1835" s="10" t="str">
        <f>TRIM(MID(SUBSTITUTE($N1835,"/",REPT(" ",999)),COLUMNS($N:O)*999-998,999))</f>
        <v>rock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10" t="str">
        <f>TRIM(MID(SUBSTITUTE($N1836,"/",REPT(" ",999)),COLUMNS($N:N)*999-998,999))</f>
        <v>music</v>
      </c>
      <c r="R1836" s="10" t="str">
        <f>TRIM(MID(SUBSTITUTE($N1836,"/",REPT(" ",999)),COLUMNS($N:O)*999-998,999))</f>
        <v>rock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10" t="str">
        <f>TRIM(MID(SUBSTITUTE($N1837,"/",REPT(" ",999)),COLUMNS($N:N)*999-998,999))</f>
        <v>music</v>
      </c>
      <c r="R1837" s="10" t="str">
        <f>TRIM(MID(SUBSTITUTE($N1837,"/",REPT(" ",999)),COLUMNS($N:O)*999-998,999))</f>
        <v>rock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10" t="str">
        <f>TRIM(MID(SUBSTITUTE($N1838,"/",REPT(" ",999)),COLUMNS($N:N)*999-998,999))</f>
        <v>music</v>
      </c>
      <c r="R1838" s="10" t="str">
        <f>TRIM(MID(SUBSTITUTE($N1838,"/",REPT(" ",999)),COLUMNS($N:O)*999-998,999))</f>
        <v>rock</v>
      </c>
      <c r="S1838" s="14">
        <f t="shared" si="114"/>
        <v>41305.809363425928</v>
      </c>
      <c r="T1838" s="14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10" t="str">
        <f>TRIM(MID(SUBSTITUTE($N1839,"/",REPT(" ",999)),COLUMNS($N:N)*999-998,999))</f>
        <v>music</v>
      </c>
      <c r="R1839" s="10" t="str">
        <f>TRIM(MID(SUBSTITUTE($N1839,"/",REPT(" ",999)),COLUMNS($N:O)*999-998,999))</f>
        <v>rock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10" t="str">
        <f>TRIM(MID(SUBSTITUTE($N1840,"/",REPT(" ",999)),COLUMNS($N:N)*999-998,999))</f>
        <v>music</v>
      </c>
      <c r="R1840" s="10" t="str">
        <f>TRIM(MID(SUBSTITUTE($N1840,"/",REPT(" ",999)),COLUMNS($N:O)*999-998,999))</f>
        <v>rock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10" t="str">
        <f>TRIM(MID(SUBSTITUTE($N1841,"/",REPT(" ",999)),COLUMNS($N:N)*999-998,999))</f>
        <v>music</v>
      </c>
      <c r="R1841" s="10" t="str">
        <f>TRIM(MID(SUBSTITUTE($N1841,"/",REPT(" ",999)),COLUMNS($N:O)*999-998,999))</f>
        <v>rock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10" t="str">
        <f>TRIM(MID(SUBSTITUTE($N1842,"/",REPT(" ",999)),COLUMNS($N:N)*999-998,999))</f>
        <v>music</v>
      </c>
      <c r="R1842" s="10" t="str">
        <f>TRIM(MID(SUBSTITUTE($N1842,"/",REPT(" ",999)),COLUMNS($N:O)*999-998,999))</f>
        <v>rock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10" t="str">
        <f>TRIM(MID(SUBSTITUTE($N1843,"/",REPT(" ",999)),COLUMNS($N:N)*999-998,999))</f>
        <v>music</v>
      </c>
      <c r="R1843" s="10" t="str">
        <f>TRIM(MID(SUBSTITUTE($N1843,"/",REPT(" ",999)),COLUMNS($N:O)*999-998,999))</f>
        <v>rock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10" t="str">
        <f>TRIM(MID(SUBSTITUTE($N1844,"/",REPT(" ",999)),COLUMNS($N:N)*999-998,999))</f>
        <v>music</v>
      </c>
      <c r="R1844" s="10" t="str">
        <f>TRIM(MID(SUBSTITUTE($N1844,"/",REPT(" ",999)),COLUMNS($N:O)*999-998,999))</f>
        <v>rock</v>
      </c>
      <c r="S1844" s="14">
        <f t="shared" si="114"/>
        <v>42031.631724537037</v>
      </c>
      <c r="T1844" s="14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10" t="str">
        <f>TRIM(MID(SUBSTITUTE($N1845,"/",REPT(" ",999)),COLUMNS($N:N)*999-998,999))</f>
        <v>music</v>
      </c>
      <c r="R1845" s="10" t="str">
        <f>TRIM(MID(SUBSTITUTE($N1845,"/",REPT(" ",999)),COLUMNS($N:O)*999-998,999))</f>
        <v>rock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10" t="str">
        <f>TRIM(MID(SUBSTITUTE($N1846,"/",REPT(" ",999)),COLUMNS($N:N)*999-998,999))</f>
        <v>music</v>
      </c>
      <c r="R1846" s="10" t="str">
        <f>TRIM(MID(SUBSTITUTE($N1846,"/",REPT(" ",999)),COLUMNS($N:O)*999-998,999))</f>
        <v>rock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10" t="str">
        <f>TRIM(MID(SUBSTITUTE($N1847,"/",REPT(" ",999)),COLUMNS($N:N)*999-998,999))</f>
        <v>music</v>
      </c>
      <c r="R1847" s="10" t="str">
        <f>TRIM(MID(SUBSTITUTE($N1847,"/",REPT(" ",999)),COLUMNS($N:O)*999-998,999))</f>
        <v>rock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10" t="str">
        <f>TRIM(MID(SUBSTITUTE($N1848,"/",REPT(" ",999)),COLUMNS($N:N)*999-998,999))</f>
        <v>music</v>
      </c>
      <c r="R1848" s="10" t="str">
        <f>TRIM(MID(SUBSTITUTE($N1848,"/",REPT(" ",999)),COLUMNS($N:O)*999-998,999))</f>
        <v>rock</v>
      </c>
      <c r="S1848" s="14">
        <f t="shared" si="114"/>
        <v>41228.650196759263</v>
      </c>
      <c r="T1848" s="14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10" t="str">
        <f>TRIM(MID(SUBSTITUTE($N1849,"/",REPT(" ",999)),COLUMNS($N:N)*999-998,999))</f>
        <v>music</v>
      </c>
      <c r="R1849" s="10" t="str">
        <f>TRIM(MID(SUBSTITUTE($N1849,"/",REPT(" ",999)),COLUMNS($N:O)*999-998,999))</f>
        <v>rock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10" t="str">
        <f>TRIM(MID(SUBSTITUTE($N1850,"/",REPT(" ",999)),COLUMNS($N:N)*999-998,999))</f>
        <v>music</v>
      </c>
      <c r="R1850" s="10" t="str">
        <f>TRIM(MID(SUBSTITUTE($N1850,"/",REPT(" ",999)),COLUMNS($N:O)*999-998,999))</f>
        <v>rock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10" t="str">
        <f>TRIM(MID(SUBSTITUTE($N1851,"/",REPT(" ",999)),COLUMNS($N:N)*999-998,999))</f>
        <v>music</v>
      </c>
      <c r="R1851" s="10" t="str">
        <f>TRIM(MID(SUBSTITUTE($N1851,"/",REPT(" ",999)),COLUMNS($N:O)*999-998,999))</f>
        <v>rock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10" t="str">
        <f>TRIM(MID(SUBSTITUTE($N1852,"/",REPT(" ",999)),COLUMNS($N:N)*999-998,999))</f>
        <v>music</v>
      </c>
      <c r="R1852" s="10" t="str">
        <f>TRIM(MID(SUBSTITUTE($N1852,"/",REPT(" ",999)),COLUMNS($N:O)*999-998,999))</f>
        <v>rock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10" t="str">
        <f>TRIM(MID(SUBSTITUTE($N1853,"/",REPT(" ",999)),COLUMNS($N:N)*999-998,999))</f>
        <v>music</v>
      </c>
      <c r="R1853" s="10" t="str">
        <f>TRIM(MID(SUBSTITUTE($N1853,"/",REPT(" ",999)),COLUMNS($N:O)*999-998,999))</f>
        <v>rock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10" t="str">
        <f>TRIM(MID(SUBSTITUTE($N1854,"/",REPT(" ",999)),COLUMNS($N:N)*999-998,999))</f>
        <v>music</v>
      </c>
      <c r="R1854" s="10" t="str">
        <f>TRIM(MID(SUBSTITUTE($N1854,"/",REPT(" ",999)),COLUMNS($N:O)*999-998,999))</f>
        <v>rock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10" t="str">
        <f>TRIM(MID(SUBSTITUTE($N1855,"/",REPT(" ",999)),COLUMNS($N:N)*999-998,999))</f>
        <v>music</v>
      </c>
      <c r="R1855" s="10" t="str">
        <f>TRIM(MID(SUBSTITUTE($N1855,"/",REPT(" ",999)),COLUMNS($N:O)*999-998,999))</f>
        <v>rock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10" t="str">
        <f>TRIM(MID(SUBSTITUTE($N1856,"/",REPT(" ",999)),COLUMNS($N:N)*999-998,999))</f>
        <v>music</v>
      </c>
      <c r="R1856" s="10" t="str">
        <f>TRIM(MID(SUBSTITUTE($N1856,"/",REPT(" ",999)),COLUMNS($N:O)*999-998,999))</f>
        <v>rock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10" t="str">
        <f>TRIM(MID(SUBSTITUTE($N1857,"/",REPT(" ",999)),COLUMNS($N:N)*999-998,999))</f>
        <v>music</v>
      </c>
      <c r="R1857" s="10" t="str">
        <f>TRIM(MID(SUBSTITUTE($N1857,"/",REPT(" ",999)),COLUMNS($N:O)*999-998,999))</f>
        <v>rock</v>
      </c>
      <c r="S1857" s="14">
        <f t="shared" si="114"/>
        <v>41600.538657407407</v>
      </c>
      <c r="T1857" s="14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10" t="str">
        <f>TRIM(MID(SUBSTITUTE($N1858,"/",REPT(" ",999)),COLUMNS($N:N)*999-998,999))</f>
        <v>music</v>
      </c>
      <c r="R1858" s="10" t="str">
        <f>TRIM(MID(SUBSTITUTE($N1858,"/",REPT(" ",999)),COLUMNS($N:O)*999-998,999))</f>
        <v>rock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IF(ISERROR(E1859/L1859), "N/A", E1859/L1859)</f>
        <v>136.36363636363637</v>
      </c>
      <c r="Q1859" s="10" t="str">
        <f>TRIM(MID(SUBSTITUTE($N1859,"/",REPT(" ",999)),COLUMNS($N:N)*999-998,999))</f>
        <v>music</v>
      </c>
      <c r="R1859" s="10" t="str">
        <f>TRIM(MID(SUBSTITUTE($N1859,"/",REPT(" ",999)),COLUMNS($N:O)*999-998,999))</f>
        <v>rock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10" t="str">
        <f>TRIM(MID(SUBSTITUTE($N1860,"/",REPT(" ",999)),COLUMNS($N:N)*999-998,999))</f>
        <v>music</v>
      </c>
      <c r="R1860" s="10" t="str">
        <f>TRIM(MID(SUBSTITUTE($N1860,"/",REPT(" ",999)),COLUMNS($N:O)*999-998,999))</f>
        <v>rock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10" t="str">
        <f>TRIM(MID(SUBSTITUTE($N1861,"/",REPT(" ",999)),COLUMNS($N:N)*999-998,999))</f>
        <v>music</v>
      </c>
      <c r="R1861" s="10" t="str">
        <f>TRIM(MID(SUBSTITUTE($N1861,"/",REPT(" ",999)),COLUMNS($N:O)*999-998,999))</f>
        <v>rock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10" t="str">
        <f>TRIM(MID(SUBSTITUTE($N1862,"/",REPT(" ",999)),COLUMNS($N:N)*999-998,999))</f>
        <v>music</v>
      </c>
      <c r="R1862" s="10" t="str">
        <f>TRIM(MID(SUBSTITUTE($N1862,"/",REPT(" ",999)),COLUMNS($N:O)*999-998,999))</f>
        <v>rock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str">
        <f t="shared" si="117"/>
        <v>N/A</v>
      </c>
      <c r="Q1863" s="10" t="str">
        <f>TRIM(MID(SUBSTITUTE($N1863,"/",REPT(" ",999)),COLUMNS($N:N)*999-998,999))</f>
        <v>games</v>
      </c>
      <c r="R1863" s="10" t="str">
        <f>TRIM(MID(SUBSTITUTE($N1863,"/",REPT(" ",999)),COLUMNS($N:O)*999-998,999))</f>
        <v>mobile games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10" t="str">
        <f>TRIM(MID(SUBSTITUTE($N1864,"/",REPT(" ",999)),COLUMNS($N:N)*999-998,999))</f>
        <v>games</v>
      </c>
      <c r="R1864" s="10" t="str">
        <f>TRIM(MID(SUBSTITUTE($N1864,"/",REPT(" ",999)),COLUMNS($N:O)*999-998,999))</f>
        <v>mobile games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10" t="str">
        <f>TRIM(MID(SUBSTITUTE($N1865,"/",REPT(" ",999)),COLUMNS($N:N)*999-998,999))</f>
        <v>games</v>
      </c>
      <c r="R1865" s="10" t="str">
        <f>TRIM(MID(SUBSTITUTE($N1865,"/",REPT(" ",999)),COLUMNS($N:O)*999-998,999))</f>
        <v>mobile games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10" t="str">
        <f>TRIM(MID(SUBSTITUTE($N1866,"/",REPT(" ",999)),COLUMNS($N:N)*999-998,999))</f>
        <v>games</v>
      </c>
      <c r="R1866" s="10" t="str">
        <f>TRIM(MID(SUBSTITUTE($N1866,"/",REPT(" ",999)),COLUMNS($N:O)*999-998,999))</f>
        <v>mobile games</v>
      </c>
      <c r="S1866" s="14">
        <f t="shared" si="118"/>
        <v>41733.716435185182</v>
      </c>
      <c r="T1866" s="14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10" t="str">
        <f>TRIM(MID(SUBSTITUTE($N1867,"/",REPT(" ",999)),COLUMNS($N:N)*999-998,999))</f>
        <v>games</v>
      </c>
      <c r="R1867" s="10" t="str">
        <f>TRIM(MID(SUBSTITUTE($N1867,"/",REPT(" ",999)),COLUMNS($N:O)*999-998,999))</f>
        <v>mobile games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10" t="str">
        <f>TRIM(MID(SUBSTITUTE($N1868,"/",REPT(" ",999)),COLUMNS($N:N)*999-998,999))</f>
        <v>games</v>
      </c>
      <c r="R1868" s="10" t="str">
        <f>TRIM(MID(SUBSTITUTE($N1868,"/",REPT(" ",999)),COLUMNS($N:O)*999-998,999))</f>
        <v>mobile games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10" t="str">
        <f>TRIM(MID(SUBSTITUTE($N1869,"/",REPT(" ",999)),COLUMNS($N:N)*999-998,999))</f>
        <v>games</v>
      </c>
      <c r="R1869" s="10" t="str">
        <f>TRIM(MID(SUBSTITUTE($N1869,"/",REPT(" ",999)),COLUMNS($N:O)*999-998,999))</f>
        <v>mobile games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10" t="str">
        <f>TRIM(MID(SUBSTITUTE($N1870,"/",REPT(" ",999)),COLUMNS($N:N)*999-998,999))</f>
        <v>games</v>
      </c>
      <c r="R1870" s="10" t="str">
        <f>TRIM(MID(SUBSTITUTE($N1870,"/",REPT(" ",999)),COLUMNS($N:O)*999-998,999))</f>
        <v>mobile games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str">
        <f t="shared" si="117"/>
        <v>N/A</v>
      </c>
      <c r="Q1871" s="10" t="str">
        <f>TRIM(MID(SUBSTITUTE($N1871,"/",REPT(" ",999)),COLUMNS($N:N)*999-998,999))</f>
        <v>games</v>
      </c>
      <c r="R1871" s="10" t="str">
        <f>TRIM(MID(SUBSTITUTE($N1871,"/",REPT(" ",999)),COLUMNS($N:O)*999-998,999))</f>
        <v>mobile games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10" t="str">
        <f>TRIM(MID(SUBSTITUTE($N1872,"/",REPT(" ",999)),COLUMNS($N:N)*999-998,999))</f>
        <v>games</v>
      </c>
      <c r="R1872" s="10" t="str">
        <f>TRIM(MID(SUBSTITUTE($N1872,"/",REPT(" ",999)),COLUMNS($N:O)*999-998,999))</f>
        <v>mobile games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10" t="str">
        <f>TRIM(MID(SUBSTITUTE($N1873,"/",REPT(" ",999)),COLUMNS($N:N)*999-998,999))</f>
        <v>games</v>
      </c>
      <c r="R1873" s="10" t="str">
        <f>TRIM(MID(SUBSTITUTE($N1873,"/",REPT(" ",999)),COLUMNS($N:O)*999-998,999))</f>
        <v>mobile games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10" t="str">
        <f>TRIM(MID(SUBSTITUTE($N1874,"/",REPT(" ",999)),COLUMNS($N:N)*999-998,999))</f>
        <v>games</v>
      </c>
      <c r="R1874" s="10" t="str">
        <f>TRIM(MID(SUBSTITUTE($N1874,"/",REPT(" ",999)),COLUMNS($N:O)*999-998,999))</f>
        <v>mobile games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10" t="str">
        <f>TRIM(MID(SUBSTITUTE($N1875,"/",REPT(" ",999)),COLUMNS($N:N)*999-998,999))</f>
        <v>games</v>
      </c>
      <c r="R1875" s="10" t="str">
        <f>TRIM(MID(SUBSTITUTE($N1875,"/",REPT(" ",999)),COLUMNS($N:O)*999-998,999))</f>
        <v>mobile games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10" t="str">
        <f>TRIM(MID(SUBSTITUTE($N1876,"/",REPT(" ",999)),COLUMNS($N:N)*999-998,999))</f>
        <v>games</v>
      </c>
      <c r="R1876" s="10" t="str">
        <f>TRIM(MID(SUBSTITUTE($N1876,"/",REPT(" ",999)),COLUMNS($N:O)*999-998,999))</f>
        <v>mobile games</v>
      </c>
      <c r="S1876" s="14">
        <f t="shared" si="118"/>
        <v>42529.969131944439</v>
      </c>
      <c r="T1876" s="14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10" t="str">
        <f>TRIM(MID(SUBSTITUTE($N1877,"/",REPT(" ",999)),COLUMNS($N:N)*999-998,999))</f>
        <v>games</v>
      </c>
      <c r="R1877" s="10" t="str">
        <f>TRIM(MID(SUBSTITUTE($N1877,"/",REPT(" ",999)),COLUMNS($N:O)*999-998,999))</f>
        <v>mobile games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str">
        <f t="shared" si="117"/>
        <v>N/A</v>
      </c>
      <c r="Q1878" s="10" t="str">
        <f>TRIM(MID(SUBSTITUTE($N1878,"/",REPT(" ",999)),COLUMNS($N:N)*999-998,999))</f>
        <v>games</v>
      </c>
      <c r="R1878" s="10" t="str">
        <f>TRIM(MID(SUBSTITUTE($N1878,"/",REPT(" ",999)),COLUMNS($N:O)*999-998,999))</f>
        <v>mobile games</v>
      </c>
      <c r="S1878" s="14">
        <f t="shared" si="118"/>
        <v>41776.284780092588</v>
      </c>
      <c r="T1878" s="14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str">
        <f t="shared" si="117"/>
        <v>N/A</v>
      </c>
      <c r="Q1879" s="10" t="str">
        <f>TRIM(MID(SUBSTITUTE($N1879,"/",REPT(" ",999)),COLUMNS($N:N)*999-998,999))</f>
        <v>games</v>
      </c>
      <c r="R1879" s="10" t="str">
        <f>TRIM(MID(SUBSTITUTE($N1879,"/",REPT(" ",999)),COLUMNS($N:O)*999-998,999))</f>
        <v>mobile games</v>
      </c>
      <c r="S1879" s="14">
        <f t="shared" si="118"/>
        <v>42035.029224537036</v>
      </c>
      <c r="T1879" s="14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str">
        <f t="shared" si="117"/>
        <v>N/A</v>
      </c>
      <c r="Q1880" s="10" t="str">
        <f>TRIM(MID(SUBSTITUTE($N1880,"/",REPT(" ",999)),COLUMNS($N:N)*999-998,999))</f>
        <v>games</v>
      </c>
      <c r="R1880" s="10" t="str">
        <f>TRIM(MID(SUBSTITUTE($N1880,"/",REPT(" ",999)),COLUMNS($N:O)*999-998,999))</f>
        <v>mobile games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10" t="str">
        <f>TRIM(MID(SUBSTITUTE($N1881,"/",REPT(" ",999)),COLUMNS($N:N)*999-998,999))</f>
        <v>games</v>
      </c>
      <c r="R1881" s="10" t="str">
        <f>TRIM(MID(SUBSTITUTE($N1881,"/",REPT(" ",999)),COLUMNS($N:O)*999-998,999))</f>
        <v>mobile games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10" t="str">
        <f>TRIM(MID(SUBSTITUTE($N1882,"/",REPT(" ",999)),COLUMNS($N:N)*999-998,999))</f>
        <v>games</v>
      </c>
      <c r="R1882" s="10" t="str">
        <f>TRIM(MID(SUBSTITUTE($N1882,"/",REPT(" ",999)),COLUMNS($N:O)*999-998,999))</f>
        <v>mobile games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10" t="str">
        <f>TRIM(MID(SUBSTITUTE($N1883,"/",REPT(" ",999)),COLUMNS($N:N)*999-998,999))</f>
        <v>music</v>
      </c>
      <c r="R1883" s="10" t="str">
        <f>TRIM(MID(SUBSTITUTE($N1883,"/",REPT(" ",999)),COLUMNS($N:O)*999-998,999))</f>
        <v>indie rock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10" t="str">
        <f>TRIM(MID(SUBSTITUTE($N1884,"/",REPT(" ",999)),COLUMNS($N:N)*999-998,999))</f>
        <v>music</v>
      </c>
      <c r="R1884" s="10" t="str">
        <f>TRIM(MID(SUBSTITUTE($N1884,"/",REPT(" ",999)),COLUMNS($N:O)*999-998,999))</f>
        <v>indie rock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10" t="str">
        <f>TRIM(MID(SUBSTITUTE($N1885,"/",REPT(" ",999)),COLUMNS($N:N)*999-998,999))</f>
        <v>music</v>
      </c>
      <c r="R1885" s="10" t="str">
        <f>TRIM(MID(SUBSTITUTE($N1885,"/",REPT(" ",999)),COLUMNS($N:O)*999-998,999))</f>
        <v>indie rock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10" t="str">
        <f>TRIM(MID(SUBSTITUTE($N1886,"/",REPT(" ",999)),COLUMNS($N:N)*999-998,999))</f>
        <v>music</v>
      </c>
      <c r="R1886" s="10" t="str">
        <f>TRIM(MID(SUBSTITUTE($N1886,"/",REPT(" ",999)),COLUMNS($N:O)*999-998,999))</f>
        <v>indie rock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10" t="str">
        <f>TRIM(MID(SUBSTITUTE($N1887,"/",REPT(" ",999)),COLUMNS($N:N)*999-998,999))</f>
        <v>music</v>
      </c>
      <c r="R1887" s="10" t="str">
        <f>TRIM(MID(SUBSTITUTE($N1887,"/",REPT(" ",999)),COLUMNS($N:O)*999-998,999))</f>
        <v>indie rock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10" t="str">
        <f>TRIM(MID(SUBSTITUTE($N1888,"/",REPT(" ",999)),COLUMNS($N:N)*999-998,999))</f>
        <v>music</v>
      </c>
      <c r="R1888" s="10" t="str">
        <f>TRIM(MID(SUBSTITUTE($N1888,"/",REPT(" ",999)),COLUMNS($N:O)*999-998,999))</f>
        <v>indie rock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10" t="str">
        <f>TRIM(MID(SUBSTITUTE($N1889,"/",REPT(" ",999)),COLUMNS($N:N)*999-998,999))</f>
        <v>music</v>
      </c>
      <c r="R1889" s="10" t="str">
        <f>TRIM(MID(SUBSTITUTE($N1889,"/",REPT(" ",999)),COLUMNS($N:O)*999-998,999))</f>
        <v>indie rock</v>
      </c>
      <c r="S1889" s="14">
        <f t="shared" si="118"/>
        <v>42323.800138888888</v>
      </c>
      <c r="T1889" s="14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10" t="str">
        <f>TRIM(MID(SUBSTITUTE($N1890,"/",REPT(" ",999)),COLUMNS($N:N)*999-998,999))</f>
        <v>music</v>
      </c>
      <c r="R1890" s="10" t="str">
        <f>TRIM(MID(SUBSTITUTE($N1890,"/",REPT(" ",999)),COLUMNS($N:O)*999-998,999))</f>
        <v>indie rock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10" t="str">
        <f>TRIM(MID(SUBSTITUTE($N1891,"/",REPT(" ",999)),COLUMNS($N:N)*999-998,999))</f>
        <v>music</v>
      </c>
      <c r="R1891" s="10" t="str">
        <f>TRIM(MID(SUBSTITUTE($N1891,"/",REPT(" ",999)),COLUMNS($N:O)*999-998,999))</f>
        <v>indie rock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10" t="str">
        <f>TRIM(MID(SUBSTITUTE($N1892,"/",REPT(" ",999)),COLUMNS($N:N)*999-998,999))</f>
        <v>music</v>
      </c>
      <c r="R1892" s="10" t="str">
        <f>TRIM(MID(SUBSTITUTE($N1892,"/",REPT(" ",999)),COLUMNS($N:O)*999-998,999))</f>
        <v>indie rock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10" t="str">
        <f>TRIM(MID(SUBSTITUTE($N1893,"/",REPT(" ",999)),COLUMNS($N:N)*999-998,999))</f>
        <v>music</v>
      </c>
      <c r="R1893" s="10" t="str">
        <f>TRIM(MID(SUBSTITUTE($N1893,"/",REPT(" ",999)),COLUMNS($N:O)*999-998,999))</f>
        <v>indie rock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10" t="str">
        <f>TRIM(MID(SUBSTITUTE($N1894,"/",REPT(" ",999)),COLUMNS($N:N)*999-998,999))</f>
        <v>music</v>
      </c>
      <c r="R1894" s="10" t="str">
        <f>TRIM(MID(SUBSTITUTE($N1894,"/",REPT(" ",999)),COLUMNS($N:O)*999-998,999))</f>
        <v>indie rock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10" t="str">
        <f>TRIM(MID(SUBSTITUTE($N1895,"/",REPT(" ",999)),COLUMNS($N:N)*999-998,999))</f>
        <v>music</v>
      </c>
      <c r="R1895" s="10" t="str">
        <f>TRIM(MID(SUBSTITUTE($N1895,"/",REPT(" ",999)),COLUMNS($N:O)*999-998,999))</f>
        <v>indie rock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10" t="str">
        <f>TRIM(MID(SUBSTITUTE($N1896,"/",REPT(" ",999)),COLUMNS($N:N)*999-998,999))</f>
        <v>music</v>
      </c>
      <c r="R1896" s="10" t="str">
        <f>TRIM(MID(SUBSTITUTE($N1896,"/",REPT(" ",999)),COLUMNS($N:O)*999-998,999))</f>
        <v>indie rock</v>
      </c>
      <c r="S1896" s="14">
        <f t="shared" si="118"/>
        <v>40920.904895833337</v>
      </c>
      <c r="T1896" s="14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10" t="str">
        <f>TRIM(MID(SUBSTITUTE($N1897,"/",REPT(" ",999)),COLUMNS($N:N)*999-998,999))</f>
        <v>music</v>
      </c>
      <c r="R1897" s="10" t="str">
        <f>TRIM(MID(SUBSTITUTE($N1897,"/",REPT(" ",999)),COLUMNS($N:O)*999-998,999))</f>
        <v>indie rock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10" t="str">
        <f>TRIM(MID(SUBSTITUTE($N1898,"/",REPT(" ",999)),COLUMNS($N:N)*999-998,999))</f>
        <v>music</v>
      </c>
      <c r="R1898" s="10" t="str">
        <f>TRIM(MID(SUBSTITUTE($N1898,"/",REPT(" ",999)),COLUMNS($N:O)*999-998,999))</f>
        <v>indie rock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10" t="str">
        <f>TRIM(MID(SUBSTITUTE($N1899,"/",REPT(" ",999)),COLUMNS($N:N)*999-998,999))</f>
        <v>music</v>
      </c>
      <c r="R1899" s="10" t="str">
        <f>TRIM(MID(SUBSTITUTE($N1899,"/",REPT(" ",999)),COLUMNS($N:O)*999-998,999))</f>
        <v>indie rock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10" t="str">
        <f>TRIM(MID(SUBSTITUTE($N1900,"/",REPT(" ",999)),COLUMNS($N:N)*999-998,999))</f>
        <v>music</v>
      </c>
      <c r="R1900" s="10" t="str">
        <f>TRIM(MID(SUBSTITUTE($N1900,"/",REPT(" ",999)),COLUMNS($N:O)*999-998,999))</f>
        <v>indie rock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10" t="str">
        <f>TRIM(MID(SUBSTITUTE($N1901,"/",REPT(" ",999)),COLUMNS($N:N)*999-998,999))</f>
        <v>music</v>
      </c>
      <c r="R1901" s="10" t="str">
        <f>TRIM(MID(SUBSTITUTE($N1901,"/",REPT(" ",999)),COLUMNS($N:O)*999-998,999))</f>
        <v>indie rock</v>
      </c>
      <c r="S1901" s="14">
        <f t="shared" si="118"/>
        <v>42058.941736111112</v>
      </c>
      <c r="T1901" s="14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10" t="str">
        <f>TRIM(MID(SUBSTITUTE($N1902,"/",REPT(" ",999)),COLUMNS($N:N)*999-998,999))</f>
        <v>music</v>
      </c>
      <c r="R1902" s="10" t="str">
        <f>TRIM(MID(SUBSTITUTE($N1902,"/",REPT(" ",999)),COLUMNS($N:O)*999-998,999))</f>
        <v>indie rock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10" t="str">
        <f>TRIM(MID(SUBSTITUTE($N1903,"/",REPT(" ",999)),COLUMNS($N:N)*999-998,999))</f>
        <v>technology</v>
      </c>
      <c r="R1903" s="10" t="str">
        <f>TRIM(MID(SUBSTITUTE($N1903,"/",REPT(" ",999)),COLUMNS($N:O)*999-998,999))</f>
        <v>gadgets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10" t="str">
        <f>TRIM(MID(SUBSTITUTE($N1904,"/",REPT(" ",999)),COLUMNS($N:N)*999-998,999))</f>
        <v>technology</v>
      </c>
      <c r="R1904" s="10" t="str">
        <f>TRIM(MID(SUBSTITUTE($N1904,"/",REPT(" ",999)),COLUMNS($N:O)*999-998,999))</f>
        <v>gadgets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10" t="str">
        <f>TRIM(MID(SUBSTITUTE($N1905,"/",REPT(" ",999)),COLUMNS($N:N)*999-998,999))</f>
        <v>technology</v>
      </c>
      <c r="R1905" s="10" t="str">
        <f>TRIM(MID(SUBSTITUTE($N1905,"/",REPT(" ",999)),COLUMNS($N:O)*999-998,999))</f>
        <v>gadgets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10" t="str">
        <f>TRIM(MID(SUBSTITUTE($N1906,"/",REPT(" ",999)),COLUMNS($N:N)*999-998,999))</f>
        <v>technology</v>
      </c>
      <c r="R1906" s="10" t="str">
        <f>TRIM(MID(SUBSTITUTE($N1906,"/",REPT(" ",999)),COLUMNS($N:O)*999-998,999))</f>
        <v>gadgets</v>
      </c>
      <c r="S1906" s="14">
        <f t="shared" si="118"/>
        <v>42326.685428240744</v>
      </c>
      <c r="T1906" s="14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10" t="str">
        <f>TRIM(MID(SUBSTITUTE($N1907,"/",REPT(" ",999)),COLUMNS($N:N)*999-998,999))</f>
        <v>technology</v>
      </c>
      <c r="R1907" s="10" t="str">
        <f>TRIM(MID(SUBSTITUTE($N1907,"/",REPT(" ",999)),COLUMNS($N:O)*999-998,999))</f>
        <v>gadgets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10" t="str">
        <f>TRIM(MID(SUBSTITUTE($N1908,"/",REPT(" ",999)),COLUMNS($N:N)*999-998,999))</f>
        <v>technology</v>
      </c>
      <c r="R1908" s="10" t="str">
        <f>TRIM(MID(SUBSTITUTE($N1908,"/",REPT(" ",999)),COLUMNS($N:O)*999-998,999))</f>
        <v>gadgets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10" t="str">
        <f>TRIM(MID(SUBSTITUTE($N1909,"/",REPT(" ",999)),COLUMNS($N:N)*999-998,999))</f>
        <v>technology</v>
      </c>
      <c r="R1909" s="10" t="str">
        <f>TRIM(MID(SUBSTITUTE($N1909,"/",REPT(" ",999)),COLUMNS($N:O)*999-998,999))</f>
        <v>gadgets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10" t="str">
        <f>TRIM(MID(SUBSTITUTE($N1910,"/",REPT(" ",999)),COLUMNS($N:N)*999-998,999))</f>
        <v>technology</v>
      </c>
      <c r="R1910" s="10" t="str">
        <f>TRIM(MID(SUBSTITUTE($N1910,"/",REPT(" ",999)),COLUMNS($N:O)*999-998,999))</f>
        <v>gadgets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10" t="str">
        <f>TRIM(MID(SUBSTITUTE($N1911,"/",REPT(" ",999)),COLUMNS($N:N)*999-998,999))</f>
        <v>technology</v>
      </c>
      <c r="R1911" s="10" t="str">
        <f>TRIM(MID(SUBSTITUTE($N1911,"/",REPT(" ",999)),COLUMNS($N:O)*999-998,999))</f>
        <v>gadgets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10" t="str">
        <f>TRIM(MID(SUBSTITUTE($N1912,"/",REPT(" ",999)),COLUMNS($N:N)*999-998,999))</f>
        <v>technology</v>
      </c>
      <c r="R1912" s="10" t="str">
        <f>TRIM(MID(SUBSTITUTE($N1912,"/",REPT(" ",999)),COLUMNS($N:O)*999-998,999))</f>
        <v>gadgets</v>
      </c>
      <c r="S1912" s="14">
        <f t="shared" si="118"/>
        <v>42264.963159722218</v>
      </c>
      <c r="T1912" s="14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10" t="str">
        <f>TRIM(MID(SUBSTITUTE($N1913,"/",REPT(" ",999)),COLUMNS($N:N)*999-998,999))</f>
        <v>technology</v>
      </c>
      <c r="R1913" s="10" t="str">
        <f>TRIM(MID(SUBSTITUTE($N1913,"/",REPT(" ",999)),COLUMNS($N:O)*999-998,999))</f>
        <v>gadgets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10" t="str">
        <f>TRIM(MID(SUBSTITUTE($N1914,"/",REPT(" ",999)),COLUMNS($N:N)*999-998,999))</f>
        <v>technology</v>
      </c>
      <c r="R1914" s="10" t="str">
        <f>TRIM(MID(SUBSTITUTE($N1914,"/",REPT(" ",999)),COLUMNS($N:O)*999-998,999))</f>
        <v>gadgets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10" t="str">
        <f>TRIM(MID(SUBSTITUTE($N1915,"/",REPT(" ",999)),COLUMNS($N:N)*999-998,999))</f>
        <v>technology</v>
      </c>
      <c r="R1915" s="10" t="str">
        <f>TRIM(MID(SUBSTITUTE($N1915,"/",REPT(" ",999)),COLUMNS($N:O)*999-998,999))</f>
        <v>gadgets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10" t="str">
        <f>TRIM(MID(SUBSTITUTE($N1916,"/",REPT(" ",999)),COLUMNS($N:N)*999-998,999))</f>
        <v>technology</v>
      </c>
      <c r="R1916" s="10" t="str">
        <f>TRIM(MID(SUBSTITUTE($N1916,"/",REPT(" ",999)),COLUMNS($N:O)*999-998,999))</f>
        <v>gadgets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10" t="str">
        <f>TRIM(MID(SUBSTITUTE($N1917,"/",REPT(" ",999)),COLUMNS($N:N)*999-998,999))</f>
        <v>technology</v>
      </c>
      <c r="R1917" s="10" t="str">
        <f>TRIM(MID(SUBSTITUTE($N1917,"/",REPT(" ",999)),COLUMNS($N:O)*999-998,999))</f>
        <v>gadgets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10" t="str">
        <f>TRIM(MID(SUBSTITUTE($N1918,"/",REPT(" ",999)),COLUMNS($N:N)*999-998,999))</f>
        <v>technology</v>
      </c>
      <c r="R1918" s="10" t="str">
        <f>TRIM(MID(SUBSTITUTE($N1918,"/",REPT(" ",999)),COLUMNS($N:O)*999-998,999))</f>
        <v>gadgets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10" t="str">
        <f>TRIM(MID(SUBSTITUTE($N1919,"/",REPT(" ",999)),COLUMNS($N:N)*999-998,999))</f>
        <v>technology</v>
      </c>
      <c r="R1919" s="10" t="str">
        <f>TRIM(MID(SUBSTITUTE($N1919,"/",REPT(" ",999)),COLUMNS($N:O)*999-998,999))</f>
        <v>gadgets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10" t="str">
        <f>TRIM(MID(SUBSTITUTE($N1920,"/",REPT(" ",999)),COLUMNS($N:N)*999-998,999))</f>
        <v>technology</v>
      </c>
      <c r="R1920" s="10" t="str">
        <f>TRIM(MID(SUBSTITUTE($N1920,"/",REPT(" ",999)),COLUMNS($N:O)*999-998,999))</f>
        <v>gadgets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10" t="str">
        <f>TRIM(MID(SUBSTITUTE($N1921,"/",REPT(" ",999)),COLUMNS($N:N)*999-998,999))</f>
        <v>technology</v>
      </c>
      <c r="R1921" s="10" t="str">
        <f>TRIM(MID(SUBSTITUTE($N1921,"/",REPT(" ",999)),COLUMNS($N:O)*999-998,999))</f>
        <v>gadgets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10" t="str">
        <f>TRIM(MID(SUBSTITUTE($N1922,"/",REPT(" ",999)),COLUMNS($N:N)*999-998,999))</f>
        <v>technology</v>
      </c>
      <c r="R1922" s="10" t="str">
        <f>TRIM(MID(SUBSTITUTE($N1922,"/",REPT(" ",999)),COLUMNS($N:O)*999-998,999))</f>
        <v>gadgets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IF(ISERROR(E1923/L1923), "N/A", E1923/L1923)</f>
        <v>54</v>
      </c>
      <c r="Q1923" s="10" t="str">
        <f>TRIM(MID(SUBSTITUTE($N1923,"/",REPT(" ",999)),COLUMNS($N:N)*999-998,999))</f>
        <v>music</v>
      </c>
      <c r="R1923" s="10" t="str">
        <f>TRIM(MID(SUBSTITUTE($N1923,"/",REPT(" ",999)),COLUMNS($N:O)*999-998,999))</f>
        <v>indie rock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10" t="str">
        <f>TRIM(MID(SUBSTITUTE($N1924,"/",REPT(" ",999)),COLUMNS($N:N)*999-998,999))</f>
        <v>music</v>
      </c>
      <c r="R1924" s="10" t="str">
        <f>TRIM(MID(SUBSTITUTE($N1924,"/",REPT(" ",999)),COLUMNS($N:O)*999-998,999))</f>
        <v>indie rock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10" t="str">
        <f>TRIM(MID(SUBSTITUTE($N1925,"/",REPT(" ",999)),COLUMNS($N:N)*999-998,999))</f>
        <v>music</v>
      </c>
      <c r="R1925" s="10" t="str">
        <f>TRIM(MID(SUBSTITUTE($N1925,"/",REPT(" ",999)),COLUMNS($N:O)*999-998,999))</f>
        <v>indie rock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10" t="str">
        <f>TRIM(MID(SUBSTITUTE($N1926,"/",REPT(" ",999)),COLUMNS($N:N)*999-998,999))</f>
        <v>music</v>
      </c>
      <c r="R1926" s="10" t="str">
        <f>TRIM(MID(SUBSTITUTE($N1926,"/",REPT(" ",999)),COLUMNS($N:O)*999-998,999))</f>
        <v>indie rock</v>
      </c>
      <c r="S1926" s="14">
        <f t="shared" si="122"/>
        <v>41626.761053240742</v>
      </c>
      <c r="T1926" s="14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10" t="str">
        <f>TRIM(MID(SUBSTITUTE($N1927,"/",REPT(" ",999)),COLUMNS($N:N)*999-998,999))</f>
        <v>music</v>
      </c>
      <c r="R1927" s="10" t="str">
        <f>TRIM(MID(SUBSTITUTE($N1927,"/",REPT(" ",999)),COLUMNS($N:O)*999-998,999))</f>
        <v>indie rock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10" t="str">
        <f>TRIM(MID(SUBSTITUTE($N1928,"/",REPT(" ",999)),COLUMNS($N:N)*999-998,999))</f>
        <v>music</v>
      </c>
      <c r="R1928" s="10" t="str">
        <f>TRIM(MID(SUBSTITUTE($N1928,"/",REPT(" ",999)),COLUMNS($N:O)*999-998,999))</f>
        <v>indie rock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10" t="str">
        <f>TRIM(MID(SUBSTITUTE($N1929,"/",REPT(" ",999)),COLUMNS($N:N)*999-998,999))</f>
        <v>music</v>
      </c>
      <c r="R1929" s="10" t="str">
        <f>TRIM(MID(SUBSTITUTE($N1929,"/",REPT(" ",999)),COLUMNS($N:O)*999-998,999))</f>
        <v>indie rock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10" t="str">
        <f>TRIM(MID(SUBSTITUTE($N1930,"/",REPT(" ",999)),COLUMNS($N:N)*999-998,999))</f>
        <v>music</v>
      </c>
      <c r="R1930" s="10" t="str">
        <f>TRIM(MID(SUBSTITUTE($N1930,"/",REPT(" ",999)),COLUMNS($N:O)*999-998,999))</f>
        <v>indie rock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10" t="str">
        <f>TRIM(MID(SUBSTITUTE($N1931,"/",REPT(" ",999)),COLUMNS($N:N)*999-998,999))</f>
        <v>music</v>
      </c>
      <c r="R1931" s="10" t="str">
        <f>TRIM(MID(SUBSTITUTE($N1931,"/",REPT(" ",999)),COLUMNS($N:O)*999-998,999))</f>
        <v>indie rock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10" t="str">
        <f>TRIM(MID(SUBSTITUTE($N1932,"/",REPT(" ",999)),COLUMNS($N:N)*999-998,999))</f>
        <v>music</v>
      </c>
      <c r="R1932" s="10" t="str">
        <f>TRIM(MID(SUBSTITUTE($N1932,"/",REPT(" ",999)),COLUMNS($N:O)*999-998,999))</f>
        <v>indie rock</v>
      </c>
      <c r="S1932" s="14">
        <f t="shared" si="122"/>
        <v>41402.558819444443</v>
      </c>
      <c r="T1932" s="14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10" t="str">
        <f>TRIM(MID(SUBSTITUTE($N1933,"/",REPT(" ",999)),COLUMNS($N:N)*999-998,999))</f>
        <v>music</v>
      </c>
      <c r="R1933" s="10" t="str">
        <f>TRIM(MID(SUBSTITUTE($N1933,"/",REPT(" ",999)),COLUMNS($N:O)*999-998,999))</f>
        <v>indie rock</v>
      </c>
      <c r="S1933" s="14">
        <f t="shared" si="122"/>
        <v>41037.892465277779</v>
      </c>
      <c r="T1933" s="14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10" t="str">
        <f>TRIM(MID(SUBSTITUTE($N1934,"/",REPT(" ",999)),COLUMNS($N:N)*999-998,999))</f>
        <v>music</v>
      </c>
      <c r="R1934" s="10" t="str">
        <f>TRIM(MID(SUBSTITUTE($N1934,"/",REPT(" ",999)),COLUMNS($N:O)*999-998,999))</f>
        <v>indie rock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10" t="str">
        <f>TRIM(MID(SUBSTITUTE($N1935,"/",REPT(" ",999)),COLUMNS($N:N)*999-998,999))</f>
        <v>music</v>
      </c>
      <c r="R1935" s="10" t="str">
        <f>TRIM(MID(SUBSTITUTE($N1935,"/",REPT(" ",999)),COLUMNS($N:O)*999-998,999))</f>
        <v>indie rock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10" t="str">
        <f>TRIM(MID(SUBSTITUTE($N1936,"/",REPT(" ",999)),COLUMNS($N:N)*999-998,999))</f>
        <v>music</v>
      </c>
      <c r="R1936" s="10" t="str">
        <f>TRIM(MID(SUBSTITUTE($N1936,"/",REPT(" ",999)),COLUMNS($N:O)*999-998,999))</f>
        <v>indie rock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10" t="str">
        <f>TRIM(MID(SUBSTITUTE($N1937,"/",REPT(" ",999)),COLUMNS($N:N)*999-998,999))</f>
        <v>music</v>
      </c>
      <c r="R1937" s="10" t="str">
        <f>TRIM(MID(SUBSTITUTE($N1937,"/",REPT(" ",999)),COLUMNS($N:O)*999-998,999))</f>
        <v>indie rock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10" t="str">
        <f>TRIM(MID(SUBSTITUTE($N1938,"/",REPT(" ",999)),COLUMNS($N:N)*999-998,999))</f>
        <v>music</v>
      </c>
      <c r="R1938" s="10" t="str">
        <f>TRIM(MID(SUBSTITUTE($N1938,"/",REPT(" ",999)),COLUMNS($N:O)*999-998,999))</f>
        <v>indie rock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10" t="str">
        <f>TRIM(MID(SUBSTITUTE($N1939,"/",REPT(" ",999)),COLUMNS($N:N)*999-998,999))</f>
        <v>music</v>
      </c>
      <c r="R1939" s="10" t="str">
        <f>TRIM(MID(SUBSTITUTE($N1939,"/",REPT(" ",999)),COLUMNS($N:O)*999-998,999))</f>
        <v>indie rock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10" t="str">
        <f>TRIM(MID(SUBSTITUTE($N1940,"/",REPT(" ",999)),COLUMNS($N:N)*999-998,999))</f>
        <v>music</v>
      </c>
      <c r="R1940" s="10" t="str">
        <f>TRIM(MID(SUBSTITUTE($N1940,"/",REPT(" ",999)),COLUMNS($N:O)*999-998,999))</f>
        <v>indie rock</v>
      </c>
      <c r="S1940" s="14">
        <f t="shared" si="122"/>
        <v>41426.259618055556</v>
      </c>
      <c r="T1940" s="14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10" t="str">
        <f>TRIM(MID(SUBSTITUTE($N1941,"/",REPT(" ",999)),COLUMNS($N:N)*999-998,999))</f>
        <v>music</v>
      </c>
      <c r="R1941" s="10" t="str">
        <f>TRIM(MID(SUBSTITUTE($N1941,"/",REPT(" ",999)),COLUMNS($N:O)*999-998,999))</f>
        <v>indie rock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10" t="str">
        <f>TRIM(MID(SUBSTITUTE($N1942,"/",REPT(" ",999)),COLUMNS($N:N)*999-998,999))</f>
        <v>music</v>
      </c>
      <c r="R1942" s="10" t="str">
        <f>TRIM(MID(SUBSTITUTE($N1942,"/",REPT(" ",999)),COLUMNS($N:O)*999-998,999))</f>
        <v>indie rock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10" t="str">
        <f>TRIM(MID(SUBSTITUTE($N1943,"/",REPT(" ",999)),COLUMNS($N:N)*999-998,999))</f>
        <v>technology</v>
      </c>
      <c r="R1943" s="10" t="str">
        <f>TRIM(MID(SUBSTITUTE($N1943,"/",REPT(" ",999)),COLUMNS($N:O)*999-998,999))</f>
        <v>hardware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10" t="str">
        <f>TRIM(MID(SUBSTITUTE($N1944,"/",REPT(" ",999)),COLUMNS($N:N)*999-998,999))</f>
        <v>technology</v>
      </c>
      <c r="R1944" s="10" t="str">
        <f>TRIM(MID(SUBSTITUTE($N1944,"/",REPT(" ",999)),COLUMNS($N:O)*999-998,999))</f>
        <v>hardware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10" t="str">
        <f>TRIM(MID(SUBSTITUTE($N1945,"/",REPT(" ",999)),COLUMNS($N:N)*999-998,999))</f>
        <v>technology</v>
      </c>
      <c r="R1945" s="10" t="str">
        <f>TRIM(MID(SUBSTITUTE($N1945,"/",REPT(" ",999)),COLUMNS($N:O)*999-998,999))</f>
        <v>hardware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10" t="str">
        <f>TRIM(MID(SUBSTITUTE($N1946,"/",REPT(" ",999)),COLUMNS($N:N)*999-998,999))</f>
        <v>technology</v>
      </c>
      <c r="R1946" s="10" t="str">
        <f>TRIM(MID(SUBSTITUTE($N1946,"/",REPT(" ",999)),COLUMNS($N:O)*999-998,999))</f>
        <v>hardware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10" t="str">
        <f>TRIM(MID(SUBSTITUTE($N1947,"/",REPT(" ",999)),COLUMNS($N:N)*999-998,999))</f>
        <v>technology</v>
      </c>
      <c r="R1947" s="10" t="str">
        <f>TRIM(MID(SUBSTITUTE($N1947,"/",REPT(" ",999)),COLUMNS($N:O)*999-998,999))</f>
        <v>hardware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10" t="str">
        <f>TRIM(MID(SUBSTITUTE($N1948,"/",REPT(" ",999)),COLUMNS($N:N)*999-998,999))</f>
        <v>technology</v>
      </c>
      <c r="R1948" s="10" t="str">
        <f>TRIM(MID(SUBSTITUTE($N1948,"/",REPT(" ",999)),COLUMNS($N:O)*999-998,999))</f>
        <v>hardware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10" t="str">
        <f>TRIM(MID(SUBSTITUTE($N1949,"/",REPT(" ",999)),COLUMNS($N:N)*999-998,999))</f>
        <v>technology</v>
      </c>
      <c r="R1949" s="10" t="str">
        <f>TRIM(MID(SUBSTITUTE($N1949,"/",REPT(" ",999)),COLUMNS($N:O)*999-998,999))</f>
        <v>hardware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10" t="str">
        <f>TRIM(MID(SUBSTITUTE($N1950,"/",REPT(" ",999)),COLUMNS($N:N)*999-998,999))</f>
        <v>technology</v>
      </c>
      <c r="R1950" s="10" t="str">
        <f>TRIM(MID(SUBSTITUTE($N1950,"/",REPT(" ",999)),COLUMNS($N:O)*999-998,999))</f>
        <v>hardware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10" t="str">
        <f>TRIM(MID(SUBSTITUTE($N1951,"/",REPT(" ",999)),COLUMNS($N:N)*999-998,999))</f>
        <v>technology</v>
      </c>
      <c r="R1951" s="10" t="str">
        <f>TRIM(MID(SUBSTITUTE($N1951,"/",REPT(" ",999)),COLUMNS($N:O)*999-998,999))</f>
        <v>hardware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10" t="str">
        <f>TRIM(MID(SUBSTITUTE($N1952,"/",REPT(" ",999)),COLUMNS($N:N)*999-998,999))</f>
        <v>technology</v>
      </c>
      <c r="R1952" s="10" t="str">
        <f>TRIM(MID(SUBSTITUTE($N1952,"/",REPT(" ",999)),COLUMNS($N:O)*999-998,999))</f>
        <v>hardware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10" t="str">
        <f>TRIM(MID(SUBSTITUTE($N1953,"/",REPT(" ",999)),COLUMNS($N:N)*999-998,999))</f>
        <v>technology</v>
      </c>
      <c r="R1953" s="10" t="str">
        <f>TRIM(MID(SUBSTITUTE($N1953,"/",REPT(" ",999)),COLUMNS($N:O)*999-998,999))</f>
        <v>hardware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10" t="str">
        <f>TRIM(MID(SUBSTITUTE($N1954,"/",REPT(" ",999)),COLUMNS($N:N)*999-998,999))</f>
        <v>technology</v>
      </c>
      <c r="R1954" s="10" t="str">
        <f>TRIM(MID(SUBSTITUTE($N1954,"/",REPT(" ",999)),COLUMNS($N:O)*999-998,999))</f>
        <v>hardware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10" t="str">
        <f>TRIM(MID(SUBSTITUTE($N1955,"/",REPT(" ",999)),COLUMNS($N:N)*999-998,999))</f>
        <v>technology</v>
      </c>
      <c r="R1955" s="10" t="str">
        <f>TRIM(MID(SUBSTITUTE($N1955,"/",REPT(" ",999)),COLUMNS($N:O)*999-998,999))</f>
        <v>hardware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10" t="str">
        <f>TRIM(MID(SUBSTITUTE($N1956,"/",REPT(" ",999)),COLUMNS($N:N)*999-998,999))</f>
        <v>technology</v>
      </c>
      <c r="R1956" s="10" t="str">
        <f>TRIM(MID(SUBSTITUTE($N1956,"/",REPT(" ",999)),COLUMNS($N:O)*999-998,999))</f>
        <v>hardware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10" t="str">
        <f>TRIM(MID(SUBSTITUTE($N1957,"/",REPT(" ",999)),COLUMNS($N:N)*999-998,999))</f>
        <v>technology</v>
      </c>
      <c r="R1957" s="10" t="str">
        <f>TRIM(MID(SUBSTITUTE($N1957,"/",REPT(" ",999)),COLUMNS($N:O)*999-998,999))</f>
        <v>hardware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10" t="str">
        <f>TRIM(MID(SUBSTITUTE($N1958,"/",REPT(" ",999)),COLUMNS($N:N)*999-998,999))</f>
        <v>technology</v>
      </c>
      <c r="R1958" s="10" t="str">
        <f>TRIM(MID(SUBSTITUTE($N1958,"/",REPT(" ",999)),COLUMNS($N:O)*999-998,999))</f>
        <v>hardware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10" t="str">
        <f>TRIM(MID(SUBSTITUTE($N1959,"/",REPT(" ",999)),COLUMNS($N:N)*999-998,999))</f>
        <v>technology</v>
      </c>
      <c r="R1959" s="10" t="str">
        <f>TRIM(MID(SUBSTITUTE($N1959,"/",REPT(" ",999)),COLUMNS($N:O)*999-998,999))</f>
        <v>hardware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10" t="str">
        <f>TRIM(MID(SUBSTITUTE($N1960,"/",REPT(" ",999)),COLUMNS($N:N)*999-998,999))</f>
        <v>technology</v>
      </c>
      <c r="R1960" s="10" t="str">
        <f>TRIM(MID(SUBSTITUTE($N1960,"/",REPT(" ",999)),COLUMNS($N:O)*999-998,999))</f>
        <v>hardware</v>
      </c>
      <c r="S1960" s="14">
        <f t="shared" si="122"/>
        <v>41326.987974537034</v>
      </c>
      <c r="T1960" s="14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10" t="str">
        <f>TRIM(MID(SUBSTITUTE($N1961,"/",REPT(" ",999)),COLUMNS($N:N)*999-998,999))</f>
        <v>technology</v>
      </c>
      <c r="R1961" s="10" t="str">
        <f>TRIM(MID(SUBSTITUTE($N1961,"/",REPT(" ",999)),COLUMNS($N:O)*999-998,999))</f>
        <v>hardware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10" t="str">
        <f>TRIM(MID(SUBSTITUTE($N1962,"/",REPT(" ",999)),COLUMNS($N:N)*999-998,999))</f>
        <v>technology</v>
      </c>
      <c r="R1962" s="10" t="str">
        <f>TRIM(MID(SUBSTITUTE($N1962,"/",REPT(" ",999)),COLUMNS($N:O)*999-998,999))</f>
        <v>hardware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10" t="str">
        <f>TRIM(MID(SUBSTITUTE($N1963,"/",REPT(" ",999)),COLUMNS($N:N)*999-998,999))</f>
        <v>technology</v>
      </c>
      <c r="R1963" s="10" t="str">
        <f>TRIM(MID(SUBSTITUTE($N1963,"/",REPT(" ",999)),COLUMNS($N:O)*999-998,999))</f>
        <v>hardware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10" t="str">
        <f>TRIM(MID(SUBSTITUTE($N1964,"/",REPT(" ",999)),COLUMNS($N:N)*999-998,999))</f>
        <v>technology</v>
      </c>
      <c r="R1964" s="10" t="str">
        <f>TRIM(MID(SUBSTITUTE($N1964,"/",REPT(" ",999)),COLUMNS($N:O)*999-998,999))</f>
        <v>hardware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10" t="str">
        <f>TRIM(MID(SUBSTITUTE($N1965,"/",REPT(" ",999)),COLUMNS($N:N)*999-998,999))</f>
        <v>technology</v>
      </c>
      <c r="R1965" s="10" t="str">
        <f>TRIM(MID(SUBSTITUTE($N1965,"/",REPT(" ",999)),COLUMNS($N:O)*999-998,999))</f>
        <v>hardware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10" t="str">
        <f>TRIM(MID(SUBSTITUTE($N1966,"/",REPT(" ",999)),COLUMNS($N:N)*999-998,999))</f>
        <v>technology</v>
      </c>
      <c r="R1966" s="10" t="str">
        <f>TRIM(MID(SUBSTITUTE($N1966,"/",REPT(" ",999)),COLUMNS($N:O)*999-998,999))</f>
        <v>hardware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10" t="str">
        <f>TRIM(MID(SUBSTITUTE($N1967,"/",REPT(" ",999)),COLUMNS($N:N)*999-998,999))</f>
        <v>technology</v>
      </c>
      <c r="R1967" s="10" t="str">
        <f>TRIM(MID(SUBSTITUTE($N1967,"/",REPT(" ",999)),COLUMNS($N:O)*999-998,999))</f>
        <v>hardware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10" t="str">
        <f>TRIM(MID(SUBSTITUTE($N1968,"/",REPT(" ",999)),COLUMNS($N:N)*999-998,999))</f>
        <v>technology</v>
      </c>
      <c r="R1968" s="10" t="str">
        <f>TRIM(MID(SUBSTITUTE($N1968,"/",REPT(" ",999)),COLUMNS($N:O)*999-998,999))</f>
        <v>hardware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10" t="str">
        <f>TRIM(MID(SUBSTITUTE($N1969,"/",REPT(" ",999)),COLUMNS($N:N)*999-998,999))</f>
        <v>technology</v>
      </c>
      <c r="R1969" s="10" t="str">
        <f>TRIM(MID(SUBSTITUTE($N1969,"/",REPT(" ",999)),COLUMNS($N:O)*999-998,999))</f>
        <v>hardware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10" t="str">
        <f>TRIM(MID(SUBSTITUTE($N1970,"/",REPT(" ",999)),COLUMNS($N:N)*999-998,999))</f>
        <v>technology</v>
      </c>
      <c r="R1970" s="10" t="str">
        <f>TRIM(MID(SUBSTITUTE($N1970,"/",REPT(" ",999)),COLUMNS($N:O)*999-998,999))</f>
        <v>hardware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10" t="str">
        <f>TRIM(MID(SUBSTITUTE($N1971,"/",REPT(" ",999)),COLUMNS($N:N)*999-998,999))</f>
        <v>technology</v>
      </c>
      <c r="R1971" s="10" t="str">
        <f>TRIM(MID(SUBSTITUTE($N1971,"/",REPT(" ",999)),COLUMNS($N:O)*999-998,999))</f>
        <v>hardware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10" t="str">
        <f>TRIM(MID(SUBSTITUTE($N1972,"/",REPT(" ",999)),COLUMNS($N:N)*999-998,999))</f>
        <v>technology</v>
      </c>
      <c r="R1972" s="10" t="str">
        <f>TRIM(MID(SUBSTITUTE($N1972,"/",REPT(" ",999)),COLUMNS($N:O)*999-998,999))</f>
        <v>hardware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10" t="str">
        <f>TRIM(MID(SUBSTITUTE($N1973,"/",REPT(" ",999)),COLUMNS($N:N)*999-998,999))</f>
        <v>technology</v>
      </c>
      <c r="R1973" s="10" t="str">
        <f>TRIM(MID(SUBSTITUTE($N1973,"/",REPT(" ",999)),COLUMNS($N:O)*999-998,999))</f>
        <v>hardware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10" t="str">
        <f>TRIM(MID(SUBSTITUTE($N1974,"/",REPT(" ",999)),COLUMNS($N:N)*999-998,999))</f>
        <v>technology</v>
      </c>
      <c r="R1974" s="10" t="str">
        <f>TRIM(MID(SUBSTITUTE($N1974,"/",REPT(" ",999)),COLUMNS($N:O)*999-998,999))</f>
        <v>hardware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10" t="str">
        <f>TRIM(MID(SUBSTITUTE($N1975,"/",REPT(" ",999)),COLUMNS($N:N)*999-998,999))</f>
        <v>technology</v>
      </c>
      <c r="R1975" s="10" t="str">
        <f>TRIM(MID(SUBSTITUTE($N1975,"/",REPT(" ",999)),COLUMNS($N:O)*999-998,999))</f>
        <v>hardware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10" t="str">
        <f>TRIM(MID(SUBSTITUTE($N1976,"/",REPT(" ",999)),COLUMNS($N:N)*999-998,999))</f>
        <v>technology</v>
      </c>
      <c r="R1976" s="10" t="str">
        <f>TRIM(MID(SUBSTITUTE($N1976,"/",REPT(" ",999)),COLUMNS($N:O)*999-998,999))</f>
        <v>hardware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10" t="str">
        <f>TRIM(MID(SUBSTITUTE($N1977,"/",REPT(" ",999)),COLUMNS($N:N)*999-998,999))</f>
        <v>technology</v>
      </c>
      <c r="R1977" s="10" t="str">
        <f>TRIM(MID(SUBSTITUTE($N1977,"/",REPT(" ",999)),COLUMNS($N:O)*999-998,999))</f>
        <v>hardware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10" t="str">
        <f>TRIM(MID(SUBSTITUTE($N1978,"/",REPT(" ",999)),COLUMNS($N:N)*999-998,999))</f>
        <v>technology</v>
      </c>
      <c r="R1978" s="10" t="str">
        <f>TRIM(MID(SUBSTITUTE($N1978,"/",REPT(" ",999)),COLUMNS($N:O)*999-998,999))</f>
        <v>hardware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10" t="str">
        <f>TRIM(MID(SUBSTITUTE($N1979,"/",REPT(" ",999)),COLUMNS($N:N)*999-998,999))</f>
        <v>technology</v>
      </c>
      <c r="R1979" s="10" t="str">
        <f>TRIM(MID(SUBSTITUTE($N1979,"/",REPT(" ",999)),COLUMNS($N:O)*999-998,999))</f>
        <v>hardware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10" t="str">
        <f>TRIM(MID(SUBSTITUTE($N1980,"/",REPT(" ",999)),COLUMNS($N:N)*999-998,999))</f>
        <v>technology</v>
      </c>
      <c r="R1980" s="10" t="str">
        <f>TRIM(MID(SUBSTITUTE($N1980,"/",REPT(" ",999)),COLUMNS($N:O)*999-998,999))</f>
        <v>hardware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10" t="str">
        <f>TRIM(MID(SUBSTITUTE($N1981,"/",REPT(" ",999)),COLUMNS($N:N)*999-998,999))</f>
        <v>technology</v>
      </c>
      <c r="R1981" s="10" t="str">
        <f>TRIM(MID(SUBSTITUTE($N1981,"/",REPT(" ",999)),COLUMNS($N:O)*999-998,999))</f>
        <v>hardware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10" t="str">
        <f>TRIM(MID(SUBSTITUTE($N1982,"/",REPT(" ",999)),COLUMNS($N:N)*999-998,999))</f>
        <v>technology</v>
      </c>
      <c r="R1982" s="10" t="str">
        <f>TRIM(MID(SUBSTITUTE($N1982,"/",REPT(" ",999)),COLUMNS($N:O)*999-998,999))</f>
        <v>hardware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10" t="str">
        <f>TRIM(MID(SUBSTITUTE($N1983,"/",REPT(" ",999)),COLUMNS($N:N)*999-998,999))</f>
        <v>photography</v>
      </c>
      <c r="R1983" s="10" t="str">
        <f>TRIM(MID(SUBSTITUTE($N1983,"/",REPT(" ",999)),COLUMNS($N:O)*999-998,999))</f>
        <v>people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str">
        <f t="shared" si="121"/>
        <v>N/A</v>
      </c>
      <c r="Q1984" s="10" t="str">
        <f>TRIM(MID(SUBSTITUTE($N1984,"/",REPT(" ",999)),COLUMNS($N:N)*999-998,999))</f>
        <v>photography</v>
      </c>
      <c r="R1984" s="10" t="str">
        <f>TRIM(MID(SUBSTITUTE($N1984,"/",REPT(" ",999)),COLUMNS($N:O)*999-998,999))</f>
        <v>people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10" t="str">
        <f>TRIM(MID(SUBSTITUTE($N1985,"/",REPT(" ",999)),COLUMNS($N:N)*999-998,999))</f>
        <v>photography</v>
      </c>
      <c r="R1985" s="10" t="str">
        <f>TRIM(MID(SUBSTITUTE($N1985,"/",REPT(" ",999)),COLUMNS($N:O)*999-998,999))</f>
        <v>people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10" t="str">
        <f>TRIM(MID(SUBSTITUTE($N1986,"/",REPT(" ",999)),COLUMNS($N:N)*999-998,999))</f>
        <v>photography</v>
      </c>
      <c r="R1986" s="10" t="str">
        <f>TRIM(MID(SUBSTITUTE($N1986,"/",REPT(" ",999)),COLUMNS($N:O)*999-998,999))</f>
        <v>people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IF(ISERROR(E1987/L1987), "N/A", E1987/L1987)</f>
        <v>12.75</v>
      </c>
      <c r="Q1987" s="10" t="str">
        <f>TRIM(MID(SUBSTITUTE($N1987,"/",REPT(" ",999)),COLUMNS($N:N)*999-998,999))</f>
        <v>photography</v>
      </c>
      <c r="R1987" s="10" t="str">
        <f>TRIM(MID(SUBSTITUTE($N1987,"/",REPT(" ",999)),COLUMNS($N:O)*999-998,999))</f>
        <v>people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10" t="str">
        <f>TRIM(MID(SUBSTITUTE($N1988,"/",REPT(" ",999)),COLUMNS($N:N)*999-998,999))</f>
        <v>photography</v>
      </c>
      <c r="R1988" s="10" t="str">
        <f>TRIM(MID(SUBSTITUTE($N1988,"/",REPT(" ",999)),COLUMNS($N:O)*999-998,999))</f>
        <v>people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10" t="str">
        <f>TRIM(MID(SUBSTITUTE($N1989,"/",REPT(" ",999)),COLUMNS($N:N)*999-998,999))</f>
        <v>photography</v>
      </c>
      <c r="R1989" s="10" t="str">
        <f>TRIM(MID(SUBSTITUTE($N1989,"/",REPT(" ",999)),COLUMNS($N:O)*999-998,999))</f>
        <v>people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10" t="str">
        <f>TRIM(MID(SUBSTITUTE($N1990,"/",REPT(" ",999)),COLUMNS($N:N)*999-998,999))</f>
        <v>photography</v>
      </c>
      <c r="R1990" s="10" t="str">
        <f>TRIM(MID(SUBSTITUTE($N1990,"/",REPT(" ",999)),COLUMNS($N:O)*999-998,999))</f>
        <v>people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10" t="str">
        <f>TRIM(MID(SUBSTITUTE($N1991,"/",REPT(" ",999)),COLUMNS($N:N)*999-998,999))</f>
        <v>photography</v>
      </c>
      <c r="R1991" s="10" t="str">
        <f>TRIM(MID(SUBSTITUTE($N1991,"/",REPT(" ",999)),COLUMNS($N:O)*999-998,999))</f>
        <v>people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10" t="str">
        <f>TRIM(MID(SUBSTITUTE($N1992,"/",REPT(" ",999)),COLUMNS($N:N)*999-998,999))</f>
        <v>photography</v>
      </c>
      <c r="R1992" s="10" t="str">
        <f>TRIM(MID(SUBSTITUTE($N1992,"/",REPT(" ",999)),COLUMNS($N:O)*999-998,999))</f>
        <v>people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10" t="str">
        <f>TRIM(MID(SUBSTITUTE($N1993,"/",REPT(" ",999)),COLUMNS($N:N)*999-998,999))</f>
        <v>photography</v>
      </c>
      <c r="R1993" s="10" t="str">
        <f>TRIM(MID(SUBSTITUTE($N1993,"/",REPT(" ",999)),COLUMNS($N:O)*999-998,999))</f>
        <v>people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10" t="str">
        <f>TRIM(MID(SUBSTITUTE($N1994,"/",REPT(" ",999)),COLUMNS($N:N)*999-998,999))</f>
        <v>photography</v>
      </c>
      <c r="R1994" s="10" t="str">
        <f>TRIM(MID(SUBSTITUTE($N1994,"/",REPT(" ",999)),COLUMNS($N:O)*999-998,999))</f>
        <v>people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str">
        <f t="shared" si="125"/>
        <v>N/A</v>
      </c>
      <c r="Q1995" s="10" t="str">
        <f>TRIM(MID(SUBSTITUTE($N1995,"/",REPT(" ",999)),COLUMNS($N:N)*999-998,999))</f>
        <v>photography</v>
      </c>
      <c r="R1995" s="10" t="str">
        <f>TRIM(MID(SUBSTITUTE($N1995,"/",REPT(" ",999)),COLUMNS($N:O)*999-998,999))</f>
        <v>people</v>
      </c>
      <c r="S1995" s="14">
        <f t="shared" si="126"/>
        <v>42329.58839120371</v>
      </c>
      <c r="T1995" s="14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str">
        <f t="shared" si="125"/>
        <v>N/A</v>
      </c>
      <c r="Q1996" s="10" t="str">
        <f>TRIM(MID(SUBSTITUTE($N1996,"/",REPT(" ",999)),COLUMNS($N:N)*999-998,999))</f>
        <v>photography</v>
      </c>
      <c r="R1996" s="10" t="str">
        <f>TRIM(MID(SUBSTITUTE($N1996,"/",REPT(" ",999)),COLUMNS($N:O)*999-998,999))</f>
        <v>people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10" t="str">
        <f>TRIM(MID(SUBSTITUTE($N1997,"/",REPT(" ",999)),COLUMNS($N:N)*999-998,999))</f>
        <v>photography</v>
      </c>
      <c r="R1997" s="10" t="str">
        <f>TRIM(MID(SUBSTITUTE($N1997,"/",REPT(" ",999)),COLUMNS($N:O)*999-998,999))</f>
        <v>people</v>
      </c>
      <c r="S1997" s="14">
        <f t="shared" si="126"/>
        <v>42181.902037037042</v>
      </c>
      <c r="T1997" s="14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str">
        <f t="shared" si="125"/>
        <v>N/A</v>
      </c>
      <c r="Q1998" s="10" t="str">
        <f>TRIM(MID(SUBSTITUTE($N1998,"/",REPT(" ",999)),COLUMNS($N:N)*999-998,999))</f>
        <v>photography</v>
      </c>
      <c r="R1998" s="10" t="str">
        <f>TRIM(MID(SUBSTITUTE($N1998,"/",REPT(" ",999)),COLUMNS($N:O)*999-998,999))</f>
        <v>people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str">
        <f t="shared" si="125"/>
        <v>N/A</v>
      </c>
      <c r="Q1999" s="10" t="str">
        <f>TRIM(MID(SUBSTITUTE($N1999,"/",REPT(" ",999)),COLUMNS($N:N)*999-998,999))</f>
        <v>photography</v>
      </c>
      <c r="R1999" s="10" t="str">
        <f>TRIM(MID(SUBSTITUTE($N1999,"/",REPT(" ",999)),COLUMNS($N:O)*999-998,999))</f>
        <v>people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10" t="str">
        <f>TRIM(MID(SUBSTITUTE($N2000,"/",REPT(" ",999)),COLUMNS($N:N)*999-998,999))</f>
        <v>photography</v>
      </c>
      <c r="R2000" s="10" t="str">
        <f>TRIM(MID(SUBSTITUTE($N2000,"/",REPT(" ",999)),COLUMNS($N:O)*999-998,999))</f>
        <v>people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10" t="str">
        <f>TRIM(MID(SUBSTITUTE($N2001,"/",REPT(" ",999)),COLUMNS($N:N)*999-998,999))</f>
        <v>photography</v>
      </c>
      <c r="R2001" s="10" t="str">
        <f>TRIM(MID(SUBSTITUTE($N2001,"/",REPT(" ",999)),COLUMNS($N:O)*999-998,999))</f>
        <v>people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10" t="str">
        <f>TRIM(MID(SUBSTITUTE($N2002,"/",REPT(" ",999)),COLUMNS($N:N)*999-998,999))</f>
        <v>photography</v>
      </c>
      <c r="R2002" s="10" t="str">
        <f>TRIM(MID(SUBSTITUTE($N2002,"/",REPT(" ",999)),COLUMNS($N:O)*999-998,999))</f>
        <v>people</v>
      </c>
      <c r="S2002" s="14">
        <f t="shared" si="126"/>
        <v>42345.951539351852</v>
      </c>
      <c r="T2002" s="14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10" t="str">
        <f>TRIM(MID(SUBSTITUTE($N2003,"/",REPT(" ",999)),COLUMNS($N:N)*999-998,999))</f>
        <v>technology</v>
      </c>
      <c r="R2003" s="10" t="str">
        <f>TRIM(MID(SUBSTITUTE($N2003,"/",REPT(" ",999)),COLUMNS($N:O)*999-998,999))</f>
        <v>hardware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10" t="str">
        <f>TRIM(MID(SUBSTITUTE($N2004,"/",REPT(" ",999)),COLUMNS($N:N)*999-998,999))</f>
        <v>technology</v>
      </c>
      <c r="R2004" s="10" t="str">
        <f>TRIM(MID(SUBSTITUTE($N2004,"/",REPT(" ",999)),COLUMNS($N:O)*999-998,999))</f>
        <v>hardware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10" t="str">
        <f>TRIM(MID(SUBSTITUTE($N2005,"/",REPT(" ",999)),COLUMNS($N:N)*999-998,999))</f>
        <v>technology</v>
      </c>
      <c r="R2005" s="10" t="str">
        <f>TRIM(MID(SUBSTITUTE($N2005,"/",REPT(" ",999)),COLUMNS($N:O)*999-998,999))</f>
        <v>hardware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10" t="str">
        <f>TRIM(MID(SUBSTITUTE($N2006,"/",REPT(" ",999)),COLUMNS($N:N)*999-998,999))</f>
        <v>technology</v>
      </c>
      <c r="R2006" s="10" t="str">
        <f>TRIM(MID(SUBSTITUTE($N2006,"/",REPT(" ",999)),COLUMNS($N:O)*999-998,999))</f>
        <v>hardware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10" t="str">
        <f>TRIM(MID(SUBSTITUTE($N2007,"/",REPT(" ",999)),COLUMNS($N:N)*999-998,999))</f>
        <v>technology</v>
      </c>
      <c r="R2007" s="10" t="str">
        <f>TRIM(MID(SUBSTITUTE($N2007,"/",REPT(" ",999)),COLUMNS($N:O)*999-998,999))</f>
        <v>hardware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10" t="str">
        <f>TRIM(MID(SUBSTITUTE($N2008,"/",REPT(" ",999)),COLUMNS($N:N)*999-998,999))</f>
        <v>technology</v>
      </c>
      <c r="R2008" s="10" t="str">
        <f>TRIM(MID(SUBSTITUTE($N2008,"/",REPT(" ",999)),COLUMNS($N:O)*999-998,999))</f>
        <v>hardware</v>
      </c>
      <c r="S2008" s="14">
        <f t="shared" si="126"/>
        <v>41941.500520833331</v>
      </c>
      <c r="T2008" s="14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10" t="str">
        <f>TRIM(MID(SUBSTITUTE($N2009,"/",REPT(" ",999)),COLUMNS($N:N)*999-998,999))</f>
        <v>technology</v>
      </c>
      <c r="R2009" s="10" t="str">
        <f>TRIM(MID(SUBSTITUTE($N2009,"/",REPT(" ",999)),COLUMNS($N:O)*999-998,999))</f>
        <v>hardware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10" t="str">
        <f>TRIM(MID(SUBSTITUTE($N2010,"/",REPT(" ",999)),COLUMNS($N:N)*999-998,999))</f>
        <v>technology</v>
      </c>
      <c r="R2010" s="10" t="str">
        <f>TRIM(MID(SUBSTITUTE($N2010,"/",REPT(" ",999)),COLUMNS($N:O)*999-998,999))</f>
        <v>hardware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10" t="str">
        <f>TRIM(MID(SUBSTITUTE($N2011,"/",REPT(" ",999)),COLUMNS($N:N)*999-998,999))</f>
        <v>technology</v>
      </c>
      <c r="R2011" s="10" t="str">
        <f>TRIM(MID(SUBSTITUTE($N2011,"/",REPT(" ",999)),COLUMNS($N:O)*999-998,999))</f>
        <v>hardware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10" t="str">
        <f>TRIM(MID(SUBSTITUTE($N2012,"/",REPT(" ",999)),COLUMNS($N:N)*999-998,999))</f>
        <v>technology</v>
      </c>
      <c r="R2012" s="10" t="str">
        <f>TRIM(MID(SUBSTITUTE($N2012,"/",REPT(" ",999)),COLUMNS($N:O)*999-998,999))</f>
        <v>hardware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10" t="str">
        <f>TRIM(MID(SUBSTITUTE($N2013,"/",REPT(" ",999)),COLUMNS($N:N)*999-998,999))</f>
        <v>technology</v>
      </c>
      <c r="R2013" s="10" t="str">
        <f>TRIM(MID(SUBSTITUTE($N2013,"/",REPT(" ",999)),COLUMNS($N:O)*999-998,999))</f>
        <v>hardware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10" t="str">
        <f>TRIM(MID(SUBSTITUTE($N2014,"/",REPT(" ",999)),COLUMNS($N:N)*999-998,999))</f>
        <v>technology</v>
      </c>
      <c r="R2014" s="10" t="str">
        <f>TRIM(MID(SUBSTITUTE($N2014,"/",REPT(" ",999)),COLUMNS($N:O)*999-998,999))</f>
        <v>hardware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10" t="str">
        <f>TRIM(MID(SUBSTITUTE($N2015,"/",REPT(" ",999)),COLUMNS($N:N)*999-998,999))</f>
        <v>technology</v>
      </c>
      <c r="R2015" s="10" t="str">
        <f>TRIM(MID(SUBSTITUTE($N2015,"/",REPT(" ",999)),COLUMNS($N:O)*999-998,999))</f>
        <v>hardware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10" t="str">
        <f>TRIM(MID(SUBSTITUTE($N2016,"/",REPT(" ",999)),COLUMNS($N:N)*999-998,999))</f>
        <v>technology</v>
      </c>
      <c r="R2016" s="10" t="str">
        <f>TRIM(MID(SUBSTITUTE($N2016,"/",REPT(" ",999)),COLUMNS($N:O)*999-998,999))</f>
        <v>hardware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10" t="str">
        <f>TRIM(MID(SUBSTITUTE($N2017,"/",REPT(" ",999)),COLUMNS($N:N)*999-998,999))</f>
        <v>technology</v>
      </c>
      <c r="R2017" s="10" t="str">
        <f>TRIM(MID(SUBSTITUTE($N2017,"/",REPT(" ",999)),COLUMNS($N:O)*999-998,999))</f>
        <v>hardware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10" t="str">
        <f>TRIM(MID(SUBSTITUTE($N2018,"/",REPT(" ",999)),COLUMNS($N:N)*999-998,999))</f>
        <v>technology</v>
      </c>
      <c r="R2018" s="10" t="str">
        <f>TRIM(MID(SUBSTITUTE($N2018,"/",REPT(" ",999)),COLUMNS($N:O)*999-998,999))</f>
        <v>hardware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10" t="str">
        <f>TRIM(MID(SUBSTITUTE($N2019,"/",REPT(" ",999)),COLUMNS($N:N)*999-998,999))</f>
        <v>technology</v>
      </c>
      <c r="R2019" s="10" t="str">
        <f>TRIM(MID(SUBSTITUTE($N2019,"/",REPT(" ",999)),COLUMNS($N:O)*999-998,999))</f>
        <v>hardware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10" t="str">
        <f>TRIM(MID(SUBSTITUTE($N2020,"/",REPT(" ",999)),COLUMNS($N:N)*999-998,999))</f>
        <v>technology</v>
      </c>
      <c r="R2020" s="10" t="str">
        <f>TRIM(MID(SUBSTITUTE($N2020,"/",REPT(" ",999)),COLUMNS($N:O)*999-998,999))</f>
        <v>hardware</v>
      </c>
      <c r="S2020" s="14">
        <f t="shared" si="126"/>
        <v>42199.365844907406</v>
      </c>
      <c r="T2020" s="14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10" t="str">
        <f>TRIM(MID(SUBSTITUTE($N2021,"/",REPT(" ",999)),COLUMNS($N:N)*999-998,999))</f>
        <v>technology</v>
      </c>
      <c r="R2021" s="10" t="str">
        <f>TRIM(MID(SUBSTITUTE($N2021,"/",REPT(" ",999)),COLUMNS($N:O)*999-998,999))</f>
        <v>hardware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10" t="str">
        <f>TRIM(MID(SUBSTITUTE($N2022,"/",REPT(" ",999)),COLUMNS($N:N)*999-998,999))</f>
        <v>technology</v>
      </c>
      <c r="R2022" s="10" t="str">
        <f>TRIM(MID(SUBSTITUTE($N2022,"/",REPT(" ",999)),COLUMNS($N:O)*999-998,999))</f>
        <v>hardware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10" t="str">
        <f>TRIM(MID(SUBSTITUTE($N2023,"/",REPT(" ",999)),COLUMNS($N:N)*999-998,999))</f>
        <v>technology</v>
      </c>
      <c r="R2023" s="10" t="str">
        <f>TRIM(MID(SUBSTITUTE($N2023,"/",REPT(" ",999)),COLUMNS($N:O)*999-998,999))</f>
        <v>hardware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10" t="str">
        <f>TRIM(MID(SUBSTITUTE($N2024,"/",REPT(" ",999)),COLUMNS($N:N)*999-998,999))</f>
        <v>technology</v>
      </c>
      <c r="R2024" s="10" t="str">
        <f>TRIM(MID(SUBSTITUTE($N2024,"/",REPT(" ",999)),COLUMNS($N:O)*999-998,999))</f>
        <v>hardware</v>
      </c>
      <c r="S2024" s="14">
        <f t="shared" si="126"/>
        <v>42502.569120370375</v>
      </c>
      <c r="T2024" s="14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10" t="str">
        <f>TRIM(MID(SUBSTITUTE($N2025,"/",REPT(" ",999)),COLUMNS($N:N)*999-998,999))</f>
        <v>technology</v>
      </c>
      <c r="R2025" s="10" t="str">
        <f>TRIM(MID(SUBSTITUTE($N2025,"/",REPT(" ",999)),COLUMNS($N:O)*999-998,999))</f>
        <v>hardware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10" t="str">
        <f>TRIM(MID(SUBSTITUTE($N2026,"/",REPT(" ",999)),COLUMNS($N:N)*999-998,999))</f>
        <v>technology</v>
      </c>
      <c r="R2026" s="10" t="str">
        <f>TRIM(MID(SUBSTITUTE($N2026,"/",REPT(" ",999)),COLUMNS($N:O)*999-998,999))</f>
        <v>hardware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10" t="str">
        <f>TRIM(MID(SUBSTITUTE($N2027,"/",REPT(" ",999)),COLUMNS($N:N)*999-998,999))</f>
        <v>technology</v>
      </c>
      <c r="R2027" s="10" t="str">
        <f>TRIM(MID(SUBSTITUTE($N2027,"/",REPT(" ",999)),COLUMNS($N:O)*999-998,999))</f>
        <v>hardware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10" t="str">
        <f>TRIM(MID(SUBSTITUTE($N2028,"/",REPT(" ",999)),COLUMNS($N:N)*999-998,999))</f>
        <v>technology</v>
      </c>
      <c r="R2028" s="10" t="str">
        <f>TRIM(MID(SUBSTITUTE($N2028,"/",REPT(" ",999)),COLUMNS($N:O)*999-998,999))</f>
        <v>hardware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10" t="str">
        <f>TRIM(MID(SUBSTITUTE($N2029,"/",REPT(" ",999)),COLUMNS($N:N)*999-998,999))</f>
        <v>technology</v>
      </c>
      <c r="R2029" s="10" t="str">
        <f>TRIM(MID(SUBSTITUTE($N2029,"/",REPT(" ",999)),COLUMNS($N:O)*999-998,999))</f>
        <v>hardware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10" t="str">
        <f>TRIM(MID(SUBSTITUTE($N2030,"/",REPT(" ",999)),COLUMNS($N:N)*999-998,999))</f>
        <v>technology</v>
      </c>
      <c r="R2030" s="10" t="str">
        <f>TRIM(MID(SUBSTITUTE($N2030,"/",REPT(" ",999)),COLUMNS($N:O)*999-998,999))</f>
        <v>hardware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10" t="str">
        <f>TRIM(MID(SUBSTITUTE($N2031,"/",REPT(" ",999)),COLUMNS($N:N)*999-998,999))</f>
        <v>technology</v>
      </c>
      <c r="R2031" s="10" t="str">
        <f>TRIM(MID(SUBSTITUTE($N2031,"/",REPT(" ",999)),COLUMNS($N:O)*999-998,999))</f>
        <v>hardware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10" t="str">
        <f>TRIM(MID(SUBSTITUTE($N2032,"/",REPT(" ",999)),COLUMNS($N:N)*999-998,999))</f>
        <v>technology</v>
      </c>
      <c r="R2032" s="10" t="str">
        <f>TRIM(MID(SUBSTITUTE($N2032,"/",REPT(" ",999)),COLUMNS($N:O)*999-998,999))</f>
        <v>hardware</v>
      </c>
      <c r="S2032" s="14">
        <f t="shared" si="126"/>
        <v>41212.996481481481</v>
      </c>
      <c r="T2032" s="14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10" t="str">
        <f>TRIM(MID(SUBSTITUTE($N2033,"/",REPT(" ",999)),COLUMNS($N:N)*999-998,999))</f>
        <v>technology</v>
      </c>
      <c r="R2033" s="10" t="str">
        <f>TRIM(MID(SUBSTITUTE($N2033,"/",REPT(" ",999)),COLUMNS($N:O)*999-998,999))</f>
        <v>hardware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10" t="str">
        <f>TRIM(MID(SUBSTITUTE($N2034,"/",REPT(" ",999)),COLUMNS($N:N)*999-998,999))</f>
        <v>technology</v>
      </c>
      <c r="R2034" s="10" t="str">
        <f>TRIM(MID(SUBSTITUTE($N2034,"/",REPT(" ",999)),COLUMNS($N:O)*999-998,999))</f>
        <v>hardware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10" t="str">
        <f>TRIM(MID(SUBSTITUTE($N2035,"/",REPT(" ",999)),COLUMNS($N:N)*999-998,999))</f>
        <v>technology</v>
      </c>
      <c r="R2035" s="10" t="str">
        <f>TRIM(MID(SUBSTITUTE($N2035,"/",REPT(" ",999)),COLUMNS($N:O)*999-998,999))</f>
        <v>hardware</v>
      </c>
      <c r="S2035" s="14">
        <f t="shared" si="126"/>
        <v>41725.082384259258</v>
      </c>
      <c r="T2035" s="14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10" t="str">
        <f>TRIM(MID(SUBSTITUTE($N2036,"/",REPT(" ",999)),COLUMNS($N:N)*999-998,999))</f>
        <v>technology</v>
      </c>
      <c r="R2036" s="10" t="str">
        <f>TRIM(MID(SUBSTITUTE($N2036,"/",REPT(" ",999)),COLUMNS($N:O)*999-998,999))</f>
        <v>hardware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10" t="str">
        <f>TRIM(MID(SUBSTITUTE($N2037,"/",REPT(" ",999)),COLUMNS($N:N)*999-998,999))</f>
        <v>technology</v>
      </c>
      <c r="R2037" s="10" t="str">
        <f>TRIM(MID(SUBSTITUTE($N2037,"/",REPT(" ",999)),COLUMNS($N:O)*999-998,999))</f>
        <v>hardware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10" t="str">
        <f>TRIM(MID(SUBSTITUTE($N2038,"/",REPT(" ",999)),COLUMNS($N:N)*999-998,999))</f>
        <v>technology</v>
      </c>
      <c r="R2038" s="10" t="str">
        <f>TRIM(MID(SUBSTITUTE($N2038,"/",REPT(" ",999)),COLUMNS($N:O)*999-998,999))</f>
        <v>hardware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10" t="str">
        <f>TRIM(MID(SUBSTITUTE($N2039,"/",REPT(" ",999)),COLUMNS($N:N)*999-998,999))</f>
        <v>technology</v>
      </c>
      <c r="R2039" s="10" t="str">
        <f>TRIM(MID(SUBSTITUTE($N2039,"/",REPT(" ",999)),COLUMNS($N:O)*999-998,999))</f>
        <v>hardware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10" t="str">
        <f>TRIM(MID(SUBSTITUTE($N2040,"/",REPT(" ",999)),COLUMNS($N:N)*999-998,999))</f>
        <v>technology</v>
      </c>
      <c r="R2040" s="10" t="str">
        <f>TRIM(MID(SUBSTITUTE($N2040,"/",REPT(" ",999)),COLUMNS($N:O)*999-998,999))</f>
        <v>hardware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10" t="str">
        <f>TRIM(MID(SUBSTITUTE($N2041,"/",REPT(" ",999)),COLUMNS($N:N)*999-998,999))</f>
        <v>technology</v>
      </c>
      <c r="R2041" s="10" t="str">
        <f>TRIM(MID(SUBSTITUTE($N2041,"/",REPT(" ",999)),COLUMNS($N:O)*999-998,999))</f>
        <v>hardware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10" t="str">
        <f>TRIM(MID(SUBSTITUTE($N2042,"/",REPT(" ",999)),COLUMNS($N:N)*999-998,999))</f>
        <v>technology</v>
      </c>
      <c r="R2042" s="10" t="str">
        <f>TRIM(MID(SUBSTITUTE($N2042,"/",REPT(" ",999)),COLUMNS($N:O)*999-998,999))</f>
        <v>hardware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10" t="str">
        <f>TRIM(MID(SUBSTITUTE($N2043,"/",REPT(" ",999)),COLUMNS($N:N)*999-998,999))</f>
        <v>technology</v>
      </c>
      <c r="R2043" s="10" t="str">
        <f>TRIM(MID(SUBSTITUTE($N2043,"/",REPT(" ",999)),COLUMNS($N:O)*999-998,999))</f>
        <v>hardware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10" t="str">
        <f>TRIM(MID(SUBSTITUTE($N2044,"/",REPT(" ",999)),COLUMNS($N:N)*999-998,999))</f>
        <v>technology</v>
      </c>
      <c r="R2044" s="10" t="str">
        <f>TRIM(MID(SUBSTITUTE($N2044,"/",REPT(" ",999)),COLUMNS($N:O)*999-998,999))</f>
        <v>hardware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10" t="str">
        <f>TRIM(MID(SUBSTITUTE($N2045,"/",REPT(" ",999)),COLUMNS($N:N)*999-998,999))</f>
        <v>technology</v>
      </c>
      <c r="R2045" s="10" t="str">
        <f>TRIM(MID(SUBSTITUTE($N2045,"/",REPT(" ",999)),COLUMNS($N:O)*999-998,999))</f>
        <v>hardware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10" t="str">
        <f>TRIM(MID(SUBSTITUTE($N2046,"/",REPT(" ",999)),COLUMNS($N:N)*999-998,999))</f>
        <v>technology</v>
      </c>
      <c r="R2046" s="10" t="str">
        <f>TRIM(MID(SUBSTITUTE($N2046,"/",REPT(" ",999)),COLUMNS($N:O)*999-998,999))</f>
        <v>hardware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10" t="str">
        <f>TRIM(MID(SUBSTITUTE($N2047,"/",REPT(" ",999)),COLUMNS($N:N)*999-998,999))</f>
        <v>technology</v>
      </c>
      <c r="R2047" s="10" t="str">
        <f>TRIM(MID(SUBSTITUTE($N2047,"/",REPT(" ",999)),COLUMNS($N:O)*999-998,999))</f>
        <v>hardware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10" t="str">
        <f>TRIM(MID(SUBSTITUTE($N2048,"/",REPT(" ",999)),COLUMNS($N:N)*999-998,999))</f>
        <v>technology</v>
      </c>
      <c r="R2048" s="10" t="str">
        <f>TRIM(MID(SUBSTITUTE($N2048,"/",REPT(" ",999)),COLUMNS($N:O)*999-998,999))</f>
        <v>hardware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10" t="str">
        <f>TRIM(MID(SUBSTITUTE($N2049,"/",REPT(" ",999)),COLUMNS($N:N)*999-998,999))</f>
        <v>technology</v>
      </c>
      <c r="R2049" s="10" t="str">
        <f>TRIM(MID(SUBSTITUTE($N2049,"/",REPT(" ",999)),COLUMNS($N:O)*999-998,999))</f>
        <v>hardware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10" t="str">
        <f>TRIM(MID(SUBSTITUTE($N2050,"/",REPT(" ",999)),COLUMNS($N:N)*999-998,999))</f>
        <v>technology</v>
      </c>
      <c r="R2050" s="10" t="str">
        <f>TRIM(MID(SUBSTITUTE($N2050,"/",REPT(" ",999)),COLUMNS($N:O)*999-998,999))</f>
        <v>hardware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IF(ISERROR(E2051/L2051), "N/A", E2051/L2051)</f>
        <v>80.991037735849048</v>
      </c>
      <c r="Q2051" s="10" t="str">
        <f>TRIM(MID(SUBSTITUTE($N2051,"/",REPT(" ",999)),COLUMNS($N:N)*999-998,999))</f>
        <v>technology</v>
      </c>
      <c r="R2051" s="10" t="str">
        <f>TRIM(MID(SUBSTITUTE($N2051,"/",REPT(" ",999)),COLUMNS($N:O)*999-998,999))</f>
        <v>hardware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10" t="str">
        <f>TRIM(MID(SUBSTITUTE($N2052,"/",REPT(" ",999)),COLUMNS($N:N)*999-998,999))</f>
        <v>technology</v>
      </c>
      <c r="R2052" s="10" t="str">
        <f>TRIM(MID(SUBSTITUTE($N2052,"/",REPT(" ",999)),COLUMNS($N:O)*999-998,999))</f>
        <v>hardware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10" t="str">
        <f>TRIM(MID(SUBSTITUTE($N2053,"/",REPT(" ",999)),COLUMNS($N:N)*999-998,999))</f>
        <v>technology</v>
      </c>
      <c r="R2053" s="10" t="str">
        <f>TRIM(MID(SUBSTITUTE($N2053,"/",REPT(" ",999)),COLUMNS($N:O)*999-998,999))</f>
        <v>hardware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10" t="str">
        <f>TRIM(MID(SUBSTITUTE($N2054,"/",REPT(" ",999)),COLUMNS($N:N)*999-998,999))</f>
        <v>technology</v>
      </c>
      <c r="R2054" s="10" t="str">
        <f>TRIM(MID(SUBSTITUTE($N2054,"/",REPT(" ",999)),COLUMNS($N:O)*999-998,999))</f>
        <v>hardware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10" t="str">
        <f>TRIM(MID(SUBSTITUTE($N2055,"/",REPT(" ",999)),COLUMNS($N:N)*999-998,999))</f>
        <v>technology</v>
      </c>
      <c r="R2055" s="10" t="str">
        <f>TRIM(MID(SUBSTITUTE($N2055,"/",REPT(" ",999)),COLUMNS($N:O)*999-998,999))</f>
        <v>hardware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10" t="str">
        <f>TRIM(MID(SUBSTITUTE($N2056,"/",REPT(" ",999)),COLUMNS($N:N)*999-998,999))</f>
        <v>technology</v>
      </c>
      <c r="R2056" s="10" t="str">
        <f>TRIM(MID(SUBSTITUTE($N2056,"/",REPT(" ",999)),COLUMNS($N:O)*999-998,999))</f>
        <v>hardware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10" t="str">
        <f>TRIM(MID(SUBSTITUTE($N2057,"/",REPT(" ",999)),COLUMNS($N:N)*999-998,999))</f>
        <v>technology</v>
      </c>
      <c r="R2057" s="10" t="str">
        <f>TRIM(MID(SUBSTITUTE($N2057,"/",REPT(" ",999)),COLUMNS($N:O)*999-998,999))</f>
        <v>hardware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10" t="str">
        <f>TRIM(MID(SUBSTITUTE($N2058,"/",REPT(" ",999)),COLUMNS($N:N)*999-998,999))</f>
        <v>technology</v>
      </c>
      <c r="R2058" s="10" t="str">
        <f>TRIM(MID(SUBSTITUTE($N2058,"/",REPT(" ",999)),COLUMNS($N:O)*999-998,999))</f>
        <v>hardware</v>
      </c>
      <c r="S2058" s="14">
        <f t="shared" si="130"/>
        <v>41351.76090277778</v>
      </c>
      <c r="T2058" s="14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10" t="str">
        <f>TRIM(MID(SUBSTITUTE($N2059,"/",REPT(" ",999)),COLUMNS($N:N)*999-998,999))</f>
        <v>technology</v>
      </c>
      <c r="R2059" s="10" t="str">
        <f>TRIM(MID(SUBSTITUTE($N2059,"/",REPT(" ",999)),COLUMNS($N:O)*999-998,999))</f>
        <v>hardware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10" t="str">
        <f>TRIM(MID(SUBSTITUTE($N2060,"/",REPT(" ",999)),COLUMNS($N:N)*999-998,999))</f>
        <v>technology</v>
      </c>
      <c r="R2060" s="10" t="str">
        <f>TRIM(MID(SUBSTITUTE($N2060,"/",REPT(" ",999)),COLUMNS($N:O)*999-998,999))</f>
        <v>hardware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10" t="str">
        <f>TRIM(MID(SUBSTITUTE($N2061,"/",REPT(" ",999)),COLUMNS($N:N)*999-998,999))</f>
        <v>technology</v>
      </c>
      <c r="R2061" s="10" t="str">
        <f>TRIM(MID(SUBSTITUTE($N2061,"/",REPT(" ",999)),COLUMNS($N:O)*999-998,999))</f>
        <v>hardware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10" t="str">
        <f>TRIM(MID(SUBSTITUTE($N2062,"/",REPT(" ",999)),COLUMNS($N:N)*999-998,999))</f>
        <v>technology</v>
      </c>
      <c r="R2062" s="10" t="str">
        <f>TRIM(MID(SUBSTITUTE($N2062,"/",REPT(" ",999)),COLUMNS($N:O)*999-998,999))</f>
        <v>hardware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10" t="str">
        <f>TRIM(MID(SUBSTITUTE($N2063,"/",REPT(" ",999)),COLUMNS($N:N)*999-998,999))</f>
        <v>technology</v>
      </c>
      <c r="R2063" s="10" t="str">
        <f>TRIM(MID(SUBSTITUTE($N2063,"/",REPT(" ",999)),COLUMNS($N:O)*999-998,999))</f>
        <v>hardware</v>
      </c>
      <c r="S2063" s="14">
        <f t="shared" si="130"/>
        <v>42705.764513888891</v>
      </c>
      <c r="T2063" s="14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10" t="str">
        <f>TRIM(MID(SUBSTITUTE($N2064,"/",REPT(" ",999)),COLUMNS($N:N)*999-998,999))</f>
        <v>technology</v>
      </c>
      <c r="R2064" s="10" t="str">
        <f>TRIM(MID(SUBSTITUTE($N2064,"/",REPT(" ",999)),COLUMNS($N:O)*999-998,999))</f>
        <v>hardware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10" t="str">
        <f>TRIM(MID(SUBSTITUTE($N2065,"/",REPT(" ",999)),COLUMNS($N:N)*999-998,999))</f>
        <v>technology</v>
      </c>
      <c r="R2065" s="10" t="str">
        <f>TRIM(MID(SUBSTITUTE($N2065,"/",REPT(" ",999)),COLUMNS($N:O)*999-998,999))</f>
        <v>hardware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10" t="str">
        <f>TRIM(MID(SUBSTITUTE($N2066,"/",REPT(" ",999)),COLUMNS($N:N)*999-998,999))</f>
        <v>technology</v>
      </c>
      <c r="R2066" s="10" t="str">
        <f>TRIM(MID(SUBSTITUTE($N2066,"/",REPT(" ",999)),COLUMNS($N:O)*999-998,999))</f>
        <v>hardware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10" t="str">
        <f>TRIM(MID(SUBSTITUTE($N2067,"/",REPT(" ",999)),COLUMNS($N:N)*999-998,999))</f>
        <v>technology</v>
      </c>
      <c r="R2067" s="10" t="str">
        <f>TRIM(MID(SUBSTITUTE($N2067,"/",REPT(" ",999)),COLUMNS($N:O)*999-998,999))</f>
        <v>hardware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10" t="str">
        <f>TRIM(MID(SUBSTITUTE($N2068,"/",REPT(" ",999)),COLUMNS($N:N)*999-998,999))</f>
        <v>technology</v>
      </c>
      <c r="R2068" s="10" t="str">
        <f>TRIM(MID(SUBSTITUTE($N2068,"/",REPT(" ",999)),COLUMNS($N:O)*999-998,999))</f>
        <v>hardware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10" t="str">
        <f>TRIM(MID(SUBSTITUTE($N2069,"/",REPT(" ",999)),COLUMNS($N:N)*999-998,999))</f>
        <v>technology</v>
      </c>
      <c r="R2069" s="10" t="str">
        <f>TRIM(MID(SUBSTITUTE($N2069,"/",REPT(" ",999)),COLUMNS($N:O)*999-998,999))</f>
        <v>hardware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10" t="str">
        <f>TRIM(MID(SUBSTITUTE($N2070,"/",REPT(" ",999)),COLUMNS($N:N)*999-998,999))</f>
        <v>technology</v>
      </c>
      <c r="R2070" s="10" t="str">
        <f>TRIM(MID(SUBSTITUTE($N2070,"/",REPT(" ",999)),COLUMNS($N:O)*999-998,999))</f>
        <v>hardware</v>
      </c>
      <c r="S2070" s="14">
        <f t="shared" si="130"/>
        <v>42633.841608796298</v>
      </c>
      <c r="T2070" s="14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10" t="str">
        <f>TRIM(MID(SUBSTITUTE($N2071,"/",REPT(" ",999)),COLUMNS($N:N)*999-998,999))</f>
        <v>technology</v>
      </c>
      <c r="R2071" s="10" t="str">
        <f>TRIM(MID(SUBSTITUTE($N2071,"/",REPT(" ",999)),COLUMNS($N:O)*999-998,999))</f>
        <v>hardware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10" t="str">
        <f>TRIM(MID(SUBSTITUTE($N2072,"/",REPT(" ",999)),COLUMNS($N:N)*999-998,999))</f>
        <v>technology</v>
      </c>
      <c r="R2072" s="10" t="str">
        <f>TRIM(MID(SUBSTITUTE($N2072,"/",REPT(" ",999)),COLUMNS($N:O)*999-998,999))</f>
        <v>hardware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10" t="str">
        <f>TRIM(MID(SUBSTITUTE($N2073,"/",REPT(" ",999)),COLUMNS($N:N)*999-998,999))</f>
        <v>technology</v>
      </c>
      <c r="R2073" s="10" t="str">
        <f>TRIM(MID(SUBSTITUTE($N2073,"/",REPT(" ",999)),COLUMNS($N:O)*999-998,999))</f>
        <v>hardware</v>
      </c>
      <c r="S2073" s="14">
        <f t="shared" si="130"/>
        <v>42600.278749999998</v>
      </c>
      <c r="T2073" s="14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10" t="str">
        <f>TRIM(MID(SUBSTITUTE($N2074,"/",REPT(" ",999)),COLUMNS($N:N)*999-998,999))</f>
        <v>technology</v>
      </c>
      <c r="R2074" s="10" t="str">
        <f>TRIM(MID(SUBSTITUTE($N2074,"/",REPT(" ",999)),COLUMNS($N:O)*999-998,999))</f>
        <v>hardware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10" t="str">
        <f>TRIM(MID(SUBSTITUTE($N2075,"/",REPT(" ",999)),COLUMNS($N:N)*999-998,999))</f>
        <v>technology</v>
      </c>
      <c r="R2075" s="10" t="str">
        <f>TRIM(MID(SUBSTITUTE($N2075,"/",REPT(" ",999)),COLUMNS($N:O)*999-998,999))</f>
        <v>hardware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10" t="str">
        <f>TRIM(MID(SUBSTITUTE($N2076,"/",REPT(" ",999)),COLUMNS($N:N)*999-998,999))</f>
        <v>technology</v>
      </c>
      <c r="R2076" s="10" t="str">
        <f>TRIM(MID(SUBSTITUTE($N2076,"/",REPT(" ",999)),COLUMNS($N:O)*999-998,999))</f>
        <v>hardware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10" t="str">
        <f>TRIM(MID(SUBSTITUTE($N2077,"/",REPT(" ",999)),COLUMNS($N:N)*999-998,999))</f>
        <v>technology</v>
      </c>
      <c r="R2077" s="10" t="str">
        <f>TRIM(MID(SUBSTITUTE($N2077,"/",REPT(" ",999)),COLUMNS($N:O)*999-998,999))</f>
        <v>hardware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10" t="str">
        <f>TRIM(MID(SUBSTITUTE($N2078,"/",REPT(" ",999)),COLUMNS($N:N)*999-998,999))</f>
        <v>technology</v>
      </c>
      <c r="R2078" s="10" t="str">
        <f>TRIM(MID(SUBSTITUTE($N2078,"/",REPT(" ",999)),COLUMNS($N:O)*999-998,999))</f>
        <v>hardware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10" t="str">
        <f>TRIM(MID(SUBSTITUTE($N2079,"/",REPT(" ",999)),COLUMNS($N:N)*999-998,999))</f>
        <v>technology</v>
      </c>
      <c r="R2079" s="10" t="str">
        <f>TRIM(MID(SUBSTITUTE($N2079,"/",REPT(" ",999)),COLUMNS($N:O)*999-998,999))</f>
        <v>hardware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10" t="str">
        <f>TRIM(MID(SUBSTITUTE($N2080,"/",REPT(" ",999)),COLUMNS($N:N)*999-998,999))</f>
        <v>technology</v>
      </c>
      <c r="R2080" s="10" t="str">
        <f>TRIM(MID(SUBSTITUTE($N2080,"/",REPT(" ",999)),COLUMNS($N:O)*999-998,999))</f>
        <v>hardware</v>
      </c>
      <c r="S2080" s="14">
        <f t="shared" si="130"/>
        <v>42692.771493055552</v>
      </c>
      <c r="T2080" s="14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10" t="str">
        <f>TRIM(MID(SUBSTITUTE($N2081,"/",REPT(" ",999)),COLUMNS($N:N)*999-998,999))</f>
        <v>technology</v>
      </c>
      <c r="R2081" s="10" t="str">
        <f>TRIM(MID(SUBSTITUTE($N2081,"/",REPT(" ",999)),COLUMNS($N:O)*999-998,999))</f>
        <v>hardware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10" t="str">
        <f>TRIM(MID(SUBSTITUTE($N2082,"/",REPT(" ",999)),COLUMNS($N:N)*999-998,999))</f>
        <v>technology</v>
      </c>
      <c r="R2082" s="10" t="str">
        <f>TRIM(MID(SUBSTITUTE($N2082,"/",REPT(" ",999)),COLUMNS($N:O)*999-998,999))</f>
        <v>hardware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10" t="str">
        <f>TRIM(MID(SUBSTITUTE($N2083,"/",REPT(" ",999)),COLUMNS($N:N)*999-998,999))</f>
        <v>music</v>
      </c>
      <c r="R2083" s="10" t="str">
        <f>TRIM(MID(SUBSTITUTE($N2083,"/",REPT(" ",999)),COLUMNS($N:O)*999-998,999))</f>
        <v>indie rock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10" t="str">
        <f>TRIM(MID(SUBSTITUTE($N2084,"/",REPT(" ",999)),COLUMNS($N:N)*999-998,999))</f>
        <v>music</v>
      </c>
      <c r="R2084" s="10" t="str">
        <f>TRIM(MID(SUBSTITUTE($N2084,"/",REPT(" ",999)),COLUMNS($N:O)*999-998,999))</f>
        <v>indie rock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10" t="str">
        <f>TRIM(MID(SUBSTITUTE($N2085,"/",REPT(" ",999)),COLUMNS($N:N)*999-998,999))</f>
        <v>music</v>
      </c>
      <c r="R2085" s="10" t="str">
        <f>TRIM(MID(SUBSTITUTE($N2085,"/",REPT(" ",999)),COLUMNS($N:O)*999-998,999))</f>
        <v>indie rock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10" t="str">
        <f>TRIM(MID(SUBSTITUTE($N2086,"/",REPT(" ",999)),COLUMNS($N:N)*999-998,999))</f>
        <v>music</v>
      </c>
      <c r="R2086" s="10" t="str">
        <f>TRIM(MID(SUBSTITUTE($N2086,"/",REPT(" ",999)),COLUMNS($N:O)*999-998,999))</f>
        <v>indie rock</v>
      </c>
      <c r="S2086" s="14">
        <f t="shared" si="130"/>
        <v>41731.833124999997</v>
      </c>
      <c r="T2086" s="14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10" t="str">
        <f>TRIM(MID(SUBSTITUTE($N2087,"/",REPT(" ",999)),COLUMNS($N:N)*999-998,999))</f>
        <v>music</v>
      </c>
      <c r="R2087" s="10" t="str">
        <f>TRIM(MID(SUBSTITUTE($N2087,"/",REPT(" ",999)),COLUMNS($N:O)*999-998,999))</f>
        <v>indie rock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10" t="str">
        <f>TRIM(MID(SUBSTITUTE($N2088,"/",REPT(" ",999)),COLUMNS($N:N)*999-998,999))</f>
        <v>music</v>
      </c>
      <c r="R2088" s="10" t="str">
        <f>TRIM(MID(SUBSTITUTE($N2088,"/",REPT(" ",999)),COLUMNS($N:O)*999-998,999))</f>
        <v>indie rock</v>
      </c>
      <c r="S2088" s="14">
        <f t="shared" si="130"/>
        <v>40860.67050925926</v>
      </c>
      <c r="T2088" s="14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10" t="str">
        <f>TRIM(MID(SUBSTITUTE($N2089,"/",REPT(" ",999)),COLUMNS($N:N)*999-998,999))</f>
        <v>music</v>
      </c>
      <c r="R2089" s="10" t="str">
        <f>TRIM(MID(SUBSTITUTE($N2089,"/",REPT(" ",999)),COLUMNS($N:O)*999-998,999))</f>
        <v>indie rock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10" t="str">
        <f>TRIM(MID(SUBSTITUTE($N2090,"/",REPT(" ",999)),COLUMNS($N:N)*999-998,999))</f>
        <v>music</v>
      </c>
      <c r="R2090" s="10" t="str">
        <f>TRIM(MID(SUBSTITUTE($N2090,"/",REPT(" ",999)),COLUMNS($N:O)*999-998,999))</f>
        <v>indie rock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10" t="str">
        <f>TRIM(MID(SUBSTITUTE($N2091,"/",REPT(" ",999)),COLUMNS($N:N)*999-998,999))</f>
        <v>music</v>
      </c>
      <c r="R2091" s="10" t="str">
        <f>TRIM(MID(SUBSTITUTE($N2091,"/",REPT(" ",999)),COLUMNS($N:O)*999-998,999))</f>
        <v>indie rock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10" t="str">
        <f>TRIM(MID(SUBSTITUTE($N2092,"/",REPT(" ",999)),COLUMNS($N:N)*999-998,999))</f>
        <v>music</v>
      </c>
      <c r="R2092" s="10" t="str">
        <f>TRIM(MID(SUBSTITUTE($N2092,"/",REPT(" ",999)),COLUMNS($N:O)*999-998,999))</f>
        <v>indie rock</v>
      </c>
      <c r="S2092" s="14">
        <f t="shared" si="130"/>
        <v>41299.381423611114</v>
      </c>
      <c r="T2092" s="14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10" t="str">
        <f>TRIM(MID(SUBSTITUTE($N2093,"/",REPT(" ",999)),COLUMNS($N:N)*999-998,999))</f>
        <v>music</v>
      </c>
      <c r="R2093" s="10" t="str">
        <f>TRIM(MID(SUBSTITUTE($N2093,"/",REPT(" ",999)),COLUMNS($N:O)*999-998,999))</f>
        <v>indie rock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10" t="str">
        <f>TRIM(MID(SUBSTITUTE($N2094,"/",REPT(" ",999)),COLUMNS($N:N)*999-998,999))</f>
        <v>music</v>
      </c>
      <c r="R2094" s="10" t="str">
        <f>TRIM(MID(SUBSTITUTE($N2094,"/",REPT(" ",999)),COLUMNS($N:O)*999-998,999))</f>
        <v>indie rock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10" t="str">
        <f>TRIM(MID(SUBSTITUTE($N2095,"/",REPT(" ",999)),COLUMNS($N:N)*999-998,999))</f>
        <v>music</v>
      </c>
      <c r="R2095" s="10" t="str">
        <f>TRIM(MID(SUBSTITUTE($N2095,"/",REPT(" ",999)),COLUMNS($N:O)*999-998,999))</f>
        <v>indie rock</v>
      </c>
      <c r="S2095" s="14">
        <f t="shared" si="130"/>
        <v>41205.854537037041</v>
      </c>
      <c r="T2095" s="14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10" t="str">
        <f>TRIM(MID(SUBSTITUTE($N2096,"/",REPT(" ",999)),COLUMNS($N:N)*999-998,999))</f>
        <v>music</v>
      </c>
      <c r="R2096" s="10" t="str">
        <f>TRIM(MID(SUBSTITUTE($N2096,"/",REPT(" ",999)),COLUMNS($N:O)*999-998,999))</f>
        <v>indie rock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10" t="str">
        <f>TRIM(MID(SUBSTITUTE($N2097,"/",REPT(" ",999)),COLUMNS($N:N)*999-998,999))</f>
        <v>music</v>
      </c>
      <c r="R2097" s="10" t="str">
        <f>TRIM(MID(SUBSTITUTE($N2097,"/",REPT(" ",999)),COLUMNS($N:O)*999-998,999))</f>
        <v>indie rock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10" t="str">
        <f>TRIM(MID(SUBSTITUTE($N2098,"/",REPT(" ",999)),COLUMNS($N:N)*999-998,999))</f>
        <v>music</v>
      </c>
      <c r="R2098" s="10" t="str">
        <f>TRIM(MID(SUBSTITUTE($N2098,"/",REPT(" ",999)),COLUMNS($N:O)*999-998,999))</f>
        <v>indie rock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10" t="str">
        <f>TRIM(MID(SUBSTITUTE($N2099,"/",REPT(" ",999)),COLUMNS($N:N)*999-998,999))</f>
        <v>music</v>
      </c>
      <c r="R2099" s="10" t="str">
        <f>TRIM(MID(SUBSTITUTE($N2099,"/",REPT(" ",999)),COLUMNS($N:O)*999-998,999))</f>
        <v>indie rock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10" t="str">
        <f>TRIM(MID(SUBSTITUTE($N2100,"/",REPT(" ",999)),COLUMNS($N:N)*999-998,999))</f>
        <v>music</v>
      </c>
      <c r="R2100" s="10" t="str">
        <f>TRIM(MID(SUBSTITUTE($N2100,"/",REPT(" ",999)),COLUMNS($N:O)*999-998,999))</f>
        <v>indie rock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10" t="str">
        <f>TRIM(MID(SUBSTITUTE($N2101,"/",REPT(" ",999)),COLUMNS($N:N)*999-998,999))</f>
        <v>music</v>
      </c>
      <c r="R2101" s="10" t="str">
        <f>TRIM(MID(SUBSTITUTE($N2101,"/",REPT(" ",999)),COLUMNS($N:O)*999-998,999))</f>
        <v>indie rock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10" t="str">
        <f>TRIM(MID(SUBSTITUTE($N2102,"/",REPT(" ",999)),COLUMNS($N:N)*999-998,999))</f>
        <v>music</v>
      </c>
      <c r="R2102" s="10" t="str">
        <f>TRIM(MID(SUBSTITUTE($N2102,"/",REPT(" ",999)),COLUMNS($N:O)*999-998,999))</f>
        <v>indie rock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10" t="str">
        <f>TRIM(MID(SUBSTITUTE($N2103,"/",REPT(" ",999)),COLUMNS($N:N)*999-998,999))</f>
        <v>music</v>
      </c>
      <c r="R2103" s="10" t="str">
        <f>TRIM(MID(SUBSTITUTE($N2103,"/",REPT(" ",999)),COLUMNS($N:O)*999-998,999))</f>
        <v>indie rock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10" t="str">
        <f>TRIM(MID(SUBSTITUTE($N2104,"/",REPT(" ",999)),COLUMNS($N:N)*999-998,999))</f>
        <v>music</v>
      </c>
      <c r="R2104" s="10" t="str">
        <f>TRIM(MID(SUBSTITUTE($N2104,"/",REPT(" ",999)),COLUMNS($N:O)*999-998,999))</f>
        <v>indie rock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10" t="str">
        <f>TRIM(MID(SUBSTITUTE($N2105,"/",REPT(" ",999)),COLUMNS($N:N)*999-998,999))</f>
        <v>music</v>
      </c>
      <c r="R2105" s="10" t="str">
        <f>TRIM(MID(SUBSTITUTE($N2105,"/",REPT(" ",999)),COLUMNS($N:O)*999-998,999))</f>
        <v>indie rock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10" t="str">
        <f>TRIM(MID(SUBSTITUTE($N2106,"/",REPT(" ",999)),COLUMNS($N:N)*999-998,999))</f>
        <v>music</v>
      </c>
      <c r="R2106" s="10" t="str">
        <f>TRIM(MID(SUBSTITUTE($N2106,"/",REPT(" ",999)),COLUMNS($N:O)*999-998,999))</f>
        <v>indie rock</v>
      </c>
      <c r="S2106" s="14">
        <f t="shared" si="130"/>
        <v>41394.074467592596</v>
      </c>
      <c r="T2106" s="14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10" t="str">
        <f>TRIM(MID(SUBSTITUTE($N2107,"/",REPT(" ",999)),COLUMNS($N:N)*999-998,999))</f>
        <v>music</v>
      </c>
      <c r="R2107" s="10" t="str">
        <f>TRIM(MID(SUBSTITUTE($N2107,"/",REPT(" ",999)),COLUMNS($N:O)*999-998,999))</f>
        <v>indie rock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10" t="str">
        <f>TRIM(MID(SUBSTITUTE($N2108,"/",REPT(" ",999)),COLUMNS($N:N)*999-998,999))</f>
        <v>music</v>
      </c>
      <c r="R2108" s="10" t="str">
        <f>TRIM(MID(SUBSTITUTE($N2108,"/",REPT(" ",999)),COLUMNS($N:O)*999-998,999))</f>
        <v>indie rock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10" t="str">
        <f>TRIM(MID(SUBSTITUTE($N2109,"/",REPT(" ",999)),COLUMNS($N:N)*999-998,999))</f>
        <v>music</v>
      </c>
      <c r="R2109" s="10" t="str">
        <f>TRIM(MID(SUBSTITUTE($N2109,"/",REPT(" ",999)),COLUMNS($N:O)*999-998,999))</f>
        <v>indie rock</v>
      </c>
      <c r="S2109" s="14">
        <f t="shared" si="130"/>
        <v>41934.71056712963</v>
      </c>
      <c r="T2109" s="14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10" t="str">
        <f>TRIM(MID(SUBSTITUTE($N2110,"/",REPT(" ",999)),COLUMNS($N:N)*999-998,999))</f>
        <v>music</v>
      </c>
      <c r="R2110" s="10" t="str">
        <f>TRIM(MID(SUBSTITUTE($N2110,"/",REPT(" ",999)),COLUMNS($N:O)*999-998,999))</f>
        <v>indie rock</v>
      </c>
      <c r="S2110" s="14">
        <f t="shared" si="130"/>
        <v>41135.175694444442</v>
      </c>
      <c r="T2110" s="14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10" t="str">
        <f>TRIM(MID(SUBSTITUTE($N2111,"/",REPT(" ",999)),COLUMNS($N:N)*999-998,999))</f>
        <v>music</v>
      </c>
      <c r="R2111" s="10" t="str">
        <f>TRIM(MID(SUBSTITUTE($N2111,"/",REPT(" ",999)),COLUMNS($N:O)*999-998,999))</f>
        <v>indie rock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10" t="str">
        <f>TRIM(MID(SUBSTITUTE($N2112,"/",REPT(" ",999)),COLUMNS($N:N)*999-998,999))</f>
        <v>music</v>
      </c>
      <c r="R2112" s="10" t="str">
        <f>TRIM(MID(SUBSTITUTE($N2112,"/",REPT(" ",999)),COLUMNS($N:O)*999-998,999))</f>
        <v>indie rock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10" t="str">
        <f>TRIM(MID(SUBSTITUTE($N2113,"/",REPT(" ",999)),COLUMNS($N:N)*999-998,999))</f>
        <v>music</v>
      </c>
      <c r="R2113" s="10" t="str">
        <f>TRIM(MID(SUBSTITUTE($N2113,"/",REPT(" ",999)),COLUMNS($N:O)*999-998,999))</f>
        <v>indie rock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10" t="str">
        <f>TRIM(MID(SUBSTITUTE($N2114,"/",REPT(" ",999)),COLUMNS($N:N)*999-998,999))</f>
        <v>music</v>
      </c>
      <c r="R2114" s="10" t="str">
        <f>TRIM(MID(SUBSTITUTE($N2114,"/",REPT(" ",999)),COLUMNS($N:O)*999-998,999))</f>
        <v>indie rock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IF(ISERROR(E2115/L2115), "N/A", E2115/L2115)</f>
        <v>68.598130841121488</v>
      </c>
      <c r="Q2115" s="10" t="str">
        <f>TRIM(MID(SUBSTITUTE($N2115,"/",REPT(" ",999)),COLUMNS($N:N)*999-998,999))</f>
        <v>music</v>
      </c>
      <c r="R2115" s="10" t="str">
        <f>TRIM(MID(SUBSTITUTE($N2115,"/",REPT(" ",999)),COLUMNS($N:O)*999-998,999))</f>
        <v>indie rock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10" t="str">
        <f>TRIM(MID(SUBSTITUTE($N2116,"/",REPT(" ",999)),COLUMNS($N:N)*999-998,999))</f>
        <v>music</v>
      </c>
      <c r="R2116" s="10" t="str">
        <f>TRIM(MID(SUBSTITUTE($N2116,"/",REPT(" ",999)),COLUMNS($N:O)*999-998,999))</f>
        <v>indie rock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10" t="str">
        <f>TRIM(MID(SUBSTITUTE($N2117,"/",REPT(" ",999)),COLUMNS($N:N)*999-998,999))</f>
        <v>music</v>
      </c>
      <c r="R2117" s="10" t="str">
        <f>TRIM(MID(SUBSTITUTE($N2117,"/",REPT(" ",999)),COLUMNS($N:O)*999-998,999))</f>
        <v>indie rock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10" t="str">
        <f>TRIM(MID(SUBSTITUTE($N2118,"/",REPT(" ",999)),COLUMNS($N:N)*999-998,999))</f>
        <v>music</v>
      </c>
      <c r="R2118" s="10" t="str">
        <f>TRIM(MID(SUBSTITUTE($N2118,"/",REPT(" ",999)),COLUMNS($N:O)*999-998,999))</f>
        <v>indie rock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10" t="str">
        <f>TRIM(MID(SUBSTITUTE($N2119,"/",REPT(" ",999)),COLUMNS($N:N)*999-998,999))</f>
        <v>music</v>
      </c>
      <c r="R2119" s="10" t="str">
        <f>TRIM(MID(SUBSTITUTE($N2119,"/",REPT(" ",999)),COLUMNS($N:O)*999-998,999))</f>
        <v>indie rock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10" t="str">
        <f>TRIM(MID(SUBSTITUTE($N2120,"/",REPT(" ",999)),COLUMNS($N:N)*999-998,999))</f>
        <v>music</v>
      </c>
      <c r="R2120" s="10" t="str">
        <f>TRIM(MID(SUBSTITUTE($N2120,"/",REPT(" ",999)),COLUMNS($N:O)*999-998,999))</f>
        <v>indie rock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10" t="str">
        <f>TRIM(MID(SUBSTITUTE($N2121,"/",REPT(" ",999)),COLUMNS($N:N)*999-998,999))</f>
        <v>music</v>
      </c>
      <c r="R2121" s="10" t="str">
        <f>TRIM(MID(SUBSTITUTE($N2121,"/",REPT(" ",999)),COLUMNS($N:O)*999-998,999))</f>
        <v>indie rock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10" t="str">
        <f>TRIM(MID(SUBSTITUTE($N2122,"/",REPT(" ",999)),COLUMNS($N:N)*999-998,999))</f>
        <v>music</v>
      </c>
      <c r="R2122" s="10" t="str">
        <f>TRIM(MID(SUBSTITUTE($N2122,"/",REPT(" ",999)),COLUMNS($N:O)*999-998,999))</f>
        <v>indie rock</v>
      </c>
      <c r="S2122" s="14">
        <f t="shared" si="134"/>
        <v>41591.964537037034</v>
      </c>
      <c r="T2122" s="14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10" t="str">
        <f>TRIM(MID(SUBSTITUTE($N2123,"/",REPT(" ",999)),COLUMNS($N:N)*999-998,999))</f>
        <v>games</v>
      </c>
      <c r="R2123" s="10" t="str">
        <f>TRIM(MID(SUBSTITUTE($N2123,"/",REPT(" ",999)),COLUMNS($N:O)*999-998,999))</f>
        <v>video games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10" t="str">
        <f>TRIM(MID(SUBSTITUTE($N2124,"/",REPT(" ",999)),COLUMNS($N:N)*999-998,999))</f>
        <v>games</v>
      </c>
      <c r="R2124" s="10" t="str">
        <f>TRIM(MID(SUBSTITUTE($N2124,"/",REPT(" ",999)),COLUMNS($N:O)*999-998,999))</f>
        <v>video games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10" t="str">
        <f>TRIM(MID(SUBSTITUTE($N2125,"/",REPT(" ",999)),COLUMNS($N:N)*999-998,999))</f>
        <v>games</v>
      </c>
      <c r="R2125" s="10" t="str">
        <f>TRIM(MID(SUBSTITUTE($N2125,"/",REPT(" ",999)),COLUMNS($N:O)*999-998,999))</f>
        <v>video games</v>
      </c>
      <c r="S2125" s="14">
        <f t="shared" si="134"/>
        <v>40198.424849537041</v>
      </c>
      <c r="T2125" s="14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10" t="str">
        <f>TRIM(MID(SUBSTITUTE($N2126,"/",REPT(" ",999)),COLUMNS($N:N)*999-998,999))</f>
        <v>games</v>
      </c>
      <c r="R2126" s="10" t="str">
        <f>TRIM(MID(SUBSTITUTE($N2126,"/",REPT(" ",999)),COLUMNS($N:O)*999-998,999))</f>
        <v>video games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10" t="str">
        <f>TRIM(MID(SUBSTITUTE($N2127,"/",REPT(" ",999)),COLUMNS($N:N)*999-998,999))</f>
        <v>games</v>
      </c>
      <c r="R2127" s="10" t="str">
        <f>TRIM(MID(SUBSTITUTE($N2127,"/",REPT(" ",999)),COLUMNS($N:O)*999-998,999))</f>
        <v>video games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10" t="str">
        <f>TRIM(MID(SUBSTITUTE($N2128,"/",REPT(" ",999)),COLUMNS($N:N)*999-998,999))</f>
        <v>games</v>
      </c>
      <c r="R2128" s="10" t="str">
        <f>TRIM(MID(SUBSTITUTE($N2128,"/",REPT(" ",999)),COLUMNS($N:O)*999-998,999))</f>
        <v>video games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10" t="str">
        <f>TRIM(MID(SUBSTITUTE($N2129,"/",REPT(" ",999)),COLUMNS($N:N)*999-998,999))</f>
        <v>games</v>
      </c>
      <c r="R2129" s="10" t="str">
        <f>TRIM(MID(SUBSTITUTE($N2129,"/",REPT(" ",999)),COLUMNS($N:O)*999-998,999))</f>
        <v>video games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10" t="str">
        <f>TRIM(MID(SUBSTITUTE($N2130,"/",REPT(" ",999)),COLUMNS($N:N)*999-998,999))</f>
        <v>games</v>
      </c>
      <c r="R2130" s="10" t="str">
        <f>TRIM(MID(SUBSTITUTE($N2130,"/",REPT(" ",999)),COLUMNS($N:O)*999-998,999))</f>
        <v>video games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10" t="str">
        <f>TRIM(MID(SUBSTITUTE($N2131,"/",REPT(" ",999)),COLUMNS($N:N)*999-998,999))</f>
        <v>games</v>
      </c>
      <c r="R2131" s="10" t="str">
        <f>TRIM(MID(SUBSTITUTE($N2131,"/",REPT(" ",999)),COLUMNS($N:O)*999-998,999))</f>
        <v>video games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10" t="str">
        <f>TRIM(MID(SUBSTITUTE($N2132,"/",REPT(" ",999)),COLUMNS($N:N)*999-998,999))</f>
        <v>games</v>
      </c>
      <c r="R2132" s="10" t="str">
        <f>TRIM(MID(SUBSTITUTE($N2132,"/",REPT(" ",999)),COLUMNS($N:O)*999-998,999))</f>
        <v>video games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10" t="str">
        <f>TRIM(MID(SUBSTITUTE($N2133,"/",REPT(" ",999)),COLUMNS($N:N)*999-998,999))</f>
        <v>games</v>
      </c>
      <c r="R2133" s="10" t="str">
        <f>TRIM(MID(SUBSTITUTE($N2133,"/",REPT(" ",999)),COLUMNS($N:O)*999-998,999))</f>
        <v>video games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10" t="str">
        <f>TRIM(MID(SUBSTITUTE($N2134,"/",REPT(" ",999)),COLUMNS($N:N)*999-998,999))</f>
        <v>games</v>
      </c>
      <c r="R2134" s="10" t="str">
        <f>TRIM(MID(SUBSTITUTE($N2134,"/",REPT(" ",999)),COLUMNS($N:O)*999-998,999))</f>
        <v>video games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10" t="str">
        <f>TRIM(MID(SUBSTITUTE($N2135,"/",REPT(" ",999)),COLUMNS($N:N)*999-998,999))</f>
        <v>games</v>
      </c>
      <c r="R2135" s="10" t="str">
        <f>TRIM(MID(SUBSTITUTE($N2135,"/",REPT(" ",999)),COLUMNS($N:O)*999-998,999))</f>
        <v>video games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10" t="str">
        <f>TRIM(MID(SUBSTITUTE($N2136,"/",REPT(" ",999)),COLUMNS($N:N)*999-998,999))</f>
        <v>games</v>
      </c>
      <c r="R2136" s="10" t="str">
        <f>TRIM(MID(SUBSTITUTE($N2136,"/",REPT(" ",999)),COLUMNS($N:O)*999-998,999))</f>
        <v>video games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10" t="str">
        <f>TRIM(MID(SUBSTITUTE($N2137,"/",REPT(" ",999)),COLUMNS($N:N)*999-998,999))</f>
        <v>games</v>
      </c>
      <c r="R2137" s="10" t="str">
        <f>TRIM(MID(SUBSTITUTE($N2137,"/",REPT(" ",999)),COLUMNS($N:O)*999-998,999))</f>
        <v>video games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10" t="str">
        <f>TRIM(MID(SUBSTITUTE($N2138,"/",REPT(" ",999)),COLUMNS($N:N)*999-998,999))</f>
        <v>games</v>
      </c>
      <c r="R2138" s="10" t="str">
        <f>TRIM(MID(SUBSTITUTE($N2138,"/",REPT(" ",999)),COLUMNS($N:O)*999-998,999))</f>
        <v>video games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10" t="str">
        <f>TRIM(MID(SUBSTITUTE($N2139,"/",REPT(" ",999)),COLUMNS($N:N)*999-998,999))</f>
        <v>games</v>
      </c>
      <c r="R2139" s="10" t="str">
        <f>TRIM(MID(SUBSTITUTE($N2139,"/",REPT(" ",999)),COLUMNS($N:O)*999-998,999))</f>
        <v>video games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10" t="str">
        <f>TRIM(MID(SUBSTITUTE($N2140,"/",REPT(" ",999)),COLUMNS($N:N)*999-998,999))</f>
        <v>games</v>
      </c>
      <c r="R2140" s="10" t="str">
        <f>TRIM(MID(SUBSTITUTE($N2140,"/",REPT(" ",999)),COLUMNS($N:O)*999-998,999))</f>
        <v>video games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10" t="str">
        <f>TRIM(MID(SUBSTITUTE($N2141,"/",REPT(" ",999)),COLUMNS($N:N)*999-998,999))</f>
        <v>games</v>
      </c>
      <c r="R2141" s="10" t="str">
        <f>TRIM(MID(SUBSTITUTE($N2141,"/",REPT(" ",999)),COLUMNS($N:O)*999-998,999))</f>
        <v>video games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10" t="str">
        <f>TRIM(MID(SUBSTITUTE($N2142,"/",REPT(" ",999)),COLUMNS($N:N)*999-998,999))</f>
        <v>games</v>
      </c>
      <c r="R2142" s="10" t="str">
        <f>TRIM(MID(SUBSTITUTE($N2142,"/",REPT(" ",999)),COLUMNS($N:O)*999-998,999))</f>
        <v>video games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str">
        <f t="shared" si="133"/>
        <v>N/A</v>
      </c>
      <c r="Q2143" s="10" t="str">
        <f>TRIM(MID(SUBSTITUTE($N2143,"/",REPT(" ",999)),COLUMNS($N:N)*999-998,999))</f>
        <v>games</v>
      </c>
      <c r="R2143" s="10" t="str">
        <f>TRIM(MID(SUBSTITUTE($N2143,"/",REPT(" ",999)),COLUMNS($N:O)*999-998,999))</f>
        <v>video games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10" t="str">
        <f>TRIM(MID(SUBSTITUTE($N2144,"/",REPT(" ",999)),COLUMNS($N:N)*999-998,999))</f>
        <v>games</v>
      </c>
      <c r="R2144" s="10" t="str">
        <f>TRIM(MID(SUBSTITUTE($N2144,"/",REPT(" ",999)),COLUMNS($N:O)*999-998,999))</f>
        <v>video games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10" t="str">
        <f>TRIM(MID(SUBSTITUTE($N2145,"/",REPT(" ",999)),COLUMNS($N:N)*999-998,999))</f>
        <v>games</v>
      </c>
      <c r="R2145" s="10" t="str">
        <f>TRIM(MID(SUBSTITUTE($N2145,"/",REPT(" ",999)),COLUMNS($N:O)*999-998,999))</f>
        <v>video games</v>
      </c>
      <c r="S2145" s="14">
        <f t="shared" si="134"/>
        <v>40332.886712962965</v>
      </c>
      <c r="T2145" s="14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10" t="str">
        <f>TRIM(MID(SUBSTITUTE($N2146,"/",REPT(" ",999)),COLUMNS($N:N)*999-998,999))</f>
        <v>games</v>
      </c>
      <c r="R2146" s="10" t="str">
        <f>TRIM(MID(SUBSTITUTE($N2146,"/",REPT(" ",999)),COLUMNS($N:O)*999-998,999))</f>
        <v>video games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10" t="str">
        <f>TRIM(MID(SUBSTITUTE($N2147,"/",REPT(" ",999)),COLUMNS($N:N)*999-998,999))</f>
        <v>games</v>
      </c>
      <c r="R2147" s="10" t="str">
        <f>TRIM(MID(SUBSTITUTE($N2147,"/",REPT(" ",999)),COLUMNS($N:O)*999-998,999))</f>
        <v>video games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10" t="str">
        <f>TRIM(MID(SUBSTITUTE($N2148,"/",REPT(" ",999)),COLUMNS($N:N)*999-998,999))</f>
        <v>games</v>
      </c>
      <c r="R2148" s="10" t="str">
        <f>TRIM(MID(SUBSTITUTE($N2148,"/",REPT(" ",999)),COLUMNS($N:O)*999-998,999))</f>
        <v>video games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10" t="str">
        <f>TRIM(MID(SUBSTITUTE($N2149,"/",REPT(" ",999)),COLUMNS($N:N)*999-998,999))</f>
        <v>games</v>
      </c>
      <c r="R2149" s="10" t="str">
        <f>TRIM(MID(SUBSTITUTE($N2149,"/",REPT(" ",999)),COLUMNS($N:O)*999-998,999))</f>
        <v>video games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10" t="str">
        <f>TRIM(MID(SUBSTITUTE($N2150,"/",REPT(" ",999)),COLUMNS($N:N)*999-998,999))</f>
        <v>games</v>
      </c>
      <c r="R2150" s="10" t="str">
        <f>TRIM(MID(SUBSTITUTE($N2150,"/",REPT(" ",999)),COLUMNS($N:O)*999-998,999))</f>
        <v>video games</v>
      </c>
      <c r="S2150" s="14">
        <f t="shared" si="134"/>
        <v>42066.733587962968</v>
      </c>
      <c r="T2150" s="14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str">
        <f t="shared" si="133"/>
        <v>N/A</v>
      </c>
      <c r="Q2151" s="10" t="str">
        <f>TRIM(MID(SUBSTITUTE($N2151,"/",REPT(" ",999)),COLUMNS($N:N)*999-998,999))</f>
        <v>games</v>
      </c>
      <c r="R2151" s="10" t="str">
        <f>TRIM(MID(SUBSTITUTE($N2151,"/",REPT(" ",999)),COLUMNS($N:O)*999-998,999))</f>
        <v>video games</v>
      </c>
      <c r="S2151" s="14">
        <f t="shared" si="134"/>
        <v>40355.024953703702</v>
      </c>
      <c r="T2151" s="14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10" t="str">
        <f>TRIM(MID(SUBSTITUTE($N2152,"/",REPT(" ",999)),COLUMNS($N:N)*999-998,999))</f>
        <v>games</v>
      </c>
      <c r="R2152" s="10" t="str">
        <f>TRIM(MID(SUBSTITUTE($N2152,"/",REPT(" ",999)),COLUMNS($N:O)*999-998,999))</f>
        <v>video games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10" t="str">
        <f>TRIM(MID(SUBSTITUTE($N2153,"/",REPT(" ",999)),COLUMNS($N:N)*999-998,999))</f>
        <v>games</v>
      </c>
      <c r="R2153" s="10" t="str">
        <f>TRIM(MID(SUBSTITUTE($N2153,"/",REPT(" ",999)),COLUMNS($N:O)*999-998,999))</f>
        <v>video games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10" t="str">
        <f>TRIM(MID(SUBSTITUTE($N2154,"/",REPT(" ",999)),COLUMNS($N:N)*999-998,999))</f>
        <v>games</v>
      </c>
      <c r="R2154" s="10" t="str">
        <f>TRIM(MID(SUBSTITUTE($N2154,"/",REPT(" ",999)),COLUMNS($N:O)*999-998,999))</f>
        <v>video games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10" t="str">
        <f>TRIM(MID(SUBSTITUTE($N2155,"/",REPT(" ",999)),COLUMNS($N:N)*999-998,999))</f>
        <v>games</v>
      </c>
      <c r="R2155" s="10" t="str">
        <f>TRIM(MID(SUBSTITUTE($N2155,"/",REPT(" ",999)),COLUMNS($N:O)*999-998,999))</f>
        <v>video games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10" t="str">
        <f>TRIM(MID(SUBSTITUTE($N2156,"/",REPT(" ",999)),COLUMNS($N:N)*999-998,999))</f>
        <v>games</v>
      </c>
      <c r="R2156" s="10" t="str">
        <f>TRIM(MID(SUBSTITUTE($N2156,"/",REPT(" ",999)),COLUMNS($N:O)*999-998,999))</f>
        <v>video games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10" t="str">
        <f>TRIM(MID(SUBSTITUTE($N2157,"/",REPT(" ",999)),COLUMNS($N:N)*999-998,999))</f>
        <v>games</v>
      </c>
      <c r="R2157" s="10" t="str">
        <f>TRIM(MID(SUBSTITUTE($N2157,"/",REPT(" ",999)),COLUMNS($N:O)*999-998,999))</f>
        <v>video games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10" t="str">
        <f>TRIM(MID(SUBSTITUTE($N2158,"/",REPT(" ",999)),COLUMNS($N:N)*999-998,999))</f>
        <v>games</v>
      </c>
      <c r="R2158" s="10" t="str">
        <f>TRIM(MID(SUBSTITUTE($N2158,"/",REPT(" ",999)),COLUMNS($N:O)*999-998,999))</f>
        <v>video games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10" t="str">
        <f>TRIM(MID(SUBSTITUTE($N2159,"/",REPT(" ",999)),COLUMNS($N:N)*999-998,999))</f>
        <v>games</v>
      </c>
      <c r="R2159" s="10" t="str">
        <f>TRIM(MID(SUBSTITUTE($N2159,"/",REPT(" ",999)),COLUMNS($N:O)*999-998,999))</f>
        <v>video games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10" t="str">
        <f>TRIM(MID(SUBSTITUTE($N2160,"/",REPT(" ",999)),COLUMNS($N:N)*999-998,999))</f>
        <v>games</v>
      </c>
      <c r="R2160" s="10" t="str">
        <f>TRIM(MID(SUBSTITUTE($N2160,"/",REPT(" ",999)),COLUMNS($N:O)*999-998,999))</f>
        <v>video games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10" t="str">
        <f>TRIM(MID(SUBSTITUTE($N2161,"/",REPT(" ",999)),COLUMNS($N:N)*999-998,999))</f>
        <v>games</v>
      </c>
      <c r="R2161" s="10" t="str">
        <f>TRIM(MID(SUBSTITUTE($N2161,"/",REPT(" ",999)),COLUMNS($N:O)*999-998,999))</f>
        <v>video games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10" t="str">
        <f>TRIM(MID(SUBSTITUTE($N2162,"/",REPT(" ",999)),COLUMNS($N:N)*999-998,999))</f>
        <v>games</v>
      </c>
      <c r="R2162" s="10" t="str">
        <f>TRIM(MID(SUBSTITUTE($N2162,"/",REPT(" ",999)),COLUMNS($N:O)*999-998,999))</f>
        <v>video games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10" t="str">
        <f>TRIM(MID(SUBSTITUTE($N2163,"/",REPT(" ",999)),COLUMNS($N:N)*999-998,999))</f>
        <v>music</v>
      </c>
      <c r="R2163" s="10" t="str">
        <f>TRIM(MID(SUBSTITUTE($N2163,"/",REPT(" ",999)),COLUMNS($N:O)*999-998,999))</f>
        <v>rock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10" t="str">
        <f>TRIM(MID(SUBSTITUTE($N2164,"/",REPT(" ",999)),COLUMNS($N:N)*999-998,999))</f>
        <v>music</v>
      </c>
      <c r="R2164" s="10" t="str">
        <f>TRIM(MID(SUBSTITUTE($N2164,"/",REPT(" ",999)),COLUMNS($N:O)*999-998,999))</f>
        <v>rock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10" t="str">
        <f>TRIM(MID(SUBSTITUTE($N2165,"/",REPT(" ",999)),COLUMNS($N:N)*999-998,999))</f>
        <v>music</v>
      </c>
      <c r="R2165" s="10" t="str">
        <f>TRIM(MID(SUBSTITUTE($N2165,"/",REPT(" ",999)),COLUMNS($N:O)*999-998,999))</f>
        <v>rock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10" t="str">
        <f>TRIM(MID(SUBSTITUTE($N2166,"/",REPT(" ",999)),COLUMNS($N:N)*999-998,999))</f>
        <v>music</v>
      </c>
      <c r="R2166" s="10" t="str">
        <f>TRIM(MID(SUBSTITUTE($N2166,"/",REPT(" ",999)),COLUMNS($N:O)*999-998,999))</f>
        <v>rock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10" t="str">
        <f>TRIM(MID(SUBSTITUTE($N2167,"/",REPT(" ",999)),COLUMNS($N:N)*999-998,999))</f>
        <v>music</v>
      </c>
      <c r="R2167" s="10" t="str">
        <f>TRIM(MID(SUBSTITUTE($N2167,"/",REPT(" ",999)),COLUMNS($N:O)*999-998,999))</f>
        <v>rock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10" t="str">
        <f>TRIM(MID(SUBSTITUTE($N2168,"/",REPT(" ",999)),COLUMNS($N:N)*999-998,999))</f>
        <v>music</v>
      </c>
      <c r="R2168" s="10" t="str">
        <f>TRIM(MID(SUBSTITUTE($N2168,"/",REPT(" ",999)),COLUMNS($N:O)*999-998,999))</f>
        <v>rock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10" t="str">
        <f>TRIM(MID(SUBSTITUTE($N2169,"/",REPT(" ",999)),COLUMNS($N:N)*999-998,999))</f>
        <v>music</v>
      </c>
      <c r="R2169" s="10" t="str">
        <f>TRIM(MID(SUBSTITUTE($N2169,"/",REPT(" ",999)),COLUMNS($N:O)*999-998,999))</f>
        <v>rock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10" t="str">
        <f>TRIM(MID(SUBSTITUTE($N2170,"/",REPT(" ",999)),COLUMNS($N:N)*999-998,999))</f>
        <v>music</v>
      </c>
      <c r="R2170" s="10" t="str">
        <f>TRIM(MID(SUBSTITUTE($N2170,"/",REPT(" ",999)),COLUMNS($N:O)*999-998,999))</f>
        <v>rock</v>
      </c>
      <c r="S2170" s="14">
        <f t="shared" si="134"/>
        <v>42745.600243055553</v>
      </c>
      <c r="T2170" s="14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10" t="str">
        <f>TRIM(MID(SUBSTITUTE($N2171,"/",REPT(" ",999)),COLUMNS($N:N)*999-998,999))</f>
        <v>music</v>
      </c>
      <c r="R2171" s="10" t="str">
        <f>TRIM(MID(SUBSTITUTE($N2171,"/",REPT(" ",999)),COLUMNS($N:O)*999-998,999))</f>
        <v>rock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10" t="str">
        <f>TRIM(MID(SUBSTITUTE($N2172,"/",REPT(" ",999)),COLUMNS($N:N)*999-998,999))</f>
        <v>music</v>
      </c>
      <c r="R2172" s="10" t="str">
        <f>TRIM(MID(SUBSTITUTE($N2172,"/",REPT(" ",999)),COLUMNS($N:O)*999-998,999))</f>
        <v>rock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10" t="str">
        <f>TRIM(MID(SUBSTITUTE($N2173,"/",REPT(" ",999)),COLUMNS($N:N)*999-998,999))</f>
        <v>music</v>
      </c>
      <c r="R2173" s="10" t="str">
        <f>TRIM(MID(SUBSTITUTE($N2173,"/",REPT(" ",999)),COLUMNS($N:O)*999-998,999))</f>
        <v>rock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10" t="str">
        <f>TRIM(MID(SUBSTITUTE($N2174,"/",REPT(" ",999)),COLUMNS($N:N)*999-998,999))</f>
        <v>music</v>
      </c>
      <c r="R2174" s="10" t="str">
        <f>TRIM(MID(SUBSTITUTE($N2174,"/",REPT(" ",999)),COLUMNS($N:O)*999-998,999))</f>
        <v>rock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10" t="str">
        <f>TRIM(MID(SUBSTITUTE($N2175,"/",REPT(" ",999)),COLUMNS($N:N)*999-998,999))</f>
        <v>music</v>
      </c>
      <c r="R2175" s="10" t="str">
        <f>TRIM(MID(SUBSTITUTE($N2175,"/",REPT(" ",999)),COLUMNS($N:O)*999-998,999))</f>
        <v>rock</v>
      </c>
      <c r="S2175" s="14">
        <f t="shared" si="134"/>
        <v>41495.692627314813</v>
      </c>
      <c r="T2175" s="14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10" t="str">
        <f>TRIM(MID(SUBSTITUTE($N2176,"/",REPT(" ",999)),COLUMNS($N:N)*999-998,999))</f>
        <v>music</v>
      </c>
      <c r="R2176" s="10" t="str">
        <f>TRIM(MID(SUBSTITUTE($N2176,"/",REPT(" ",999)),COLUMNS($N:O)*999-998,999))</f>
        <v>rock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10" t="str">
        <f>TRIM(MID(SUBSTITUTE($N2177,"/",REPT(" ",999)),COLUMNS($N:N)*999-998,999))</f>
        <v>music</v>
      </c>
      <c r="R2177" s="10" t="str">
        <f>TRIM(MID(SUBSTITUTE($N2177,"/",REPT(" ",999)),COLUMNS($N:O)*999-998,999))</f>
        <v>rock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10" t="str">
        <f>TRIM(MID(SUBSTITUTE($N2178,"/",REPT(" ",999)),COLUMNS($N:N)*999-998,999))</f>
        <v>music</v>
      </c>
      <c r="R2178" s="10" t="str">
        <f>TRIM(MID(SUBSTITUTE($N2178,"/",REPT(" ",999)),COLUMNS($N:O)*999-998,999))</f>
        <v>rock</v>
      </c>
      <c r="S2178" s="14">
        <f t="shared" si="134"/>
        <v>42096.633206018523</v>
      </c>
      <c r="T2178" s="14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IF(ISERROR(E2179/L2179), "N/A", E2179/L2179)</f>
        <v>65.868421052631575</v>
      </c>
      <c r="Q2179" s="10" t="str">
        <f>TRIM(MID(SUBSTITUTE($N2179,"/",REPT(" ",999)),COLUMNS($N:N)*999-998,999))</f>
        <v>music</v>
      </c>
      <c r="R2179" s="10" t="str">
        <f>TRIM(MID(SUBSTITUTE($N2179,"/",REPT(" ",999)),COLUMNS($N:O)*999-998,999))</f>
        <v>rock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10" t="str">
        <f>TRIM(MID(SUBSTITUTE($N2180,"/",REPT(" ",999)),COLUMNS($N:N)*999-998,999))</f>
        <v>music</v>
      </c>
      <c r="R2180" s="10" t="str">
        <f>TRIM(MID(SUBSTITUTE($N2180,"/",REPT(" ",999)),COLUMNS($N:O)*999-998,999))</f>
        <v>rock</v>
      </c>
      <c r="S2180" s="14">
        <f t="shared" si="138"/>
        <v>42723.63653935185</v>
      </c>
      <c r="T2180" s="14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10" t="str">
        <f>TRIM(MID(SUBSTITUTE($N2181,"/",REPT(" ",999)),COLUMNS($N:N)*999-998,999))</f>
        <v>music</v>
      </c>
      <c r="R2181" s="10" t="str">
        <f>TRIM(MID(SUBSTITUTE($N2181,"/",REPT(" ",999)),COLUMNS($N:O)*999-998,999))</f>
        <v>rock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10" t="str">
        <f>TRIM(MID(SUBSTITUTE($N2182,"/",REPT(" ",999)),COLUMNS($N:N)*999-998,999))</f>
        <v>music</v>
      </c>
      <c r="R2182" s="10" t="str">
        <f>TRIM(MID(SUBSTITUTE($N2182,"/",REPT(" ",999)),COLUMNS($N:O)*999-998,999))</f>
        <v>rock</v>
      </c>
      <c r="S2182" s="14">
        <f t="shared" si="138"/>
        <v>42279.669768518521</v>
      </c>
      <c r="T2182" s="14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10" t="str">
        <f>TRIM(MID(SUBSTITUTE($N2183,"/",REPT(" ",999)),COLUMNS($N:N)*999-998,999))</f>
        <v>games</v>
      </c>
      <c r="R2183" s="10" t="str">
        <f>TRIM(MID(SUBSTITUTE($N2183,"/",REPT(" ",999)),COLUMNS($N:O)*999-998,999))</f>
        <v>tabletop games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10" t="str">
        <f>TRIM(MID(SUBSTITUTE($N2184,"/",REPT(" ",999)),COLUMNS($N:N)*999-998,999))</f>
        <v>games</v>
      </c>
      <c r="R2184" s="10" t="str">
        <f>TRIM(MID(SUBSTITUTE($N2184,"/",REPT(" ",999)),COLUMNS($N:O)*999-998,999))</f>
        <v>tabletop games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10" t="str">
        <f>TRIM(MID(SUBSTITUTE($N2185,"/",REPT(" ",999)),COLUMNS($N:N)*999-998,999))</f>
        <v>games</v>
      </c>
      <c r="R2185" s="10" t="str">
        <f>TRIM(MID(SUBSTITUTE($N2185,"/",REPT(" ",999)),COLUMNS($N:O)*999-998,999))</f>
        <v>tabletop games</v>
      </c>
      <c r="S2185" s="14">
        <f t="shared" si="138"/>
        <v>42745.365474537044</v>
      </c>
      <c r="T2185" s="14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10" t="str">
        <f>TRIM(MID(SUBSTITUTE($N2186,"/",REPT(" ",999)),COLUMNS($N:N)*999-998,999))</f>
        <v>games</v>
      </c>
      <c r="R2186" s="10" t="str">
        <f>TRIM(MID(SUBSTITUTE($N2186,"/",REPT(" ",999)),COLUMNS($N:O)*999-998,999))</f>
        <v>tabletop games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10" t="str">
        <f>TRIM(MID(SUBSTITUTE($N2187,"/",REPT(" ",999)),COLUMNS($N:N)*999-998,999))</f>
        <v>games</v>
      </c>
      <c r="R2187" s="10" t="str">
        <f>TRIM(MID(SUBSTITUTE($N2187,"/",REPT(" ",999)),COLUMNS($N:O)*999-998,999))</f>
        <v>tabletop games</v>
      </c>
      <c r="S2187" s="14">
        <f t="shared" si="138"/>
        <v>41319.349988425929</v>
      </c>
      <c r="T2187" s="14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10" t="str">
        <f>TRIM(MID(SUBSTITUTE($N2188,"/",REPT(" ",999)),COLUMNS($N:N)*999-998,999))</f>
        <v>games</v>
      </c>
      <c r="R2188" s="10" t="str">
        <f>TRIM(MID(SUBSTITUTE($N2188,"/",REPT(" ",999)),COLUMNS($N:O)*999-998,999))</f>
        <v>tabletop games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10" t="str">
        <f>TRIM(MID(SUBSTITUTE($N2189,"/",REPT(" ",999)),COLUMNS($N:N)*999-998,999))</f>
        <v>games</v>
      </c>
      <c r="R2189" s="10" t="str">
        <f>TRIM(MID(SUBSTITUTE($N2189,"/",REPT(" ",999)),COLUMNS($N:O)*999-998,999))</f>
        <v>tabletop games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10" t="str">
        <f>TRIM(MID(SUBSTITUTE($N2190,"/",REPT(" ",999)),COLUMNS($N:N)*999-998,999))</f>
        <v>games</v>
      </c>
      <c r="R2190" s="10" t="str">
        <f>TRIM(MID(SUBSTITUTE($N2190,"/",REPT(" ",999)),COLUMNS($N:O)*999-998,999))</f>
        <v>tabletop games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10" t="str">
        <f>TRIM(MID(SUBSTITUTE($N2191,"/",REPT(" ",999)),COLUMNS($N:N)*999-998,999))</f>
        <v>games</v>
      </c>
      <c r="R2191" s="10" t="str">
        <f>TRIM(MID(SUBSTITUTE($N2191,"/",REPT(" ",999)),COLUMNS($N:O)*999-998,999))</f>
        <v>tabletop games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10" t="str">
        <f>TRIM(MID(SUBSTITUTE($N2192,"/",REPT(" ",999)),COLUMNS($N:N)*999-998,999))</f>
        <v>games</v>
      </c>
      <c r="R2192" s="10" t="str">
        <f>TRIM(MID(SUBSTITUTE($N2192,"/",REPT(" ",999)),COLUMNS($N:O)*999-998,999))</f>
        <v>tabletop games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10" t="str">
        <f>TRIM(MID(SUBSTITUTE($N2193,"/",REPT(" ",999)),COLUMNS($N:N)*999-998,999))</f>
        <v>games</v>
      </c>
      <c r="R2193" s="10" t="str">
        <f>TRIM(MID(SUBSTITUTE($N2193,"/",REPT(" ",999)),COLUMNS($N:O)*999-998,999))</f>
        <v>tabletop games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10" t="str">
        <f>TRIM(MID(SUBSTITUTE($N2194,"/",REPT(" ",999)),COLUMNS($N:N)*999-998,999))</f>
        <v>games</v>
      </c>
      <c r="R2194" s="10" t="str">
        <f>TRIM(MID(SUBSTITUTE($N2194,"/",REPT(" ",999)),COLUMNS($N:O)*999-998,999))</f>
        <v>tabletop games</v>
      </c>
      <c r="S2194" s="14">
        <f t="shared" si="138"/>
        <v>42691.8512037037</v>
      </c>
      <c r="T2194" s="14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10" t="str">
        <f>TRIM(MID(SUBSTITUTE($N2195,"/",REPT(" ",999)),COLUMNS($N:N)*999-998,999))</f>
        <v>games</v>
      </c>
      <c r="R2195" s="10" t="str">
        <f>TRIM(MID(SUBSTITUTE($N2195,"/",REPT(" ",999)),COLUMNS($N:O)*999-998,999))</f>
        <v>tabletop games</v>
      </c>
      <c r="S2195" s="14">
        <f t="shared" si="138"/>
        <v>42664.405925925923</v>
      </c>
      <c r="T2195" s="14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10" t="str">
        <f>TRIM(MID(SUBSTITUTE($N2196,"/",REPT(" ",999)),COLUMNS($N:N)*999-998,999))</f>
        <v>games</v>
      </c>
      <c r="R2196" s="10" t="str">
        <f>TRIM(MID(SUBSTITUTE($N2196,"/",REPT(" ",999)),COLUMNS($N:O)*999-998,999))</f>
        <v>tabletop games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10" t="str">
        <f>TRIM(MID(SUBSTITUTE($N2197,"/",REPT(" ",999)),COLUMNS($N:N)*999-998,999))</f>
        <v>games</v>
      </c>
      <c r="R2197" s="10" t="str">
        <f>TRIM(MID(SUBSTITUTE($N2197,"/",REPT(" ",999)),COLUMNS($N:O)*999-998,999))</f>
        <v>tabletop games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10" t="str">
        <f>TRIM(MID(SUBSTITUTE($N2198,"/",REPT(" ",999)),COLUMNS($N:N)*999-998,999))</f>
        <v>games</v>
      </c>
      <c r="R2198" s="10" t="str">
        <f>TRIM(MID(SUBSTITUTE($N2198,"/",REPT(" ",999)),COLUMNS($N:O)*999-998,999))</f>
        <v>tabletop games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10" t="str">
        <f>TRIM(MID(SUBSTITUTE($N2199,"/",REPT(" ",999)),COLUMNS($N:N)*999-998,999))</f>
        <v>games</v>
      </c>
      <c r="R2199" s="10" t="str">
        <f>TRIM(MID(SUBSTITUTE($N2199,"/",REPT(" ",999)),COLUMNS($N:O)*999-998,999))</f>
        <v>tabletop games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10" t="str">
        <f>TRIM(MID(SUBSTITUTE($N2200,"/",REPT(" ",999)),COLUMNS($N:N)*999-998,999))</f>
        <v>games</v>
      </c>
      <c r="R2200" s="10" t="str">
        <f>TRIM(MID(SUBSTITUTE($N2200,"/",REPT(" ",999)),COLUMNS($N:O)*999-998,999))</f>
        <v>tabletop games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10" t="str">
        <f>TRIM(MID(SUBSTITUTE($N2201,"/",REPT(" ",999)),COLUMNS($N:N)*999-998,999))</f>
        <v>games</v>
      </c>
      <c r="R2201" s="10" t="str">
        <f>TRIM(MID(SUBSTITUTE($N2201,"/",REPT(" ",999)),COLUMNS($N:O)*999-998,999))</f>
        <v>tabletop games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10" t="str">
        <f>TRIM(MID(SUBSTITUTE($N2202,"/",REPT(" ",999)),COLUMNS($N:N)*999-998,999))</f>
        <v>games</v>
      </c>
      <c r="R2202" s="10" t="str">
        <f>TRIM(MID(SUBSTITUTE($N2202,"/",REPT(" ",999)),COLUMNS($N:O)*999-998,999))</f>
        <v>tabletop games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10" t="str">
        <f>TRIM(MID(SUBSTITUTE($N2203,"/",REPT(" ",999)),COLUMNS($N:N)*999-998,999))</f>
        <v>music</v>
      </c>
      <c r="R2203" s="10" t="str">
        <f>TRIM(MID(SUBSTITUTE($N2203,"/",REPT(" ",999)),COLUMNS($N:O)*999-998,999))</f>
        <v>electronic music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10" t="str">
        <f>TRIM(MID(SUBSTITUTE($N2204,"/",REPT(" ",999)),COLUMNS($N:N)*999-998,999))</f>
        <v>music</v>
      </c>
      <c r="R2204" s="10" t="str">
        <f>TRIM(MID(SUBSTITUTE($N2204,"/",REPT(" ",999)),COLUMNS($N:O)*999-998,999))</f>
        <v>electronic music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10" t="str">
        <f>TRIM(MID(SUBSTITUTE($N2205,"/",REPT(" ",999)),COLUMNS($N:N)*999-998,999))</f>
        <v>music</v>
      </c>
      <c r="R2205" s="10" t="str">
        <f>TRIM(MID(SUBSTITUTE($N2205,"/",REPT(" ",999)),COLUMNS($N:O)*999-998,999))</f>
        <v>electronic music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10" t="str">
        <f>TRIM(MID(SUBSTITUTE($N2206,"/",REPT(" ",999)),COLUMNS($N:N)*999-998,999))</f>
        <v>music</v>
      </c>
      <c r="R2206" s="10" t="str">
        <f>TRIM(MID(SUBSTITUTE($N2206,"/",REPT(" ",999)),COLUMNS($N:O)*999-998,999))</f>
        <v>electronic music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10" t="str">
        <f>TRIM(MID(SUBSTITUTE($N2207,"/",REPT(" ",999)),COLUMNS($N:N)*999-998,999))</f>
        <v>music</v>
      </c>
      <c r="R2207" s="10" t="str">
        <f>TRIM(MID(SUBSTITUTE($N2207,"/",REPT(" ",999)),COLUMNS($N:O)*999-998,999))</f>
        <v>electronic music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10" t="str">
        <f>TRIM(MID(SUBSTITUTE($N2208,"/",REPT(" ",999)),COLUMNS($N:N)*999-998,999))</f>
        <v>music</v>
      </c>
      <c r="R2208" s="10" t="str">
        <f>TRIM(MID(SUBSTITUTE($N2208,"/",REPT(" ",999)),COLUMNS($N:O)*999-998,999))</f>
        <v>electronic music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10" t="str">
        <f>TRIM(MID(SUBSTITUTE($N2209,"/",REPT(" ",999)),COLUMNS($N:N)*999-998,999))</f>
        <v>music</v>
      </c>
      <c r="R2209" s="10" t="str">
        <f>TRIM(MID(SUBSTITUTE($N2209,"/",REPT(" ",999)),COLUMNS($N:O)*999-998,999))</f>
        <v>electronic music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10" t="str">
        <f>TRIM(MID(SUBSTITUTE($N2210,"/",REPT(" ",999)),COLUMNS($N:N)*999-998,999))</f>
        <v>music</v>
      </c>
      <c r="R2210" s="10" t="str">
        <f>TRIM(MID(SUBSTITUTE($N2210,"/",REPT(" ",999)),COLUMNS($N:O)*999-998,999))</f>
        <v>electronic music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10" t="str">
        <f>TRIM(MID(SUBSTITUTE($N2211,"/",REPT(" ",999)),COLUMNS($N:N)*999-998,999))</f>
        <v>music</v>
      </c>
      <c r="R2211" s="10" t="str">
        <f>TRIM(MID(SUBSTITUTE($N2211,"/",REPT(" ",999)),COLUMNS($N:O)*999-998,999))</f>
        <v>electronic music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10" t="str">
        <f>TRIM(MID(SUBSTITUTE($N2212,"/",REPT(" ",999)),COLUMNS($N:N)*999-998,999))</f>
        <v>music</v>
      </c>
      <c r="R2212" s="10" t="str">
        <f>TRIM(MID(SUBSTITUTE($N2212,"/",REPT(" ",999)),COLUMNS($N:O)*999-998,999))</f>
        <v>electronic music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10" t="str">
        <f>TRIM(MID(SUBSTITUTE($N2213,"/",REPT(" ",999)),COLUMNS($N:N)*999-998,999))</f>
        <v>music</v>
      </c>
      <c r="R2213" s="10" t="str">
        <f>TRIM(MID(SUBSTITUTE($N2213,"/",REPT(" ",999)),COLUMNS($N:O)*999-998,999))</f>
        <v>electronic music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10" t="str">
        <f>TRIM(MID(SUBSTITUTE($N2214,"/",REPT(" ",999)),COLUMNS($N:N)*999-998,999))</f>
        <v>music</v>
      </c>
      <c r="R2214" s="10" t="str">
        <f>TRIM(MID(SUBSTITUTE($N2214,"/",REPT(" ",999)),COLUMNS($N:O)*999-998,999))</f>
        <v>electronic music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10" t="str">
        <f>TRIM(MID(SUBSTITUTE($N2215,"/",REPT(" ",999)),COLUMNS($N:N)*999-998,999))</f>
        <v>music</v>
      </c>
      <c r="R2215" s="10" t="str">
        <f>TRIM(MID(SUBSTITUTE($N2215,"/",REPT(" ",999)),COLUMNS($N:O)*999-998,999))</f>
        <v>electronic music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10" t="str">
        <f>TRIM(MID(SUBSTITUTE($N2216,"/",REPT(" ",999)),COLUMNS($N:N)*999-998,999))</f>
        <v>music</v>
      </c>
      <c r="R2216" s="10" t="str">
        <f>TRIM(MID(SUBSTITUTE($N2216,"/",REPT(" ",999)),COLUMNS($N:O)*999-998,999))</f>
        <v>electronic music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10" t="str">
        <f>TRIM(MID(SUBSTITUTE($N2217,"/",REPT(" ",999)),COLUMNS($N:N)*999-998,999))</f>
        <v>music</v>
      </c>
      <c r="R2217" s="10" t="str">
        <f>TRIM(MID(SUBSTITUTE($N2217,"/",REPT(" ",999)),COLUMNS($N:O)*999-998,999))</f>
        <v>electronic music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10" t="str">
        <f>TRIM(MID(SUBSTITUTE($N2218,"/",REPT(" ",999)),COLUMNS($N:N)*999-998,999))</f>
        <v>music</v>
      </c>
      <c r="R2218" s="10" t="str">
        <f>TRIM(MID(SUBSTITUTE($N2218,"/",REPT(" ",999)),COLUMNS($N:O)*999-998,999))</f>
        <v>electronic music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10" t="str">
        <f>TRIM(MID(SUBSTITUTE($N2219,"/",REPT(" ",999)),COLUMNS($N:N)*999-998,999))</f>
        <v>music</v>
      </c>
      <c r="R2219" s="10" t="str">
        <f>TRIM(MID(SUBSTITUTE($N2219,"/",REPT(" ",999)),COLUMNS($N:O)*999-998,999))</f>
        <v>electronic music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10" t="str">
        <f>TRIM(MID(SUBSTITUTE($N2220,"/",REPT(" ",999)),COLUMNS($N:N)*999-998,999))</f>
        <v>music</v>
      </c>
      <c r="R2220" s="10" t="str">
        <f>TRIM(MID(SUBSTITUTE($N2220,"/",REPT(" ",999)),COLUMNS($N:O)*999-998,999))</f>
        <v>electronic music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10" t="str">
        <f>TRIM(MID(SUBSTITUTE($N2221,"/",REPT(" ",999)),COLUMNS($N:N)*999-998,999))</f>
        <v>music</v>
      </c>
      <c r="R2221" s="10" t="str">
        <f>TRIM(MID(SUBSTITUTE($N2221,"/",REPT(" ",999)),COLUMNS($N:O)*999-998,999))</f>
        <v>electronic music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10" t="str">
        <f>TRIM(MID(SUBSTITUTE($N2222,"/",REPT(" ",999)),COLUMNS($N:N)*999-998,999))</f>
        <v>music</v>
      </c>
      <c r="R2222" s="10" t="str">
        <f>TRIM(MID(SUBSTITUTE($N2222,"/",REPT(" ",999)),COLUMNS($N:O)*999-998,999))</f>
        <v>electronic music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10" t="str">
        <f>TRIM(MID(SUBSTITUTE($N2223,"/",REPT(" ",999)),COLUMNS($N:N)*999-998,999))</f>
        <v>games</v>
      </c>
      <c r="R2223" s="10" t="str">
        <f>TRIM(MID(SUBSTITUTE($N2223,"/",REPT(" ",999)),COLUMNS($N:O)*999-998,999))</f>
        <v>tabletop games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10" t="str">
        <f>TRIM(MID(SUBSTITUTE($N2224,"/",REPT(" ",999)),COLUMNS($N:N)*999-998,999))</f>
        <v>games</v>
      </c>
      <c r="R2224" s="10" t="str">
        <f>TRIM(MID(SUBSTITUTE($N2224,"/",REPT(" ",999)),COLUMNS($N:O)*999-998,999))</f>
        <v>tabletop games</v>
      </c>
      <c r="S2224" s="14">
        <f t="shared" si="138"/>
        <v>40906.787581018521</v>
      </c>
      <c r="T2224" s="14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10" t="str">
        <f>TRIM(MID(SUBSTITUTE($N2225,"/",REPT(" ",999)),COLUMNS($N:N)*999-998,999))</f>
        <v>games</v>
      </c>
      <c r="R2225" s="10" t="str">
        <f>TRIM(MID(SUBSTITUTE($N2225,"/",REPT(" ",999)),COLUMNS($N:O)*999-998,999))</f>
        <v>tabletop games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10" t="str">
        <f>TRIM(MID(SUBSTITUTE($N2226,"/",REPT(" ",999)),COLUMNS($N:N)*999-998,999))</f>
        <v>games</v>
      </c>
      <c r="R2226" s="10" t="str">
        <f>TRIM(MID(SUBSTITUTE($N2226,"/",REPT(" ",999)),COLUMNS($N:O)*999-998,999))</f>
        <v>tabletop games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10" t="str">
        <f>TRIM(MID(SUBSTITUTE($N2227,"/",REPT(" ",999)),COLUMNS($N:N)*999-998,999))</f>
        <v>games</v>
      </c>
      <c r="R2227" s="10" t="str">
        <f>TRIM(MID(SUBSTITUTE($N2227,"/",REPT(" ",999)),COLUMNS($N:O)*999-998,999))</f>
        <v>tabletop games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10" t="str">
        <f>TRIM(MID(SUBSTITUTE($N2228,"/",REPT(" ",999)),COLUMNS($N:N)*999-998,999))</f>
        <v>games</v>
      </c>
      <c r="R2228" s="10" t="str">
        <f>TRIM(MID(SUBSTITUTE($N2228,"/",REPT(" ",999)),COLUMNS($N:O)*999-998,999))</f>
        <v>tabletop games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10" t="str">
        <f>TRIM(MID(SUBSTITUTE($N2229,"/",REPT(" ",999)),COLUMNS($N:N)*999-998,999))</f>
        <v>games</v>
      </c>
      <c r="R2229" s="10" t="str">
        <f>TRIM(MID(SUBSTITUTE($N2229,"/",REPT(" ",999)),COLUMNS($N:O)*999-998,999))</f>
        <v>tabletop games</v>
      </c>
      <c r="S2229" s="14">
        <f t="shared" si="138"/>
        <v>41561.807349537034</v>
      </c>
      <c r="T2229" s="14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10" t="str">
        <f>TRIM(MID(SUBSTITUTE($N2230,"/",REPT(" ",999)),COLUMNS($N:N)*999-998,999))</f>
        <v>games</v>
      </c>
      <c r="R2230" s="10" t="str">
        <f>TRIM(MID(SUBSTITUTE($N2230,"/",REPT(" ",999)),COLUMNS($N:O)*999-998,999))</f>
        <v>tabletop games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10" t="str">
        <f>TRIM(MID(SUBSTITUTE($N2231,"/",REPT(" ",999)),COLUMNS($N:N)*999-998,999))</f>
        <v>games</v>
      </c>
      <c r="R2231" s="10" t="str">
        <f>TRIM(MID(SUBSTITUTE($N2231,"/",REPT(" ",999)),COLUMNS($N:O)*999-998,999))</f>
        <v>tabletop games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10" t="str">
        <f>TRIM(MID(SUBSTITUTE($N2232,"/",REPT(" ",999)),COLUMNS($N:N)*999-998,999))</f>
        <v>games</v>
      </c>
      <c r="R2232" s="10" t="str">
        <f>TRIM(MID(SUBSTITUTE($N2232,"/",REPT(" ",999)),COLUMNS($N:O)*999-998,999))</f>
        <v>tabletop games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10" t="str">
        <f>TRIM(MID(SUBSTITUTE($N2233,"/",REPT(" ",999)),COLUMNS($N:N)*999-998,999))</f>
        <v>games</v>
      </c>
      <c r="R2233" s="10" t="str">
        <f>TRIM(MID(SUBSTITUTE($N2233,"/",REPT(" ",999)),COLUMNS($N:O)*999-998,999))</f>
        <v>tabletop games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10" t="str">
        <f>TRIM(MID(SUBSTITUTE($N2234,"/",REPT(" ",999)),COLUMNS($N:N)*999-998,999))</f>
        <v>games</v>
      </c>
      <c r="R2234" s="10" t="str">
        <f>TRIM(MID(SUBSTITUTE($N2234,"/",REPT(" ",999)),COLUMNS($N:O)*999-998,999))</f>
        <v>tabletop games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10" t="str">
        <f>TRIM(MID(SUBSTITUTE($N2235,"/",REPT(" ",999)),COLUMNS($N:N)*999-998,999))</f>
        <v>games</v>
      </c>
      <c r="R2235" s="10" t="str">
        <f>TRIM(MID(SUBSTITUTE($N2235,"/",REPT(" ",999)),COLUMNS($N:O)*999-998,999))</f>
        <v>tabletop games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10" t="str">
        <f>TRIM(MID(SUBSTITUTE($N2236,"/",REPT(" ",999)),COLUMNS($N:N)*999-998,999))</f>
        <v>games</v>
      </c>
      <c r="R2236" s="10" t="str">
        <f>TRIM(MID(SUBSTITUTE($N2236,"/",REPT(" ",999)),COLUMNS($N:O)*999-998,999))</f>
        <v>tabletop games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10" t="str">
        <f>TRIM(MID(SUBSTITUTE($N2237,"/",REPT(" ",999)),COLUMNS($N:N)*999-998,999))</f>
        <v>games</v>
      </c>
      <c r="R2237" s="10" t="str">
        <f>TRIM(MID(SUBSTITUTE($N2237,"/",REPT(" ",999)),COLUMNS($N:O)*999-998,999))</f>
        <v>tabletop games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10" t="str">
        <f>TRIM(MID(SUBSTITUTE($N2238,"/",REPT(" ",999)),COLUMNS($N:N)*999-998,999))</f>
        <v>games</v>
      </c>
      <c r="R2238" s="10" t="str">
        <f>TRIM(MID(SUBSTITUTE($N2238,"/",REPT(" ",999)),COLUMNS($N:O)*999-998,999))</f>
        <v>tabletop games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10" t="str">
        <f>TRIM(MID(SUBSTITUTE($N2239,"/",REPT(" ",999)),COLUMNS($N:N)*999-998,999))</f>
        <v>games</v>
      </c>
      <c r="R2239" s="10" t="str">
        <f>TRIM(MID(SUBSTITUTE($N2239,"/",REPT(" ",999)),COLUMNS($N:O)*999-998,999))</f>
        <v>tabletop games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10" t="str">
        <f>TRIM(MID(SUBSTITUTE($N2240,"/",REPT(" ",999)),COLUMNS($N:N)*999-998,999))</f>
        <v>games</v>
      </c>
      <c r="R2240" s="10" t="str">
        <f>TRIM(MID(SUBSTITUTE($N2240,"/",REPT(" ",999)),COLUMNS($N:O)*999-998,999))</f>
        <v>tabletop games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10" t="str">
        <f>TRIM(MID(SUBSTITUTE($N2241,"/",REPT(" ",999)),COLUMNS($N:N)*999-998,999))</f>
        <v>games</v>
      </c>
      <c r="R2241" s="10" t="str">
        <f>TRIM(MID(SUBSTITUTE($N2241,"/",REPT(" ",999)),COLUMNS($N:O)*999-998,999))</f>
        <v>tabletop games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10" t="str">
        <f>TRIM(MID(SUBSTITUTE($N2242,"/",REPT(" ",999)),COLUMNS($N:N)*999-998,999))</f>
        <v>games</v>
      </c>
      <c r="R2242" s="10" t="str">
        <f>TRIM(MID(SUBSTITUTE($N2242,"/",REPT(" ",999)),COLUMNS($N:O)*999-998,999))</f>
        <v>tabletop games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IF(ISERROR(E2243/L2243), "N/A", E2243/L2243)</f>
        <v>49.472392638036808</v>
      </c>
      <c r="Q2243" s="10" t="str">
        <f>TRIM(MID(SUBSTITUTE($N2243,"/",REPT(" ",999)),COLUMNS($N:N)*999-998,999))</f>
        <v>games</v>
      </c>
      <c r="R2243" s="10" t="str">
        <f>TRIM(MID(SUBSTITUTE($N2243,"/",REPT(" ",999)),COLUMNS($N:O)*999-998,999))</f>
        <v>tabletop games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10" t="str">
        <f>TRIM(MID(SUBSTITUTE($N2244,"/",REPT(" ",999)),COLUMNS($N:N)*999-998,999))</f>
        <v>games</v>
      </c>
      <c r="R2244" s="10" t="str">
        <f>TRIM(MID(SUBSTITUTE($N2244,"/",REPT(" ",999)),COLUMNS($N:O)*999-998,999))</f>
        <v>tabletop games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10" t="str">
        <f>TRIM(MID(SUBSTITUTE($N2245,"/",REPT(" ",999)),COLUMNS($N:N)*999-998,999))</f>
        <v>games</v>
      </c>
      <c r="R2245" s="10" t="str">
        <f>TRIM(MID(SUBSTITUTE($N2245,"/",REPT(" ",999)),COLUMNS($N:O)*999-998,999))</f>
        <v>tabletop games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10" t="str">
        <f>TRIM(MID(SUBSTITUTE($N2246,"/",REPT(" ",999)),COLUMNS($N:N)*999-998,999))</f>
        <v>games</v>
      </c>
      <c r="R2246" s="10" t="str">
        <f>TRIM(MID(SUBSTITUTE($N2246,"/",REPT(" ",999)),COLUMNS($N:O)*999-998,999))</f>
        <v>tabletop games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10" t="str">
        <f>TRIM(MID(SUBSTITUTE($N2247,"/",REPT(" ",999)),COLUMNS($N:N)*999-998,999))</f>
        <v>games</v>
      </c>
      <c r="R2247" s="10" t="str">
        <f>TRIM(MID(SUBSTITUTE($N2247,"/",REPT(" ",999)),COLUMNS($N:O)*999-998,999))</f>
        <v>tabletop games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10" t="str">
        <f>TRIM(MID(SUBSTITUTE($N2248,"/",REPT(" ",999)),COLUMNS($N:N)*999-998,999))</f>
        <v>games</v>
      </c>
      <c r="R2248" s="10" t="str">
        <f>TRIM(MID(SUBSTITUTE($N2248,"/",REPT(" ",999)),COLUMNS($N:O)*999-998,999))</f>
        <v>tabletop games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10" t="str">
        <f>TRIM(MID(SUBSTITUTE($N2249,"/",REPT(" ",999)),COLUMNS($N:N)*999-998,999))</f>
        <v>games</v>
      </c>
      <c r="R2249" s="10" t="str">
        <f>TRIM(MID(SUBSTITUTE($N2249,"/",REPT(" ",999)),COLUMNS($N:O)*999-998,999))</f>
        <v>tabletop games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10" t="str">
        <f>TRIM(MID(SUBSTITUTE($N2250,"/",REPT(" ",999)),COLUMNS($N:N)*999-998,999))</f>
        <v>games</v>
      </c>
      <c r="R2250" s="10" t="str">
        <f>TRIM(MID(SUBSTITUTE($N2250,"/",REPT(" ",999)),COLUMNS($N:O)*999-998,999))</f>
        <v>tabletop games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10" t="str">
        <f>TRIM(MID(SUBSTITUTE($N2251,"/",REPT(" ",999)),COLUMNS($N:N)*999-998,999))</f>
        <v>games</v>
      </c>
      <c r="R2251" s="10" t="str">
        <f>TRIM(MID(SUBSTITUTE($N2251,"/",REPT(" ",999)),COLUMNS($N:O)*999-998,999))</f>
        <v>tabletop games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10" t="str">
        <f>TRIM(MID(SUBSTITUTE($N2252,"/",REPT(" ",999)),COLUMNS($N:N)*999-998,999))</f>
        <v>games</v>
      </c>
      <c r="R2252" s="10" t="str">
        <f>TRIM(MID(SUBSTITUTE($N2252,"/",REPT(" ",999)),COLUMNS($N:O)*999-998,999))</f>
        <v>tabletop games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10" t="str">
        <f>TRIM(MID(SUBSTITUTE($N2253,"/",REPT(" ",999)),COLUMNS($N:N)*999-998,999))</f>
        <v>games</v>
      </c>
      <c r="R2253" s="10" t="str">
        <f>TRIM(MID(SUBSTITUTE($N2253,"/",REPT(" ",999)),COLUMNS($N:O)*999-998,999))</f>
        <v>tabletop games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10" t="str">
        <f>TRIM(MID(SUBSTITUTE($N2254,"/",REPT(" ",999)),COLUMNS($N:N)*999-998,999))</f>
        <v>games</v>
      </c>
      <c r="R2254" s="10" t="str">
        <f>TRIM(MID(SUBSTITUTE($N2254,"/",REPT(" ",999)),COLUMNS($N:O)*999-998,999))</f>
        <v>tabletop games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10" t="str">
        <f>TRIM(MID(SUBSTITUTE($N2255,"/",REPT(" ",999)),COLUMNS($N:N)*999-998,999))</f>
        <v>games</v>
      </c>
      <c r="R2255" s="10" t="str">
        <f>TRIM(MID(SUBSTITUTE($N2255,"/",REPT(" ",999)),COLUMNS($N:O)*999-998,999))</f>
        <v>tabletop games</v>
      </c>
      <c r="S2255" s="14">
        <f t="shared" si="142"/>
        <v>42296.631331018521</v>
      </c>
      <c r="T2255" s="14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10" t="str">
        <f>TRIM(MID(SUBSTITUTE($N2256,"/",REPT(" ",999)),COLUMNS($N:N)*999-998,999))</f>
        <v>games</v>
      </c>
      <c r="R2256" s="10" t="str">
        <f>TRIM(MID(SUBSTITUTE($N2256,"/",REPT(" ",999)),COLUMNS($N:O)*999-998,999))</f>
        <v>tabletop games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10" t="str">
        <f>TRIM(MID(SUBSTITUTE($N2257,"/",REPT(" ",999)),COLUMNS($N:N)*999-998,999))</f>
        <v>games</v>
      </c>
      <c r="R2257" s="10" t="str">
        <f>TRIM(MID(SUBSTITUTE($N2257,"/",REPT(" ",999)),COLUMNS($N:O)*999-998,999))</f>
        <v>tabletop games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10" t="str">
        <f>TRIM(MID(SUBSTITUTE($N2258,"/",REPT(" ",999)),COLUMNS($N:N)*999-998,999))</f>
        <v>games</v>
      </c>
      <c r="R2258" s="10" t="str">
        <f>TRIM(MID(SUBSTITUTE($N2258,"/",REPT(" ",999)),COLUMNS($N:O)*999-998,999))</f>
        <v>tabletop games</v>
      </c>
      <c r="S2258" s="14">
        <f t="shared" si="142"/>
        <v>42682.451921296291</v>
      </c>
      <c r="T2258" s="14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10" t="str">
        <f>TRIM(MID(SUBSTITUTE($N2259,"/",REPT(" ",999)),COLUMNS($N:N)*999-998,999))</f>
        <v>games</v>
      </c>
      <c r="R2259" s="10" t="str">
        <f>TRIM(MID(SUBSTITUTE($N2259,"/",REPT(" ",999)),COLUMNS($N:O)*999-998,999))</f>
        <v>tabletop games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10" t="str">
        <f>TRIM(MID(SUBSTITUTE($N2260,"/",REPT(" ",999)),COLUMNS($N:N)*999-998,999))</f>
        <v>games</v>
      </c>
      <c r="R2260" s="10" t="str">
        <f>TRIM(MID(SUBSTITUTE($N2260,"/",REPT(" ",999)),COLUMNS($N:O)*999-998,999))</f>
        <v>tabletop games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10" t="str">
        <f>TRIM(MID(SUBSTITUTE($N2261,"/",REPT(" ",999)),COLUMNS($N:N)*999-998,999))</f>
        <v>games</v>
      </c>
      <c r="R2261" s="10" t="str">
        <f>TRIM(MID(SUBSTITUTE($N2261,"/",REPT(" ",999)),COLUMNS($N:O)*999-998,999))</f>
        <v>tabletop games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10" t="str">
        <f>TRIM(MID(SUBSTITUTE($N2262,"/",REPT(" ",999)),COLUMNS($N:N)*999-998,999))</f>
        <v>games</v>
      </c>
      <c r="R2262" s="10" t="str">
        <f>TRIM(MID(SUBSTITUTE($N2262,"/",REPT(" ",999)),COLUMNS($N:O)*999-998,999))</f>
        <v>tabletop games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10" t="str">
        <f>TRIM(MID(SUBSTITUTE($N2263,"/",REPT(" ",999)),COLUMNS($N:N)*999-998,999))</f>
        <v>games</v>
      </c>
      <c r="R2263" s="10" t="str">
        <f>TRIM(MID(SUBSTITUTE($N2263,"/",REPT(" ",999)),COLUMNS($N:O)*999-998,999))</f>
        <v>tabletop games</v>
      </c>
      <c r="S2263" s="14">
        <f t="shared" si="142"/>
        <v>42759.724768518514</v>
      </c>
      <c r="T2263" s="14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10" t="str">
        <f>TRIM(MID(SUBSTITUTE($N2264,"/",REPT(" ",999)),COLUMNS($N:N)*999-998,999))</f>
        <v>games</v>
      </c>
      <c r="R2264" s="10" t="str">
        <f>TRIM(MID(SUBSTITUTE($N2264,"/",REPT(" ",999)),COLUMNS($N:O)*999-998,999))</f>
        <v>tabletop games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10" t="str">
        <f>TRIM(MID(SUBSTITUTE($N2265,"/",REPT(" ",999)),COLUMNS($N:N)*999-998,999))</f>
        <v>games</v>
      </c>
      <c r="R2265" s="10" t="str">
        <f>TRIM(MID(SUBSTITUTE($N2265,"/",REPT(" ",999)),COLUMNS($N:O)*999-998,999))</f>
        <v>tabletop games</v>
      </c>
      <c r="S2265" s="14">
        <f t="shared" si="142"/>
        <v>42014.832326388889</v>
      </c>
      <c r="T2265" s="14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10" t="str">
        <f>TRIM(MID(SUBSTITUTE($N2266,"/",REPT(" ",999)),COLUMNS($N:N)*999-998,999))</f>
        <v>games</v>
      </c>
      <c r="R2266" s="10" t="str">
        <f>TRIM(MID(SUBSTITUTE($N2266,"/",REPT(" ",999)),COLUMNS($N:O)*999-998,999))</f>
        <v>tabletop games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10" t="str">
        <f>TRIM(MID(SUBSTITUTE($N2267,"/",REPT(" ",999)),COLUMNS($N:N)*999-998,999))</f>
        <v>games</v>
      </c>
      <c r="R2267" s="10" t="str">
        <f>TRIM(MID(SUBSTITUTE($N2267,"/",REPT(" ",999)),COLUMNS($N:O)*999-998,999))</f>
        <v>tabletop games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10" t="str">
        <f>TRIM(MID(SUBSTITUTE($N2268,"/",REPT(" ",999)),COLUMNS($N:N)*999-998,999))</f>
        <v>games</v>
      </c>
      <c r="R2268" s="10" t="str">
        <f>TRIM(MID(SUBSTITUTE($N2268,"/",REPT(" ",999)),COLUMNS($N:O)*999-998,999))</f>
        <v>tabletop games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10" t="str">
        <f>TRIM(MID(SUBSTITUTE($N2269,"/",REPT(" ",999)),COLUMNS($N:N)*999-998,999))</f>
        <v>games</v>
      </c>
      <c r="R2269" s="10" t="str">
        <f>TRIM(MID(SUBSTITUTE($N2269,"/",REPT(" ",999)),COLUMNS($N:O)*999-998,999))</f>
        <v>tabletop games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10" t="str">
        <f>TRIM(MID(SUBSTITUTE($N2270,"/",REPT(" ",999)),COLUMNS($N:N)*999-998,999))</f>
        <v>games</v>
      </c>
      <c r="R2270" s="10" t="str">
        <f>TRIM(MID(SUBSTITUTE($N2270,"/",REPT(" ",999)),COLUMNS($N:O)*999-998,999))</f>
        <v>tabletop games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10" t="str">
        <f>TRIM(MID(SUBSTITUTE($N2271,"/",REPT(" ",999)),COLUMNS($N:N)*999-998,999))</f>
        <v>games</v>
      </c>
      <c r="R2271" s="10" t="str">
        <f>TRIM(MID(SUBSTITUTE($N2271,"/",REPT(" ",999)),COLUMNS($N:O)*999-998,999))</f>
        <v>tabletop games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10" t="str">
        <f>TRIM(MID(SUBSTITUTE($N2272,"/",REPT(" ",999)),COLUMNS($N:N)*999-998,999))</f>
        <v>games</v>
      </c>
      <c r="R2272" s="10" t="str">
        <f>TRIM(MID(SUBSTITUTE($N2272,"/",REPT(" ",999)),COLUMNS($N:O)*999-998,999))</f>
        <v>tabletop games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10" t="str">
        <f>TRIM(MID(SUBSTITUTE($N2273,"/",REPT(" ",999)),COLUMNS($N:N)*999-998,999))</f>
        <v>games</v>
      </c>
      <c r="R2273" s="10" t="str">
        <f>TRIM(MID(SUBSTITUTE($N2273,"/",REPT(" ",999)),COLUMNS($N:O)*999-998,999))</f>
        <v>tabletop games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10" t="str">
        <f>TRIM(MID(SUBSTITUTE($N2274,"/",REPT(" ",999)),COLUMNS($N:N)*999-998,999))</f>
        <v>games</v>
      </c>
      <c r="R2274" s="10" t="str">
        <f>TRIM(MID(SUBSTITUTE($N2274,"/",REPT(" ",999)),COLUMNS($N:O)*999-998,999))</f>
        <v>tabletop games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10" t="str">
        <f>TRIM(MID(SUBSTITUTE($N2275,"/",REPT(" ",999)),COLUMNS($N:N)*999-998,999))</f>
        <v>games</v>
      </c>
      <c r="R2275" s="10" t="str">
        <f>TRIM(MID(SUBSTITUTE($N2275,"/",REPT(" ",999)),COLUMNS($N:O)*999-998,999))</f>
        <v>tabletop games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10" t="str">
        <f>TRIM(MID(SUBSTITUTE($N2276,"/",REPT(" ",999)),COLUMNS($N:N)*999-998,999))</f>
        <v>games</v>
      </c>
      <c r="R2276" s="10" t="str">
        <f>TRIM(MID(SUBSTITUTE($N2276,"/",REPT(" ",999)),COLUMNS($N:O)*999-998,999))</f>
        <v>tabletop games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10" t="str">
        <f>TRIM(MID(SUBSTITUTE($N2277,"/",REPT(" ",999)),COLUMNS($N:N)*999-998,999))</f>
        <v>games</v>
      </c>
      <c r="R2277" s="10" t="str">
        <f>TRIM(MID(SUBSTITUTE($N2277,"/",REPT(" ",999)),COLUMNS($N:O)*999-998,999))</f>
        <v>tabletop games</v>
      </c>
      <c r="S2277" s="14">
        <f t="shared" si="142"/>
        <v>41965.616655092599</v>
      </c>
      <c r="T2277" s="14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10" t="str">
        <f>TRIM(MID(SUBSTITUTE($N2278,"/",REPT(" ",999)),COLUMNS($N:N)*999-998,999))</f>
        <v>games</v>
      </c>
      <c r="R2278" s="10" t="str">
        <f>TRIM(MID(SUBSTITUTE($N2278,"/",REPT(" ",999)),COLUMNS($N:O)*999-998,999))</f>
        <v>tabletop games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10" t="str">
        <f>TRIM(MID(SUBSTITUTE($N2279,"/",REPT(" ",999)),COLUMNS($N:N)*999-998,999))</f>
        <v>games</v>
      </c>
      <c r="R2279" s="10" t="str">
        <f>TRIM(MID(SUBSTITUTE($N2279,"/",REPT(" ",999)),COLUMNS($N:O)*999-998,999))</f>
        <v>tabletop games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10" t="str">
        <f>TRIM(MID(SUBSTITUTE($N2280,"/",REPT(" ",999)),COLUMNS($N:N)*999-998,999))</f>
        <v>games</v>
      </c>
      <c r="R2280" s="10" t="str">
        <f>TRIM(MID(SUBSTITUTE($N2280,"/",REPT(" ",999)),COLUMNS($N:O)*999-998,999))</f>
        <v>tabletop games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10" t="str">
        <f>TRIM(MID(SUBSTITUTE($N2281,"/",REPT(" ",999)),COLUMNS($N:N)*999-998,999))</f>
        <v>games</v>
      </c>
      <c r="R2281" s="10" t="str">
        <f>TRIM(MID(SUBSTITUTE($N2281,"/",REPT(" ",999)),COLUMNS($N:O)*999-998,999))</f>
        <v>tabletop games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10" t="str">
        <f>TRIM(MID(SUBSTITUTE($N2282,"/",REPT(" ",999)),COLUMNS($N:N)*999-998,999))</f>
        <v>games</v>
      </c>
      <c r="R2282" s="10" t="str">
        <f>TRIM(MID(SUBSTITUTE($N2282,"/",REPT(" ",999)),COLUMNS($N:O)*999-998,999))</f>
        <v>tabletop games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10" t="str">
        <f>TRIM(MID(SUBSTITUTE($N2283,"/",REPT(" ",999)),COLUMNS($N:N)*999-998,999))</f>
        <v>music</v>
      </c>
      <c r="R2283" s="10" t="str">
        <f>TRIM(MID(SUBSTITUTE($N2283,"/",REPT(" ",999)),COLUMNS($N:O)*999-998,999))</f>
        <v>rock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10" t="str">
        <f>TRIM(MID(SUBSTITUTE($N2284,"/",REPT(" ",999)),COLUMNS($N:N)*999-998,999))</f>
        <v>music</v>
      </c>
      <c r="R2284" s="10" t="str">
        <f>TRIM(MID(SUBSTITUTE($N2284,"/",REPT(" ",999)),COLUMNS($N:O)*999-998,999))</f>
        <v>rock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10" t="str">
        <f>TRIM(MID(SUBSTITUTE($N2285,"/",REPT(" ",999)),COLUMNS($N:N)*999-998,999))</f>
        <v>music</v>
      </c>
      <c r="R2285" s="10" t="str">
        <f>TRIM(MID(SUBSTITUTE($N2285,"/",REPT(" ",999)),COLUMNS($N:O)*999-998,999))</f>
        <v>rock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10" t="str">
        <f>TRIM(MID(SUBSTITUTE($N2286,"/",REPT(" ",999)),COLUMNS($N:N)*999-998,999))</f>
        <v>music</v>
      </c>
      <c r="R2286" s="10" t="str">
        <f>TRIM(MID(SUBSTITUTE($N2286,"/",REPT(" ",999)),COLUMNS($N:O)*999-998,999))</f>
        <v>rock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10" t="str">
        <f>TRIM(MID(SUBSTITUTE($N2287,"/",REPT(" ",999)),COLUMNS($N:N)*999-998,999))</f>
        <v>music</v>
      </c>
      <c r="R2287" s="10" t="str">
        <f>TRIM(MID(SUBSTITUTE($N2287,"/",REPT(" ",999)),COLUMNS($N:O)*999-998,999))</f>
        <v>rock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10" t="str">
        <f>TRIM(MID(SUBSTITUTE($N2288,"/",REPT(" ",999)),COLUMNS($N:N)*999-998,999))</f>
        <v>music</v>
      </c>
      <c r="R2288" s="10" t="str">
        <f>TRIM(MID(SUBSTITUTE($N2288,"/",REPT(" ",999)),COLUMNS($N:O)*999-998,999))</f>
        <v>rock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10" t="str">
        <f>TRIM(MID(SUBSTITUTE($N2289,"/",REPT(" ",999)),COLUMNS($N:N)*999-998,999))</f>
        <v>music</v>
      </c>
      <c r="R2289" s="10" t="str">
        <f>TRIM(MID(SUBSTITUTE($N2289,"/",REPT(" ",999)),COLUMNS($N:O)*999-998,999))</f>
        <v>rock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10" t="str">
        <f>TRIM(MID(SUBSTITUTE($N2290,"/",REPT(" ",999)),COLUMNS($N:N)*999-998,999))</f>
        <v>music</v>
      </c>
      <c r="R2290" s="10" t="str">
        <f>TRIM(MID(SUBSTITUTE($N2290,"/",REPT(" ",999)),COLUMNS($N:O)*999-998,999))</f>
        <v>rock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10" t="str">
        <f>TRIM(MID(SUBSTITUTE($N2291,"/",REPT(" ",999)),COLUMNS($N:N)*999-998,999))</f>
        <v>music</v>
      </c>
      <c r="R2291" s="10" t="str">
        <f>TRIM(MID(SUBSTITUTE($N2291,"/",REPT(" ",999)),COLUMNS($N:O)*999-998,999))</f>
        <v>rock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10" t="str">
        <f>TRIM(MID(SUBSTITUTE($N2292,"/",REPT(" ",999)),COLUMNS($N:N)*999-998,999))</f>
        <v>music</v>
      </c>
      <c r="R2292" s="10" t="str">
        <f>TRIM(MID(SUBSTITUTE($N2292,"/",REPT(" ",999)),COLUMNS($N:O)*999-998,999))</f>
        <v>rock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10" t="str">
        <f>TRIM(MID(SUBSTITUTE($N2293,"/",REPT(" ",999)),COLUMNS($N:N)*999-998,999))</f>
        <v>music</v>
      </c>
      <c r="R2293" s="10" t="str">
        <f>TRIM(MID(SUBSTITUTE($N2293,"/",REPT(" ",999)),COLUMNS($N:O)*999-998,999))</f>
        <v>rock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10" t="str">
        <f>TRIM(MID(SUBSTITUTE($N2294,"/",REPT(" ",999)),COLUMNS($N:N)*999-998,999))</f>
        <v>music</v>
      </c>
      <c r="R2294" s="10" t="str">
        <f>TRIM(MID(SUBSTITUTE($N2294,"/",REPT(" ",999)),COLUMNS($N:O)*999-998,999))</f>
        <v>rock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10" t="str">
        <f>TRIM(MID(SUBSTITUTE($N2295,"/",REPT(" ",999)),COLUMNS($N:N)*999-998,999))</f>
        <v>music</v>
      </c>
      <c r="R2295" s="10" t="str">
        <f>TRIM(MID(SUBSTITUTE($N2295,"/",REPT(" ",999)),COLUMNS($N:O)*999-998,999))</f>
        <v>rock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10" t="str">
        <f>TRIM(MID(SUBSTITUTE($N2296,"/",REPT(" ",999)),COLUMNS($N:N)*999-998,999))</f>
        <v>music</v>
      </c>
      <c r="R2296" s="10" t="str">
        <f>TRIM(MID(SUBSTITUTE($N2296,"/",REPT(" ",999)),COLUMNS($N:O)*999-998,999))</f>
        <v>rock</v>
      </c>
      <c r="S2296" s="14">
        <f t="shared" si="142"/>
        <v>41264.72314814815</v>
      </c>
      <c r="T2296" s="14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10" t="str">
        <f>TRIM(MID(SUBSTITUTE($N2297,"/",REPT(" ",999)),COLUMNS($N:N)*999-998,999))</f>
        <v>music</v>
      </c>
      <c r="R2297" s="10" t="str">
        <f>TRIM(MID(SUBSTITUTE($N2297,"/",REPT(" ",999)),COLUMNS($N:O)*999-998,999))</f>
        <v>rock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10" t="str">
        <f>TRIM(MID(SUBSTITUTE($N2298,"/",REPT(" ",999)),COLUMNS($N:N)*999-998,999))</f>
        <v>music</v>
      </c>
      <c r="R2298" s="10" t="str">
        <f>TRIM(MID(SUBSTITUTE($N2298,"/",REPT(" ",999)),COLUMNS($N:O)*999-998,999))</f>
        <v>rock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10" t="str">
        <f>TRIM(MID(SUBSTITUTE($N2299,"/",REPT(" ",999)),COLUMNS($N:N)*999-998,999))</f>
        <v>music</v>
      </c>
      <c r="R2299" s="10" t="str">
        <f>TRIM(MID(SUBSTITUTE($N2299,"/",REPT(" ",999)),COLUMNS($N:O)*999-998,999))</f>
        <v>rock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10" t="str">
        <f>TRIM(MID(SUBSTITUTE($N2300,"/",REPT(" ",999)),COLUMNS($N:N)*999-998,999))</f>
        <v>music</v>
      </c>
      <c r="R2300" s="10" t="str">
        <f>TRIM(MID(SUBSTITUTE($N2300,"/",REPT(" ",999)),COLUMNS($N:O)*999-998,999))</f>
        <v>rock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10" t="str">
        <f>TRIM(MID(SUBSTITUTE($N2301,"/",REPT(" ",999)),COLUMNS($N:N)*999-998,999))</f>
        <v>music</v>
      </c>
      <c r="R2301" s="10" t="str">
        <f>TRIM(MID(SUBSTITUTE($N2301,"/",REPT(" ",999)),COLUMNS($N:O)*999-998,999))</f>
        <v>rock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10" t="str">
        <f>TRIM(MID(SUBSTITUTE($N2302,"/",REPT(" ",999)),COLUMNS($N:N)*999-998,999))</f>
        <v>music</v>
      </c>
      <c r="R2302" s="10" t="str">
        <f>TRIM(MID(SUBSTITUTE($N2302,"/",REPT(" ",999)),COLUMNS($N:O)*999-998,999))</f>
        <v>rock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10" t="str">
        <f>TRIM(MID(SUBSTITUTE($N2303,"/",REPT(" ",999)),COLUMNS($N:N)*999-998,999))</f>
        <v>music</v>
      </c>
      <c r="R2303" s="10" t="str">
        <f>TRIM(MID(SUBSTITUTE($N2303,"/",REPT(" ",999)),COLUMNS($N:O)*999-998,999))</f>
        <v>indie rock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10" t="str">
        <f>TRIM(MID(SUBSTITUTE($N2304,"/",REPT(" ",999)),COLUMNS($N:N)*999-998,999))</f>
        <v>music</v>
      </c>
      <c r="R2304" s="10" t="str">
        <f>TRIM(MID(SUBSTITUTE($N2304,"/",REPT(" ",999)),COLUMNS($N:O)*999-998,999))</f>
        <v>indie rock</v>
      </c>
      <c r="S2304" s="14">
        <f t="shared" si="142"/>
        <v>41605.868449074071</v>
      </c>
      <c r="T2304" s="14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10" t="str">
        <f>TRIM(MID(SUBSTITUTE($N2305,"/",REPT(" ",999)),COLUMNS($N:N)*999-998,999))</f>
        <v>music</v>
      </c>
      <c r="R2305" s="10" t="str">
        <f>TRIM(MID(SUBSTITUTE($N2305,"/",REPT(" ",999)),COLUMNS($N:O)*999-998,999))</f>
        <v>indie rock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10" t="str">
        <f>TRIM(MID(SUBSTITUTE($N2306,"/",REPT(" ",999)),COLUMNS($N:N)*999-998,999))</f>
        <v>music</v>
      </c>
      <c r="R2306" s="10" t="str">
        <f>TRIM(MID(SUBSTITUTE($N2306,"/",REPT(" ",999)),COLUMNS($N:O)*999-998,999))</f>
        <v>indie rock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IF(ISERROR(E2307/L2307), "N/A", E2307/L2307)</f>
        <v>109.10778443113773</v>
      </c>
      <c r="Q2307" s="10" t="str">
        <f>TRIM(MID(SUBSTITUTE($N2307,"/",REPT(" ",999)),COLUMNS($N:N)*999-998,999))</f>
        <v>music</v>
      </c>
      <c r="R2307" s="10" t="str">
        <f>TRIM(MID(SUBSTITUTE($N2307,"/",REPT(" ",999)),COLUMNS($N:O)*999-998,999))</f>
        <v>indie rock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10" t="str">
        <f>TRIM(MID(SUBSTITUTE($N2308,"/",REPT(" ",999)),COLUMNS($N:N)*999-998,999))</f>
        <v>music</v>
      </c>
      <c r="R2308" s="10" t="str">
        <f>TRIM(MID(SUBSTITUTE($N2308,"/",REPT(" ",999)),COLUMNS($N:O)*999-998,999))</f>
        <v>indie rock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10" t="str">
        <f>TRIM(MID(SUBSTITUTE($N2309,"/",REPT(" ",999)),COLUMNS($N:N)*999-998,999))</f>
        <v>music</v>
      </c>
      <c r="R2309" s="10" t="str">
        <f>TRIM(MID(SUBSTITUTE($N2309,"/",REPT(" ",999)),COLUMNS($N:O)*999-998,999))</f>
        <v>indie rock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10" t="str">
        <f>TRIM(MID(SUBSTITUTE($N2310,"/",REPT(" ",999)),COLUMNS($N:N)*999-998,999))</f>
        <v>music</v>
      </c>
      <c r="R2310" s="10" t="str">
        <f>TRIM(MID(SUBSTITUTE($N2310,"/",REPT(" ",999)),COLUMNS($N:O)*999-998,999))</f>
        <v>indie rock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10" t="str">
        <f>TRIM(MID(SUBSTITUTE($N2311,"/",REPT(" ",999)),COLUMNS($N:N)*999-998,999))</f>
        <v>music</v>
      </c>
      <c r="R2311" s="10" t="str">
        <f>TRIM(MID(SUBSTITUTE($N2311,"/",REPT(" ",999)),COLUMNS($N:O)*999-998,999))</f>
        <v>indie rock</v>
      </c>
      <c r="S2311" s="14">
        <f t="shared" si="146"/>
        <v>41307.987696759257</v>
      </c>
      <c r="T2311" s="14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10" t="str">
        <f>TRIM(MID(SUBSTITUTE($N2312,"/",REPT(" ",999)),COLUMNS($N:N)*999-998,999))</f>
        <v>music</v>
      </c>
      <c r="R2312" s="10" t="str">
        <f>TRIM(MID(SUBSTITUTE($N2312,"/",REPT(" ",999)),COLUMNS($N:O)*999-998,999))</f>
        <v>indie rock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10" t="str">
        <f>TRIM(MID(SUBSTITUTE($N2313,"/",REPT(" ",999)),COLUMNS($N:N)*999-998,999))</f>
        <v>music</v>
      </c>
      <c r="R2313" s="10" t="str">
        <f>TRIM(MID(SUBSTITUTE($N2313,"/",REPT(" ",999)),COLUMNS($N:O)*999-998,999))</f>
        <v>indie rock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10" t="str">
        <f>TRIM(MID(SUBSTITUTE($N2314,"/",REPT(" ",999)),COLUMNS($N:N)*999-998,999))</f>
        <v>music</v>
      </c>
      <c r="R2314" s="10" t="str">
        <f>TRIM(MID(SUBSTITUTE($N2314,"/",REPT(" ",999)),COLUMNS($N:O)*999-998,999))</f>
        <v>indie rock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10" t="str">
        <f>TRIM(MID(SUBSTITUTE($N2315,"/",REPT(" ",999)),COLUMNS($N:N)*999-998,999))</f>
        <v>music</v>
      </c>
      <c r="R2315" s="10" t="str">
        <f>TRIM(MID(SUBSTITUTE($N2315,"/",REPT(" ",999)),COLUMNS($N:O)*999-998,999))</f>
        <v>indie rock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10" t="str">
        <f>TRIM(MID(SUBSTITUTE($N2316,"/",REPT(" ",999)),COLUMNS($N:N)*999-998,999))</f>
        <v>music</v>
      </c>
      <c r="R2316" s="10" t="str">
        <f>TRIM(MID(SUBSTITUTE($N2316,"/",REPT(" ",999)),COLUMNS($N:O)*999-998,999))</f>
        <v>indie rock</v>
      </c>
      <c r="S2316" s="14">
        <f t="shared" si="146"/>
        <v>41037.551585648151</v>
      </c>
      <c r="T2316" s="14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10" t="str">
        <f>TRIM(MID(SUBSTITUTE($N2317,"/",REPT(" ",999)),COLUMNS($N:N)*999-998,999))</f>
        <v>music</v>
      </c>
      <c r="R2317" s="10" t="str">
        <f>TRIM(MID(SUBSTITUTE($N2317,"/",REPT(" ",999)),COLUMNS($N:O)*999-998,999))</f>
        <v>indie rock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10" t="str">
        <f>TRIM(MID(SUBSTITUTE($N2318,"/",REPT(" ",999)),COLUMNS($N:N)*999-998,999))</f>
        <v>music</v>
      </c>
      <c r="R2318" s="10" t="str">
        <f>TRIM(MID(SUBSTITUTE($N2318,"/",REPT(" ",999)),COLUMNS($N:O)*999-998,999))</f>
        <v>indie rock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10" t="str">
        <f>TRIM(MID(SUBSTITUTE($N2319,"/",REPT(" ",999)),COLUMNS($N:N)*999-998,999))</f>
        <v>music</v>
      </c>
      <c r="R2319" s="10" t="str">
        <f>TRIM(MID(SUBSTITUTE($N2319,"/",REPT(" ",999)),COLUMNS($N:O)*999-998,999))</f>
        <v>indie rock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10" t="str">
        <f>TRIM(MID(SUBSTITUTE($N2320,"/",REPT(" ",999)),COLUMNS($N:N)*999-998,999))</f>
        <v>music</v>
      </c>
      <c r="R2320" s="10" t="str">
        <f>TRIM(MID(SUBSTITUTE($N2320,"/",REPT(" ",999)),COLUMNS($N:O)*999-998,999))</f>
        <v>indie rock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10" t="str">
        <f>TRIM(MID(SUBSTITUTE($N2321,"/",REPT(" ",999)),COLUMNS($N:N)*999-998,999))</f>
        <v>music</v>
      </c>
      <c r="R2321" s="10" t="str">
        <f>TRIM(MID(SUBSTITUTE($N2321,"/",REPT(" ",999)),COLUMNS($N:O)*999-998,999))</f>
        <v>indie rock</v>
      </c>
      <c r="S2321" s="14">
        <f t="shared" si="146"/>
        <v>41593.082002314812</v>
      </c>
      <c r="T2321" s="14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10" t="str">
        <f>TRIM(MID(SUBSTITUTE($N2322,"/",REPT(" ",999)),COLUMNS($N:N)*999-998,999))</f>
        <v>music</v>
      </c>
      <c r="R2322" s="10" t="str">
        <f>TRIM(MID(SUBSTITUTE($N2322,"/",REPT(" ",999)),COLUMNS($N:O)*999-998,999))</f>
        <v>indie rock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10" t="str">
        <f>TRIM(MID(SUBSTITUTE($N2323,"/",REPT(" ",999)),COLUMNS($N:N)*999-998,999))</f>
        <v>food</v>
      </c>
      <c r="R2323" s="10" t="str">
        <f>TRIM(MID(SUBSTITUTE($N2323,"/",REPT(" ",999)),COLUMNS($N:O)*999-998,999))</f>
        <v>small batch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10" t="str">
        <f>TRIM(MID(SUBSTITUTE($N2324,"/",REPT(" ",999)),COLUMNS($N:N)*999-998,999))</f>
        <v>food</v>
      </c>
      <c r="R2324" s="10" t="str">
        <f>TRIM(MID(SUBSTITUTE($N2324,"/",REPT(" ",999)),COLUMNS($N:O)*999-998,999))</f>
        <v>small batch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10" t="str">
        <f>TRIM(MID(SUBSTITUTE($N2325,"/",REPT(" ",999)),COLUMNS($N:N)*999-998,999))</f>
        <v>food</v>
      </c>
      <c r="R2325" s="10" t="str">
        <f>TRIM(MID(SUBSTITUTE($N2325,"/",REPT(" ",999)),COLUMNS($N:O)*999-998,999))</f>
        <v>small batch</v>
      </c>
      <c r="S2325" s="14">
        <f t="shared" si="146"/>
        <v>42807.755173611105</v>
      </c>
      <c r="T2325" s="14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10" t="str">
        <f>TRIM(MID(SUBSTITUTE($N2326,"/",REPT(" ",999)),COLUMNS($N:N)*999-998,999))</f>
        <v>food</v>
      </c>
      <c r="R2326" s="10" t="str">
        <f>TRIM(MID(SUBSTITUTE($N2326,"/",REPT(" ",999)),COLUMNS($N:O)*999-998,999))</f>
        <v>small batch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10" t="str">
        <f>TRIM(MID(SUBSTITUTE($N2327,"/",REPT(" ",999)),COLUMNS($N:N)*999-998,999))</f>
        <v>food</v>
      </c>
      <c r="R2327" s="10" t="str">
        <f>TRIM(MID(SUBSTITUTE($N2327,"/",REPT(" ",999)),COLUMNS($N:O)*999-998,999))</f>
        <v>small batch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10" t="str">
        <f>TRIM(MID(SUBSTITUTE($N2328,"/",REPT(" ",999)),COLUMNS($N:N)*999-998,999))</f>
        <v>food</v>
      </c>
      <c r="R2328" s="10" t="str">
        <f>TRIM(MID(SUBSTITUTE($N2328,"/",REPT(" ",999)),COLUMNS($N:O)*999-998,999))</f>
        <v>small batch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10" t="str">
        <f>TRIM(MID(SUBSTITUTE($N2329,"/",REPT(" ",999)),COLUMNS($N:N)*999-998,999))</f>
        <v>food</v>
      </c>
      <c r="R2329" s="10" t="str">
        <f>TRIM(MID(SUBSTITUTE($N2329,"/",REPT(" ",999)),COLUMNS($N:O)*999-998,999))</f>
        <v>small batch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10" t="str">
        <f>TRIM(MID(SUBSTITUTE($N2330,"/",REPT(" ",999)),COLUMNS($N:N)*999-998,999))</f>
        <v>food</v>
      </c>
      <c r="R2330" s="10" t="str">
        <f>TRIM(MID(SUBSTITUTE($N2330,"/",REPT(" ",999)),COLUMNS($N:O)*999-998,999))</f>
        <v>small batch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10" t="str">
        <f>TRIM(MID(SUBSTITUTE($N2331,"/",REPT(" ",999)),COLUMNS($N:N)*999-998,999))</f>
        <v>food</v>
      </c>
      <c r="R2331" s="10" t="str">
        <f>TRIM(MID(SUBSTITUTE($N2331,"/",REPT(" ",999)),COLUMNS($N:O)*999-998,999))</f>
        <v>small batch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10" t="str">
        <f>TRIM(MID(SUBSTITUTE($N2332,"/",REPT(" ",999)),COLUMNS($N:N)*999-998,999))</f>
        <v>food</v>
      </c>
      <c r="R2332" s="10" t="str">
        <f>TRIM(MID(SUBSTITUTE($N2332,"/",REPT(" ",999)),COLUMNS($N:O)*999-998,999))</f>
        <v>small batch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10" t="str">
        <f>TRIM(MID(SUBSTITUTE($N2333,"/",REPT(" ",999)),COLUMNS($N:N)*999-998,999))</f>
        <v>food</v>
      </c>
      <c r="R2333" s="10" t="str">
        <f>TRIM(MID(SUBSTITUTE($N2333,"/",REPT(" ",999)),COLUMNS($N:O)*999-998,999))</f>
        <v>small batch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10" t="str">
        <f>TRIM(MID(SUBSTITUTE($N2334,"/",REPT(" ",999)),COLUMNS($N:N)*999-998,999))</f>
        <v>food</v>
      </c>
      <c r="R2334" s="10" t="str">
        <f>TRIM(MID(SUBSTITUTE($N2334,"/",REPT(" ",999)),COLUMNS($N:O)*999-998,999))</f>
        <v>small batch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10" t="str">
        <f>TRIM(MID(SUBSTITUTE($N2335,"/",REPT(" ",999)),COLUMNS($N:N)*999-998,999))</f>
        <v>food</v>
      </c>
      <c r="R2335" s="10" t="str">
        <f>TRIM(MID(SUBSTITUTE($N2335,"/",REPT(" ",999)),COLUMNS($N:O)*999-998,999))</f>
        <v>small batch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10" t="str">
        <f>TRIM(MID(SUBSTITUTE($N2336,"/",REPT(" ",999)),COLUMNS($N:N)*999-998,999))</f>
        <v>food</v>
      </c>
      <c r="R2336" s="10" t="str">
        <f>TRIM(MID(SUBSTITUTE($N2336,"/",REPT(" ",999)),COLUMNS($N:O)*999-998,999))</f>
        <v>small batch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10" t="str">
        <f>TRIM(MID(SUBSTITUTE($N2337,"/",REPT(" ",999)),COLUMNS($N:N)*999-998,999))</f>
        <v>food</v>
      </c>
      <c r="R2337" s="10" t="str">
        <f>TRIM(MID(SUBSTITUTE($N2337,"/",REPT(" ",999)),COLUMNS($N:O)*999-998,999))</f>
        <v>small batch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10" t="str">
        <f>TRIM(MID(SUBSTITUTE($N2338,"/",REPT(" ",999)),COLUMNS($N:N)*999-998,999))</f>
        <v>food</v>
      </c>
      <c r="R2338" s="10" t="str">
        <f>TRIM(MID(SUBSTITUTE($N2338,"/",REPT(" ",999)),COLUMNS($N:O)*999-998,999))</f>
        <v>small batch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10" t="str">
        <f>TRIM(MID(SUBSTITUTE($N2339,"/",REPT(" ",999)),COLUMNS($N:N)*999-998,999))</f>
        <v>food</v>
      </c>
      <c r="R2339" s="10" t="str">
        <f>TRIM(MID(SUBSTITUTE($N2339,"/",REPT(" ",999)),COLUMNS($N:O)*999-998,999))</f>
        <v>small batch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10" t="str">
        <f>TRIM(MID(SUBSTITUTE($N2340,"/",REPT(" ",999)),COLUMNS($N:N)*999-998,999))</f>
        <v>food</v>
      </c>
      <c r="R2340" s="10" t="str">
        <f>TRIM(MID(SUBSTITUTE($N2340,"/",REPT(" ",999)),COLUMNS($N:O)*999-998,999))</f>
        <v>small batch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10" t="str">
        <f>TRIM(MID(SUBSTITUTE($N2341,"/",REPT(" ",999)),COLUMNS($N:N)*999-998,999))</f>
        <v>food</v>
      </c>
      <c r="R2341" s="10" t="str">
        <f>TRIM(MID(SUBSTITUTE($N2341,"/",REPT(" ",999)),COLUMNS($N:O)*999-998,999))</f>
        <v>small batch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10" t="str">
        <f>TRIM(MID(SUBSTITUTE($N2342,"/",REPT(" ",999)),COLUMNS($N:N)*999-998,999))</f>
        <v>food</v>
      </c>
      <c r="R2342" s="10" t="str">
        <f>TRIM(MID(SUBSTITUTE($N2342,"/",REPT(" ",999)),COLUMNS($N:O)*999-998,999))</f>
        <v>small batch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str">
        <f t="shared" si="145"/>
        <v>N/A</v>
      </c>
      <c r="Q2343" s="10" t="str">
        <f>TRIM(MID(SUBSTITUTE($N2343,"/",REPT(" ",999)),COLUMNS($N:N)*999-998,999))</f>
        <v>technology</v>
      </c>
      <c r="R2343" s="10" t="str">
        <f>TRIM(MID(SUBSTITUTE($N2343,"/",REPT(" ",999)),COLUMNS($N:O)*999-998,999))</f>
        <v>web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str">
        <f t="shared" si="145"/>
        <v>N/A</v>
      </c>
      <c r="Q2344" s="10" t="str">
        <f>TRIM(MID(SUBSTITUTE($N2344,"/",REPT(" ",999)),COLUMNS($N:N)*999-998,999))</f>
        <v>technology</v>
      </c>
      <c r="R2344" s="10" t="str">
        <f>TRIM(MID(SUBSTITUTE($N2344,"/",REPT(" ",999)),COLUMNS($N:O)*999-998,999))</f>
        <v>web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10" t="str">
        <f>TRIM(MID(SUBSTITUTE($N2345,"/",REPT(" ",999)),COLUMNS($N:N)*999-998,999))</f>
        <v>technology</v>
      </c>
      <c r="R2345" s="10" t="str">
        <f>TRIM(MID(SUBSTITUTE($N2345,"/",REPT(" ",999)),COLUMNS($N:O)*999-998,999))</f>
        <v>web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10" t="str">
        <f>TRIM(MID(SUBSTITUTE($N2346,"/",REPT(" ",999)),COLUMNS($N:N)*999-998,999))</f>
        <v>technology</v>
      </c>
      <c r="R2346" s="10" t="str">
        <f>TRIM(MID(SUBSTITUTE($N2346,"/",REPT(" ",999)),COLUMNS($N:O)*999-998,999))</f>
        <v>web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str">
        <f t="shared" si="145"/>
        <v>N/A</v>
      </c>
      <c r="Q2347" s="10" t="str">
        <f>TRIM(MID(SUBSTITUTE($N2347,"/",REPT(" ",999)),COLUMNS($N:N)*999-998,999))</f>
        <v>technology</v>
      </c>
      <c r="R2347" s="10" t="str">
        <f>TRIM(MID(SUBSTITUTE($N2347,"/",REPT(" ",999)),COLUMNS($N:O)*999-998,999))</f>
        <v>web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10" t="str">
        <f>TRIM(MID(SUBSTITUTE($N2348,"/",REPT(" ",999)),COLUMNS($N:N)*999-998,999))</f>
        <v>technology</v>
      </c>
      <c r="R2348" s="10" t="str">
        <f>TRIM(MID(SUBSTITUTE($N2348,"/",REPT(" ",999)),COLUMNS($N:O)*999-998,999))</f>
        <v>web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10" t="str">
        <f>TRIM(MID(SUBSTITUTE($N2349,"/",REPT(" ",999)),COLUMNS($N:N)*999-998,999))</f>
        <v>technology</v>
      </c>
      <c r="R2349" s="10" t="str">
        <f>TRIM(MID(SUBSTITUTE($N2349,"/",REPT(" ",999)),COLUMNS($N:O)*999-998,999))</f>
        <v>web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10" t="str">
        <f>TRIM(MID(SUBSTITUTE($N2350,"/",REPT(" ",999)),COLUMNS($N:N)*999-998,999))</f>
        <v>technology</v>
      </c>
      <c r="R2350" s="10" t="str">
        <f>TRIM(MID(SUBSTITUTE($N2350,"/",REPT(" ",999)),COLUMNS($N:O)*999-998,999))</f>
        <v>web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str">
        <f t="shared" si="145"/>
        <v>N/A</v>
      </c>
      <c r="Q2351" s="10" t="str">
        <f>TRIM(MID(SUBSTITUTE($N2351,"/",REPT(" ",999)),COLUMNS($N:N)*999-998,999))</f>
        <v>technology</v>
      </c>
      <c r="R2351" s="10" t="str">
        <f>TRIM(MID(SUBSTITUTE($N2351,"/",REPT(" ",999)),COLUMNS($N:O)*999-998,999))</f>
        <v>web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str">
        <f t="shared" si="145"/>
        <v>N/A</v>
      </c>
      <c r="Q2352" s="10" t="str">
        <f>TRIM(MID(SUBSTITUTE($N2352,"/",REPT(" ",999)),COLUMNS($N:N)*999-998,999))</f>
        <v>technology</v>
      </c>
      <c r="R2352" s="10" t="str">
        <f>TRIM(MID(SUBSTITUTE($N2352,"/",REPT(" ",999)),COLUMNS($N:O)*999-998,999))</f>
        <v>web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10" t="str">
        <f>TRIM(MID(SUBSTITUTE($N2353,"/",REPT(" ",999)),COLUMNS($N:N)*999-998,999))</f>
        <v>technology</v>
      </c>
      <c r="R2353" s="10" t="str">
        <f>TRIM(MID(SUBSTITUTE($N2353,"/",REPT(" ",999)),COLUMNS($N:O)*999-998,999))</f>
        <v>web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str">
        <f t="shared" si="145"/>
        <v>N/A</v>
      </c>
      <c r="Q2354" s="10" t="str">
        <f>TRIM(MID(SUBSTITUTE($N2354,"/",REPT(" ",999)),COLUMNS($N:N)*999-998,999))</f>
        <v>technology</v>
      </c>
      <c r="R2354" s="10" t="str">
        <f>TRIM(MID(SUBSTITUTE($N2354,"/",REPT(" ",999)),COLUMNS($N:O)*999-998,999))</f>
        <v>web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str">
        <f t="shared" si="145"/>
        <v>N/A</v>
      </c>
      <c r="Q2355" s="10" t="str">
        <f>TRIM(MID(SUBSTITUTE($N2355,"/",REPT(" ",999)),COLUMNS($N:N)*999-998,999))</f>
        <v>technology</v>
      </c>
      <c r="R2355" s="10" t="str">
        <f>TRIM(MID(SUBSTITUTE($N2355,"/",REPT(" ",999)),COLUMNS($N:O)*999-998,999))</f>
        <v>web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10" t="str">
        <f>TRIM(MID(SUBSTITUTE($N2356,"/",REPT(" ",999)),COLUMNS($N:N)*999-998,999))</f>
        <v>technology</v>
      </c>
      <c r="R2356" s="10" t="str">
        <f>TRIM(MID(SUBSTITUTE($N2356,"/",REPT(" ",999)),COLUMNS($N:O)*999-998,999))</f>
        <v>web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10" t="str">
        <f>TRIM(MID(SUBSTITUTE($N2357,"/",REPT(" ",999)),COLUMNS($N:N)*999-998,999))</f>
        <v>technology</v>
      </c>
      <c r="R2357" s="10" t="str">
        <f>TRIM(MID(SUBSTITUTE($N2357,"/",REPT(" ",999)),COLUMNS($N:O)*999-998,999))</f>
        <v>web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str">
        <f t="shared" si="145"/>
        <v>N/A</v>
      </c>
      <c r="Q2358" s="10" t="str">
        <f>TRIM(MID(SUBSTITUTE($N2358,"/",REPT(" ",999)),COLUMNS($N:N)*999-998,999))</f>
        <v>technology</v>
      </c>
      <c r="R2358" s="10" t="str">
        <f>TRIM(MID(SUBSTITUTE($N2358,"/",REPT(" ",999)),COLUMNS($N:O)*999-998,999))</f>
        <v>web</v>
      </c>
      <c r="S2358" s="14">
        <f t="shared" si="146"/>
        <v>42130.78361111111</v>
      </c>
      <c r="T2358" s="14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str">
        <f t="shared" si="145"/>
        <v>N/A</v>
      </c>
      <c r="Q2359" s="10" t="str">
        <f>TRIM(MID(SUBSTITUTE($N2359,"/",REPT(" ",999)),COLUMNS($N:N)*999-998,999))</f>
        <v>technology</v>
      </c>
      <c r="R2359" s="10" t="str">
        <f>TRIM(MID(SUBSTITUTE($N2359,"/",REPT(" ",999)),COLUMNS($N:O)*999-998,999))</f>
        <v>web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str">
        <f t="shared" si="145"/>
        <v>N/A</v>
      </c>
      <c r="Q2360" s="10" t="str">
        <f>TRIM(MID(SUBSTITUTE($N2360,"/",REPT(" ",999)),COLUMNS($N:N)*999-998,999))</f>
        <v>technology</v>
      </c>
      <c r="R2360" s="10" t="str">
        <f>TRIM(MID(SUBSTITUTE($N2360,"/",REPT(" ",999)),COLUMNS($N:O)*999-998,999))</f>
        <v>web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10" t="str">
        <f>TRIM(MID(SUBSTITUTE($N2361,"/",REPT(" ",999)),COLUMNS($N:N)*999-998,999))</f>
        <v>technology</v>
      </c>
      <c r="R2361" s="10" t="str">
        <f>TRIM(MID(SUBSTITUTE($N2361,"/",REPT(" ",999)),COLUMNS($N:O)*999-998,999))</f>
        <v>web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10" t="str">
        <f>TRIM(MID(SUBSTITUTE($N2362,"/",REPT(" ",999)),COLUMNS($N:N)*999-998,999))</f>
        <v>technology</v>
      </c>
      <c r="R2362" s="10" t="str">
        <f>TRIM(MID(SUBSTITUTE($N2362,"/",REPT(" ",999)),COLUMNS($N:O)*999-998,999))</f>
        <v>web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str">
        <f t="shared" si="145"/>
        <v>N/A</v>
      </c>
      <c r="Q2363" s="10" t="str">
        <f>TRIM(MID(SUBSTITUTE($N2363,"/",REPT(" ",999)),COLUMNS($N:N)*999-998,999))</f>
        <v>technology</v>
      </c>
      <c r="R2363" s="10" t="str">
        <f>TRIM(MID(SUBSTITUTE($N2363,"/",REPT(" ",999)),COLUMNS($N:O)*999-998,999))</f>
        <v>web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10" t="str">
        <f>TRIM(MID(SUBSTITUTE($N2364,"/",REPT(" ",999)),COLUMNS($N:N)*999-998,999))</f>
        <v>technology</v>
      </c>
      <c r="R2364" s="10" t="str">
        <f>TRIM(MID(SUBSTITUTE($N2364,"/",REPT(" ",999)),COLUMNS($N:O)*999-998,999))</f>
        <v>web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str">
        <f t="shared" si="145"/>
        <v>N/A</v>
      </c>
      <c r="Q2365" s="10" t="str">
        <f>TRIM(MID(SUBSTITUTE($N2365,"/",REPT(" ",999)),COLUMNS($N:N)*999-998,999))</f>
        <v>technology</v>
      </c>
      <c r="R2365" s="10" t="str">
        <f>TRIM(MID(SUBSTITUTE($N2365,"/",REPT(" ",999)),COLUMNS($N:O)*999-998,999))</f>
        <v>web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str">
        <f t="shared" si="145"/>
        <v>N/A</v>
      </c>
      <c r="Q2366" s="10" t="str">
        <f>TRIM(MID(SUBSTITUTE($N2366,"/",REPT(" ",999)),COLUMNS($N:N)*999-998,999))</f>
        <v>technology</v>
      </c>
      <c r="R2366" s="10" t="str">
        <f>TRIM(MID(SUBSTITUTE($N2366,"/",REPT(" ",999)),COLUMNS($N:O)*999-998,999))</f>
        <v>web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str">
        <f t="shared" si="145"/>
        <v>N/A</v>
      </c>
      <c r="Q2367" s="10" t="str">
        <f>TRIM(MID(SUBSTITUTE($N2367,"/",REPT(" ",999)),COLUMNS($N:N)*999-998,999))</f>
        <v>technology</v>
      </c>
      <c r="R2367" s="10" t="str">
        <f>TRIM(MID(SUBSTITUTE($N2367,"/",REPT(" ",999)),COLUMNS($N:O)*999-998,999))</f>
        <v>web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10" t="str">
        <f>TRIM(MID(SUBSTITUTE($N2368,"/",REPT(" ",999)),COLUMNS($N:N)*999-998,999))</f>
        <v>technology</v>
      </c>
      <c r="R2368" s="10" t="str">
        <f>TRIM(MID(SUBSTITUTE($N2368,"/",REPT(" ",999)),COLUMNS($N:O)*999-998,999))</f>
        <v>web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10" t="str">
        <f>TRIM(MID(SUBSTITUTE($N2369,"/",REPT(" ",999)),COLUMNS($N:N)*999-998,999))</f>
        <v>technology</v>
      </c>
      <c r="R2369" s="10" t="str">
        <f>TRIM(MID(SUBSTITUTE($N2369,"/",REPT(" ",999)),COLUMNS($N:O)*999-998,999))</f>
        <v>web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10" t="str">
        <f>TRIM(MID(SUBSTITUTE($N2370,"/",REPT(" ",999)),COLUMNS($N:N)*999-998,999))</f>
        <v>technology</v>
      </c>
      <c r="R2370" s="10" t="str">
        <f>TRIM(MID(SUBSTITUTE($N2370,"/",REPT(" ",999)),COLUMNS($N:O)*999-998,999))</f>
        <v>web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str">
        <f t="shared" ref="P2371:P2434" si="149">IF(ISERROR(E2371/L2371), "N/A", E2371/L2371)</f>
        <v>N/A</v>
      </c>
      <c r="Q2371" s="10" t="str">
        <f>TRIM(MID(SUBSTITUTE($N2371,"/",REPT(" ",999)),COLUMNS($N:N)*999-998,999))</f>
        <v>technology</v>
      </c>
      <c r="R2371" s="10" t="str">
        <f>TRIM(MID(SUBSTITUTE($N2371,"/",REPT(" ",999)),COLUMNS($N:O)*999-998,999))</f>
        <v>web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10" t="str">
        <f>TRIM(MID(SUBSTITUTE($N2372,"/",REPT(" ",999)),COLUMNS($N:N)*999-998,999))</f>
        <v>technology</v>
      </c>
      <c r="R2372" s="10" t="str">
        <f>TRIM(MID(SUBSTITUTE($N2372,"/",REPT(" ",999)),COLUMNS($N:O)*999-998,999))</f>
        <v>web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str">
        <f t="shared" si="149"/>
        <v>N/A</v>
      </c>
      <c r="Q2373" s="10" t="str">
        <f>TRIM(MID(SUBSTITUTE($N2373,"/",REPT(" ",999)),COLUMNS($N:N)*999-998,999))</f>
        <v>technology</v>
      </c>
      <c r="R2373" s="10" t="str">
        <f>TRIM(MID(SUBSTITUTE($N2373,"/",REPT(" ",999)),COLUMNS($N:O)*999-998,999))</f>
        <v>web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10" t="str">
        <f>TRIM(MID(SUBSTITUTE($N2374,"/",REPT(" ",999)),COLUMNS($N:N)*999-998,999))</f>
        <v>technology</v>
      </c>
      <c r="R2374" s="10" t="str">
        <f>TRIM(MID(SUBSTITUTE($N2374,"/",REPT(" ",999)),COLUMNS($N:O)*999-998,999))</f>
        <v>web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10" t="str">
        <f>TRIM(MID(SUBSTITUTE($N2375,"/",REPT(" ",999)),COLUMNS($N:N)*999-998,999))</f>
        <v>technology</v>
      </c>
      <c r="R2375" s="10" t="str">
        <f>TRIM(MID(SUBSTITUTE($N2375,"/",REPT(" ",999)),COLUMNS($N:O)*999-998,999))</f>
        <v>web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10" t="str">
        <f>TRIM(MID(SUBSTITUTE($N2376,"/",REPT(" ",999)),COLUMNS($N:N)*999-998,999))</f>
        <v>technology</v>
      </c>
      <c r="R2376" s="10" t="str">
        <f>TRIM(MID(SUBSTITUTE($N2376,"/",REPT(" ",999)),COLUMNS($N:O)*999-998,999))</f>
        <v>web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str">
        <f t="shared" si="149"/>
        <v>N/A</v>
      </c>
      <c r="Q2377" s="10" t="str">
        <f>TRIM(MID(SUBSTITUTE($N2377,"/",REPT(" ",999)),COLUMNS($N:N)*999-998,999))</f>
        <v>technology</v>
      </c>
      <c r="R2377" s="10" t="str">
        <f>TRIM(MID(SUBSTITUTE($N2377,"/",REPT(" ",999)),COLUMNS($N:O)*999-998,999))</f>
        <v>web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10" t="str">
        <f>TRIM(MID(SUBSTITUTE($N2378,"/",REPT(" ",999)),COLUMNS($N:N)*999-998,999))</f>
        <v>technology</v>
      </c>
      <c r="R2378" s="10" t="str">
        <f>TRIM(MID(SUBSTITUTE($N2378,"/",REPT(" ",999)),COLUMNS($N:O)*999-998,999))</f>
        <v>web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str">
        <f t="shared" si="149"/>
        <v>N/A</v>
      </c>
      <c r="Q2379" s="10" t="str">
        <f>TRIM(MID(SUBSTITUTE($N2379,"/",REPT(" ",999)),COLUMNS($N:N)*999-998,999))</f>
        <v>technology</v>
      </c>
      <c r="R2379" s="10" t="str">
        <f>TRIM(MID(SUBSTITUTE($N2379,"/",REPT(" ",999)),COLUMNS($N:O)*999-998,999))</f>
        <v>web</v>
      </c>
      <c r="S2379" s="14">
        <f t="shared" si="150"/>
        <v>42669.870173611111</v>
      </c>
      <c r="T2379" s="14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str">
        <f t="shared" si="149"/>
        <v>N/A</v>
      </c>
      <c r="Q2380" s="10" t="str">
        <f>TRIM(MID(SUBSTITUTE($N2380,"/",REPT(" ",999)),COLUMNS($N:N)*999-998,999))</f>
        <v>technology</v>
      </c>
      <c r="R2380" s="10" t="str">
        <f>TRIM(MID(SUBSTITUTE($N2380,"/",REPT(" ",999)),COLUMNS($N:O)*999-998,999))</f>
        <v>web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str">
        <f t="shared" si="149"/>
        <v>N/A</v>
      </c>
      <c r="Q2381" s="10" t="str">
        <f>TRIM(MID(SUBSTITUTE($N2381,"/",REPT(" ",999)),COLUMNS($N:N)*999-998,999))</f>
        <v>technology</v>
      </c>
      <c r="R2381" s="10" t="str">
        <f>TRIM(MID(SUBSTITUTE($N2381,"/",REPT(" ",999)),COLUMNS($N:O)*999-998,999))</f>
        <v>web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10" t="str">
        <f>TRIM(MID(SUBSTITUTE($N2382,"/",REPT(" ",999)),COLUMNS($N:N)*999-998,999))</f>
        <v>technology</v>
      </c>
      <c r="R2382" s="10" t="str">
        <f>TRIM(MID(SUBSTITUTE($N2382,"/",REPT(" ",999)),COLUMNS($N:O)*999-998,999))</f>
        <v>web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10" t="str">
        <f>TRIM(MID(SUBSTITUTE($N2383,"/",REPT(" ",999)),COLUMNS($N:N)*999-998,999))</f>
        <v>technology</v>
      </c>
      <c r="R2383" s="10" t="str">
        <f>TRIM(MID(SUBSTITUTE($N2383,"/",REPT(" ",999)),COLUMNS($N:O)*999-998,999))</f>
        <v>web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10" t="str">
        <f>TRIM(MID(SUBSTITUTE($N2384,"/",REPT(" ",999)),COLUMNS($N:N)*999-998,999))</f>
        <v>technology</v>
      </c>
      <c r="R2384" s="10" t="str">
        <f>TRIM(MID(SUBSTITUTE($N2384,"/",REPT(" ",999)),COLUMNS($N:O)*999-998,999))</f>
        <v>web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10" t="str">
        <f>TRIM(MID(SUBSTITUTE($N2385,"/",REPT(" ",999)),COLUMNS($N:N)*999-998,999))</f>
        <v>technology</v>
      </c>
      <c r="R2385" s="10" t="str">
        <f>TRIM(MID(SUBSTITUTE($N2385,"/",REPT(" ",999)),COLUMNS($N:O)*999-998,999))</f>
        <v>web</v>
      </c>
      <c r="S2385" s="14">
        <f t="shared" si="150"/>
        <v>42027.056793981479</v>
      </c>
      <c r="T2385" s="14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10" t="str">
        <f>TRIM(MID(SUBSTITUTE($N2386,"/",REPT(" ",999)),COLUMNS($N:N)*999-998,999))</f>
        <v>technology</v>
      </c>
      <c r="R2386" s="10" t="str">
        <f>TRIM(MID(SUBSTITUTE($N2386,"/",REPT(" ",999)),COLUMNS($N:O)*999-998,999))</f>
        <v>web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10" t="str">
        <f>TRIM(MID(SUBSTITUTE($N2387,"/",REPT(" ",999)),COLUMNS($N:N)*999-998,999))</f>
        <v>technology</v>
      </c>
      <c r="R2387" s="10" t="str">
        <f>TRIM(MID(SUBSTITUTE($N2387,"/",REPT(" ",999)),COLUMNS($N:O)*999-998,999))</f>
        <v>web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str">
        <f t="shared" si="149"/>
        <v>N/A</v>
      </c>
      <c r="Q2388" s="10" t="str">
        <f>TRIM(MID(SUBSTITUTE($N2388,"/",REPT(" ",999)),COLUMNS($N:N)*999-998,999))</f>
        <v>technology</v>
      </c>
      <c r="R2388" s="10" t="str">
        <f>TRIM(MID(SUBSTITUTE($N2388,"/",REPT(" ",999)),COLUMNS($N:O)*999-998,999))</f>
        <v>web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10" t="str">
        <f>TRIM(MID(SUBSTITUTE($N2389,"/",REPT(" ",999)),COLUMNS($N:N)*999-998,999))</f>
        <v>technology</v>
      </c>
      <c r="R2389" s="10" t="str">
        <f>TRIM(MID(SUBSTITUTE($N2389,"/",REPT(" ",999)),COLUMNS($N:O)*999-998,999))</f>
        <v>web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10" t="str">
        <f>TRIM(MID(SUBSTITUTE($N2390,"/",REPT(" ",999)),COLUMNS($N:N)*999-998,999))</f>
        <v>technology</v>
      </c>
      <c r="R2390" s="10" t="str">
        <f>TRIM(MID(SUBSTITUTE($N2390,"/",REPT(" ",999)),COLUMNS($N:O)*999-998,999))</f>
        <v>web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10" t="str">
        <f>TRIM(MID(SUBSTITUTE($N2391,"/",REPT(" ",999)),COLUMNS($N:N)*999-998,999))</f>
        <v>technology</v>
      </c>
      <c r="R2391" s="10" t="str">
        <f>TRIM(MID(SUBSTITUTE($N2391,"/",REPT(" ",999)),COLUMNS($N:O)*999-998,999))</f>
        <v>web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str">
        <f t="shared" si="149"/>
        <v>N/A</v>
      </c>
      <c r="Q2392" s="10" t="str">
        <f>TRIM(MID(SUBSTITUTE($N2392,"/",REPT(" ",999)),COLUMNS($N:N)*999-998,999))</f>
        <v>technology</v>
      </c>
      <c r="R2392" s="10" t="str">
        <f>TRIM(MID(SUBSTITUTE($N2392,"/",REPT(" ",999)),COLUMNS($N:O)*999-998,999))</f>
        <v>web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10" t="str">
        <f>TRIM(MID(SUBSTITUTE($N2393,"/",REPT(" ",999)),COLUMNS($N:N)*999-998,999))</f>
        <v>technology</v>
      </c>
      <c r="R2393" s="10" t="str">
        <f>TRIM(MID(SUBSTITUTE($N2393,"/",REPT(" ",999)),COLUMNS($N:O)*999-998,999))</f>
        <v>web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str">
        <f t="shared" si="149"/>
        <v>N/A</v>
      </c>
      <c r="Q2394" s="10" t="str">
        <f>TRIM(MID(SUBSTITUTE($N2394,"/",REPT(" ",999)),COLUMNS($N:N)*999-998,999))</f>
        <v>technology</v>
      </c>
      <c r="R2394" s="10" t="str">
        <f>TRIM(MID(SUBSTITUTE($N2394,"/",REPT(" ",999)),COLUMNS($N:O)*999-998,999))</f>
        <v>web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10" t="str">
        <f>TRIM(MID(SUBSTITUTE($N2395,"/",REPT(" ",999)),COLUMNS($N:N)*999-998,999))</f>
        <v>technology</v>
      </c>
      <c r="R2395" s="10" t="str">
        <f>TRIM(MID(SUBSTITUTE($N2395,"/",REPT(" ",999)),COLUMNS($N:O)*999-998,999))</f>
        <v>web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10" t="str">
        <f>TRIM(MID(SUBSTITUTE($N2396,"/",REPT(" ",999)),COLUMNS($N:N)*999-998,999))</f>
        <v>technology</v>
      </c>
      <c r="R2396" s="10" t="str">
        <f>TRIM(MID(SUBSTITUTE($N2396,"/",REPT(" ",999)),COLUMNS($N:O)*999-998,999))</f>
        <v>web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str">
        <f t="shared" si="149"/>
        <v>N/A</v>
      </c>
      <c r="Q2397" s="10" t="str">
        <f>TRIM(MID(SUBSTITUTE($N2397,"/",REPT(" ",999)),COLUMNS($N:N)*999-998,999))</f>
        <v>technology</v>
      </c>
      <c r="R2397" s="10" t="str">
        <f>TRIM(MID(SUBSTITUTE($N2397,"/",REPT(" ",999)),COLUMNS($N:O)*999-998,999))</f>
        <v>web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10" t="str">
        <f>TRIM(MID(SUBSTITUTE($N2398,"/",REPT(" ",999)),COLUMNS($N:N)*999-998,999))</f>
        <v>technology</v>
      </c>
      <c r="R2398" s="10" t="str">
        <f>TRIM(MID(SUBSTITUTE($N2398,"/",REPT(" ",999)),COLUMNS($N:O)*999-998,999))</f>
        <v>web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str">
        <f t="shared" si="149"/>
        <v>N/A</v>
      </c>
      <c r="Q2399" s="10" t="str">
        <f>TRIM(MID(SUBSTITUTE($N2399,"/",REPT(" ",999)),COLUMNS($N:N)*999-998,999))</f>
        <v>technology</v>
      </c>
      <c r="R2399" s="10" t="str">
        <f>TRIM(MID(SUBSTITUTE($N2399,"/",REPT(" ",999)),COLUMNS($N:O)*999-998,999))</f>
        <v>web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str">
        <f t="shared" si="149"/>
        <v>N/A</v>
      </c>
      <c r="Q2400" s="10" t="str">
        <f>TRIM(MID(SUBSTITUTE($N2400,"/",REPT(" ",999)),COLUMNS($N:N)*999-998,999))</f>
        <v>technology</v>
      </c>
      <c r="R2400" s="10" t="str">
        <f>TRIM(MID(SUBSTITUTE($N2400,"/",REPT(" ",999)),COLUMNS($N:O)*999-998,999))</f>
        <v>web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str">
        <f t="shared" si="149"/>
        <v>N/A</v>
      </c>
      <c r="Q2401" s="10" t="str">
        <f>TRIM(MID(SUBSTITUTE($N2401,"/",REPT(" ",999)),COLUMNS($N:N)*999-998,999))</f>
        <v>technology</v>
      </c>
      <c r="R2401" s="10" t="str">
        <f>TRIM(MID(SUBSTITUTE($N2401,"/",REPT(" ",999)),COLUMNS($N:O)*999-998,999))</f>
        <v>web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str">
        <f t="shared" si="149"/>
        <v>N/A</v>
      </c>
      <c r="Q2402" s="10" t="str">
        <f>TRIM(MID(SUBSTITUTE($N2402,"/",REPT(" ",999)),COLUMNS($N:N)*999-998,999))</f>
        <v>technology</v>
      </c>
      <c r="R2402" s="10" t="str">
        <f>TRIM(MID(SUBSTITUTE($N2402,"/",REPT(" ",999)),COLUMNS($N:O)*999-998,999))</f>
        <v>web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10" t="str">
        <f>TRIM(MID(SUBSTITUTE($N2403,"/",REPT(" ",999)),COLUMNS($N:N)*999-998,999))</f>
        <v>food</v>
      </c>
      <c r="R2403" s="10" t="str">
        <f>TRIM(MID(SUBSTITUTE($N2403,"/",REPT(" ",999)),COLUMNS($N:O)*999-998,999))</f>
        <v>food trucks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10" t="str">
        <f>TRIM(MID(SUBSTITUTE($N2404,"/",REPT(" ",999)),COLUMNS($N:N)*999-998,999))</f>
        <v>food</v>
      </c>
      <c r="R2404" s="10" t="str">
        <f>TRIM(MID(SUBSTITUTE($N2404,"/",REPT(" ",999)),COLUMNS($N:O)*999-998,999))</f>
        <v>food trucks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10" t="str">
        <f>TRIM(MID(SUBSTITUTE($N2405,"/",REPT(" ",999)),COLUMNS($N:N)*999-998,999))</f>
        <v>food</v>
      </c>
      <c r="R2405" s="10" t="str">
        <f>TRIM(MID(SUBSTITUTE($N2405,"/",REPT(" ",999)),COLUMNS($N:O)*999-998,999))</f>
        <v>food trucks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str">
        <f t="shared" si="149"/>
        <v>N/A</v>
      </c>
      <c r="Q2406" s="10" t="str">
        <f>TRIM(MID(SUBSTITUTE($N2406,"/",REPT(" ",999)),COLUMNS($N:N)*999-998,999))</f>
        <v>food</v>
      </c>
      <c r="R2406" s="10" t="str">
        <f>TRIM(MID(SUBSTITUTE($N2406,"/",REPT(" ",999)),COLUMNS($N:O)*999-998,999))</f>
        <v>food trucks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10" t="str">
        <f>TRIM(MID(SUBSTITUTE($N2407,"/",REPT(" ",999)),COLUMNS($N:N)*999-998,999))</f>
        <v>food</v>
      </c>
      <c r="R2407" s="10" t="str">
        <f>TRIM(MID(SUBSTITUTE($N2407,"/",REPT(" ",999)),COLUMNS($N:O)*999-998,999))</f>
        <v>food trucks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10" t="str">
        <f>TRIM(MID(SUBSTITUTE($N2408,"/",REPT(" ",999)),COLUMNS($N:N)*999-998,999))</f>
        <v>food</v>
      </c>
      <c r="R2408" s="10" t="str">
        <f>TRIM(MID(SUBSTITUTE($N2408,"/",REPT(" ",999)),COLUMNS($N:O)*999-998,999))</f>
        <v>food trucks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10" t="str">
        <f>TRIM(MID(SUBSTITUTE($N2409,"/",REPT(" ",999)),COLUMNS($N:N)*999-998,999))</f>
        <v>food</v>
      </c>
      <c r="R2409" s="10" t="str">
        <f>TRIM(MID(SUBSTITUTE($N2409,"/",REPT(" ",999)),COLUMNS($N:O)*999-998,999))</f>
        <v>food trucks</v>
      </c>
      <c r="S2409" s="14">
        <f t="shared" si="150"/>
        <v>42082.575555555552</v>
      </c>
      <c r="T2409" s="14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10" t="str">
        <f>TRIM(MID(SUBSTITUTE($N2410,"/",REPT(" ",999)),COLUMNS($N:N)*999-998,999))</f>
        <v>food</v>
      </c>
      <c r="R2410" s="10" t="str">
        <f>TRIM(MID(SUBSTITUTE($N2410,"/",REPT(" ",999)),COLUMNS($N:O)*999-998,999))</f>
        <v>food trucks</v>
      </c>
      <c r="S2410" s="14">
        <f t="shared" si="150"/>
        <v>41919.140706018516</v>
      </c>
      <c r="T2410" s="14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10" t="str">
        <f>TRIM(MID(SUBSTITUTE($N2411,"/",REPT(" ",999)),COLUMNS($N:N)*999-998,999))</f>
        <v>food</v>
      </c>
      <c r="R2411" s="10" t="str">
        <f>TRIM(MID(SUBSTITUTE($N2411,"/",REPT(" ",999)),COLUMNS($N:O)*999-998,999))</f>
        <v>food trucks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str">
        <f t="shared" si="149"/>
        <v>N/A</v>
      </c>
      <c r="Q2412" s="10" t="str">
        <f>TRIM(MID(SUBSTITUTE($N2412,"/",REPT(" ",999)),COLUMNS($N:N)*999-998,999))</f>
        <v>food</v>
      </c>
      <c r="R2412" s="10" t="str">
        <f>TRIM(MID(SUBSTITUTE($N2412,"/",REPT(" ",999)),COLUMNS($N:O)*999-998,999))</f>
        <v>food trucks</v>
      </c>
      <c r="S2412" s="14">
        <f t="shared" si="150"/>
        <v>42224.408275462964</v>
      </c>
      <c r="T2412" s="14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10" t="str">
        <f>TRIM(MID(SUBSTITUTE($N2413,"/",REPT(" ",999)),COLUMNS($N:N)*999-998,999))</f>
        <v>food</v>
      </c>
      <c r="R2413" s="10" t="str">
        <f>TRIM(MID(SUBSTITUTE($N2413,"/",REPT(" ",999)),COLUMNS($N:O)*999-998,999))</f>
        <v>food trucks</v>
      </c>
      <c r="S2413" s="14">
        <f t="shared" si="150"/>
        <v>42211.732430555552</v>
      </c>
      <c r="T2413" s="14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str">
        <f t="shared" si="149"/>
        <v>N/A</v>
      </c>
      <c r="Q2414" s="10" t="str">
        <f>TRIM(MID(SUBSTITUTE($N2414,"/",REPT(" ",999)),COLUMNS($N:N)*999-998,999))</f>
        <v>food</v>
      </c>
      <c r="R2414" s="10" t="str">
        <f>TRIM(MID(SUBSTITUTE($N2414,"/",REPT(" ",999)),COLUMNS($N:O)*999-998,999))</f>
        <v>food trucks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10" t="str">
        <f>TRIM(MID(SUBSTITUTE($N2415,"/",REPT(" ",999)),COLUMNS($N:N)*999-998,999))</f>
        <v>food</v>
      </c>
      <c r="R2415" s="10" t="str">
        <f>TRIM(MID(SUBSTITUTE($N2415,"/",REPT(" ",999)),COLUMNS($N:O)*999-998,999))</f>
        <v>food trucks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10" t="str">
        <f>TRIM(MID(SUBSTITUTE($N2416,"/",REPT(" ",999)),COLUMNS($N:N)*999-998,999))</f>
        <v>food</v>
      </c>
      <c r="R2416" s="10" t="str">
        <f>TRIM(MID(SUBSTITUTE($N2416,"/",REPT(" ",999)),COLUMNS($N:O)*999-998,999))</f>
        <v>food trucks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10" t="str">
        <f>TRIM(MID(SUBSTITUTE($N2417,"/",REPT(" ",999)),COLUMNS($N:N)*999-998,999))</f>
        <v>food</v>
      </c>
      <c r="R2417" s="10" t="str">
        <f>TRIM(MID(SUBSTITUTE($N2417,"/",REPT(" ",999)),COLUMNS($N:O)*999-998,999))</f>
        <v>food trucks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10" t="str">
        <f>TRIM(MID(SUBSTITUTE($N2418,"/",REPT(" ",999)),COLUMNS($N:N)*999-998,999))</f>
        <v>food</v>
      </c>
      <c r="R2418" s="10" t="str">
        <f>TRIM(MID(SUBSTITUTE($N2418,"/",REPT(" ",999)),COLUMNS($N:O)*999-998,999))</f>
        <v>food trucks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str">
        <f t="shared" si="149"/>
        <v>N/A</v>
      </c>
      <c r="Q2419" s="10" t="str">
        <f>TRIM(MID(SUBSTITUTE($N2419,"/",REPT(" ",999)),COLUMNS($N:N)*999-998,999))</f>
        <v>food</v>
      </c>
      <c r="R2419" s="10" t="str">
        <f>TRIM(MID(SUBSTITUTE($N2419,"/",REPT(" ",999)),COLUMNS($N:O)*999-998,999))</f>
        <v>food trucks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10" t="str">
        <f>TRIM(MID(SUBSTITUTE($N2420,"/",REPT(" ",999)),COLUMNS($N:N)*999-998,999))</f>
        <v>food</v>
      </c>
      <c r="R2420" s="10" t="str">
        <f>TRIM(MID(SUBSTITUTE($N2420,"/",REPT(" ",999)),COLUMNS($N:O)*999-998,999))</f>
        <v>food trucks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str">
        <f t="shared" si="149"/>
        <v>N/A</v>
      </c>
      <c r="Q2421" s="10" t="str">
        <f>TRIM(MID(SUBSTITUTE($N2421,"/",REPT(" ",999)),COLUMNS($N:N)*999-998,999))</f>
        <v>food</v>
      </c>
      <c r="R2421" s="10" t="str">
        <f>TRIM(MID(SUBSTITUTE($N2421,"/",REPT(" ",999)),COLUMNS($N:O)*999-998,999))</f>
        <v>food trucks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10" t="str">
        <f>TRIM(MID(SUBSTITUTE($N2422,"/",REPT(" ",999)),COLUMNS($N:N)*999-998,999))</f>
        <v>food</v>
      </c>
      <c r="R2422" s="10" t="str">
        <f>TRIM(MID(SUBSTITUTE($N2422,"/",REPT(" ",999)),COLUMNS($N:O)*999-998,999))</f>
        <v>food trucks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10" t="str">
        <f>TRIM(MID(SUBSTITUTE($N2423,"/",REPT(" ",999)),COLUMNS($N:N)*999-998,999))</f>
        <v>food</v>
      </c>
      <c r="R2423" s="10" t="str">
        <f>TRIM(MID(SUBSTITUTE($N2423,"/",REPT(" ",999)),COLUMNS($N:O)*999-998,999))</f>
        <v>food trucks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10" t="str">
        <f>TRIM(MID(SUBSTITUTE($N2424,"/",REPT(" ",999)),COLUMNS($N:N)*999-998,999))</f>
        <v>food</v>
      </c>
      <c r="R2424" s="10" t="str">
        <f>TRIM(MID(SUBSTITUTE($N2424,"/",REPT(" ",999)),COLUMNS($N:O)*999-998,999))</f>
        <v>food trucks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10" t="str">
        <f>TRIM(MID(SUBSTITUTE($N2425,"/",REPT(" ",999)),COLUMNS($N:N)*999-998,999))</f>
        <v>food</v>
      </c>
      <c r="R2425" s="10" t="str">
        <f>TRIM(MID(SUBSTITUTE($N2425,"/",REPT(" ",999)),COLUMNS($N:O)*999-998,999))</f>
        <v>food trucks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10" t="str">
        <f>TRIM(MID(SUBSTITUTE($N2426,"/",REPT(" ",999)),COLUMNS($N:N)*999-998,999))</f>
        <v>food</v>
      </c>
      <c r="R2426" s="10" t="str">
        <f>TRIM(MID(SUBSTITUTE($N2426,"/",REPT(" ",999)),COLUMNS($N:O)*999-998,999))</f>
        <v>food trucks</v>
      </c>
      <c r="S2426" s="14">
        <f t="shared" si="150"/>
        <v>41909.892453703702</v>
      </c>
      <c r="T2426" s="14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10" t="str">
        <f>TRIM(MID(SUBSTITUTE($N2427,"/",REPT(" ",999)),COLUMNS($N:N)*999-998,999))</f>
        <v>food</v>
      </c>
      <c r="R2427" s="10" t="str">
        <f>TRIM(MID(SUBSTITUTE($N2427,"/",REPT(" ",999)),COLUMNS($N:O)*999-998,999))</f>
        <v>food trucks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str">
        <f t="shared" si="149"/>
        <v>N/A</v>
      </c>
      <c r="Q2428" s="10" t="str">
        <f>TRIM(MID(SUBSTITUTE($N2428,"/",REPT(" ",999)),COLUMNS($N:N)*999-998,999))</f>
        <v>food</v>
      </c>
      <c r="R2428" s="10" t="str">
        <f>TRIM(MID(SUBSTITUTE($N2428,"/",REPT(" ",999)),COLUMNS($N:O)*999-998,999))</f>
        <v>food trucks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10" t="str">
        <f>TRIM(MID(SUBSTITUTE($N2429,"/",REPT(" ",999)),COLUMNS($N:N)*999-998,999))</f>
        <v>food</v>
      </c>
      <c r="R2429" s="10" t="str">
        <f>TRIM(MID(SUBSTITUTE($N2429,"/",REPT(" ",999)),COLUMNS($N:O)*999-998,999))</f>
        <v>food trucks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10" t="str">
        <f>TRIM(MID(SUBSTITUTE($N2430,"/",REPT(" ",999)),COLUMNS($N:N)*999-998,999))</f>
        <v>food</v>
      </c>
      <c r="R2430" s="10" t="str">
        <f>TRIM(MID(SUBSTITUTE($N2430,"/",REPT(" ",999)),COLUMNS($N:O)*999-998,999))</f>
        <v>food trucks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10" t="str">
        <f>TRIM(MID(SUBSTITUTE($N2431,"/",REPT(" ",999)),COLUMNS($N:N)*999-998,999))</f>
        <v>food</v>
      </c>
      <c r="R2431" s="10" t="str">
        <f>TRIM(MID(SUBSTITUTE($N2431,"/",REPT(" ",999)),COLUMNS($N:O)*999-998,999))</f>
        <v>food trucks</v>
      </c>
      <c r="S2431" s="14">
        <f t="shared" si="150"/>
        <v>42734.879236111112</v>
      </c>
      <c r="T2431" s="14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10" t="str">
        <f>TRIM(MID(SUBSTITUTE($N2432,"/",REPT(" ",999)),COLUMNS($N:N)*999-998,999))</f>
        <v>food</v>
      </c>
      <c r="R2432" s="10" t="str">
        <f>TRIM(MID(SUBSTITUTE($N2432,"/",REPT(" ",999)),COLUMNS($N:O)*999-998,999))</f>
        <v>food trucks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10" t="str">
        <f>TRIM(MID(SUBSTITUTE($N2433,"/",REPT(" ",999)),COLUMNS($N:N)*999-998,999))</f>
        <v>food</v>
      </c>
      <c r="R2433" s="10" t="str">
        <f>TRIM(MID(SUBSTITUTE($N2433,"/",REPT(" ",999)),COLUMNS($N:O)*999-998,999))</f>
        <v>food trucks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10" t="str">
        <f>TRIM(MID(SUBSTITUTE($N2434,"/",REPT(" ",999)),COLUMNS($N:N)*999-998,999))</f>
        <v>food</v>
      </c>
      <c r="R2434" s="10" t="str">
        <f>TRIM(MID(SUBSTITUTE($N2434,"/",REPT(" ",999)),COLUMNS($N:O)*999-998,999))</f>
        <v>food trucks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str">
        <f t="shared" ref="P2435:P2498" si="153">IF(ISERROR(E2435/L2435), "N/A", E2435/L2435)</f>
        <v>N/A</v>
      </c>
      <c r="Q2435" s="10" t="str">
        <f>TRIM(MID(SUBSTITUTE($N2435,"/",REPT(" ",999)),COLUMNS($N:N)*999-998,999))</f>
        <v>food</v>
      </c>
      <c r="R2435" s="10" t="str">
        <f>TRIM(MID(SUBSTITUTE($N2435,"/",REPT(" ",999)),COLUMNS($N:O)*999-998,999))</f>
        <v>food trucks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10" t="str">
        <f>TRIM(MID(SUBSTITUTE($N2436,"/",REPT(" ",999)),COLUMNS($N:N)*999-998,999))</f>
        <v>food</v>
      </c>
      <c r="R2436" s="10" t="str">
        <f>TRIM(MID(SUBSTITUTE($N2436,"/",REPT(" ",999)),COLUMNS($N:O)*999-998,999))</f>
        <v>food trucks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10" t="str">
        <f>TRIM(MID(SUBSTITUTE($N2437,"/",REPT(" ",999)),COLUMNS($N:N)*999-998,999))</f>
        <v>food</v>
      </c>
      <c r="R2437" s="10" t="str">
        <f>TRIM(MID(SUBSTITUTE($N2437,"/",REPT(" ",999)),COLUMNS($N:O)*999-998,999))</f>
        <v>food trucks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10" t="str">
        <f>TRIM(MID(SUBSTITUTE($N2438,"/",REPT(" ",999)),COLUMNS($N:N)*999-998,999))</f>
        <v>food</v>
      </c>
      <c r="R2438" s="10" t="str">
        <f>TRIM(MID(SUBSTITUTE($N2438,"/",REPT(" ",999)),COLUMNS($N:O)*999-998,999))</f>
        <v>food trucks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str">
        <f t="shared" si="153"/>
        <v>N/A</v>
      </c>
      <c r="Q2439" s="10" t="str">
        <f>TRIM(MID(SUBSTITUTE($N2439,"/",REPT(" ",999)),COLUMNS($N:N)*999-998,999))</f>
        <v>food</v>
      </c>
      <c r="R2439" s="10" t="str">
        <f>TRIM(MID(SUBSTITUTE($N2439,"/",REPT(" ",999)),COLUMNS($N:O)*999-998,999))</f>
        <v>food trucks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10" t="str">
        <f>TRIM(MID(SUBSTITUTE($N2440,"/",REPT(" ",999)),COLUMNS($N:N)*999-998,999))</f>
        <v>food</v>
      </c>
      <c r="R2440" s="10" t="str">
        <f>TRIM(MID(SUBSTITUTE($N2440,"/",REPT(" ",999)),COLUMNS($N:O)*999-998,999))</f>
        <v>food trucks</v>
      </c>
      <c r="S2440" s="14">
        <f t="shared" si="154"/>
        <v>42285.91506944444</v>
      </c>
      <c r="T2440" s="14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str">
        <f t="shared" si="153"/>
        <v>N/A</v>
      </c>
      <c r="Q2441" s="10" t="str">
        <f>TRIM(MID(SUBSTITUTE($N2441,"/",REPT(" ",999)),COLUMNS($N:N)*999-998,999))</f>
        <v>food</v>
      </c>
      <c r="R2441" s="10" t="str">
        <f>TRIM(MID(SUBSTITUTE($N2441,"/",REPT(" ",999)),COLUMNS($N:O)*999-998,999))</f>
        <v>food trucks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10" t="str">
        <f>TRIM(MID(SUBSTITUTE($N2442,"/",REPT(" ",999)),COLUMNS($N:N)*999-998,999))</f>
        <v>food</v>
      </c>
      <c r="R2442" s="10" t="str">
        <f>TRIM(MID(SUBSTITUTE($N2442,"/",REPT(" ",999)),COLUMNS($N:O)*999-998,999))</f>
        <v>food trucks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10" t="str">
        <f>TRIM(MID(SUBSTITUTE($N2443,"/",REPT(" ",999)),COLUMNS($N:N)*999-998,999))</f>
        <v>food</v>
      </c>
      <c r="R2443" s="10" t="str">
        <f>TRIM(MID(SUBSTITUTE($N2443,"/",REPT(" ",999)),COLUMNS($N:O)*999-998,999))</f>
        <v>small batch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10" t="str">
        <f>TRIM(MID(SUBSTITUTE($N2444,"/",REPT(" ",999)),COLUMNS($N:N)*999-998,999))</f>
        <v>food</v>
      </c>
      <c r="R2444" s="10" t="str">
        <f>TRIM(MID(SUBSTITUTE($N2444,"/",REPT(" ",999)),COLUMNS($N:O)*999-998,999))</f>
        <v>small batch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10" t="str">
        <f>TRIM(MID(SUBSTITUTE($N2445,"/",REPT(" ",999)),COLUMNS($N:N)*999-998,999))</f>
        <v>food</v>
      </c>
      <c r="R2445" s="10" t="str">
        <f>TRIM(MID(SUBSTITUTE($N2445,"/",REPT(" ",999)),COLUMNS($N:O)*999-998,999))</f>
        <v>small batch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10" t="str">
        <f>TRIM(MID(SUBSTITUTE($N2446,"/",REPT(" ",999)),COLUMNS($N:N)*999-998,999))</f>
        <v>food</v>
      </c>
      <c r="R2446" s="10" t="str">
        <f>TRIM(MID(SUBSTITUTE($N2446,"/",REPT(" ",999)),COLUMNS($N:O)*999-998,999))</f>
        <v>small batch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10" t="str">
        <f>TRIM(MID(SUBSTITUTE($N2447,"/",REPT(" ",999)),COLUMNS($N:N)*999-998,999))</f>
        <v>food</v>
      </c>
      <c r="R2447" s="10" t="str">
        <f>TRIM(MID(SUBSTITUTE($N2447,"/",REPT(" ",999)),COLUMNS($N:O)*999-998,999))</f>
        <v>small batch</v>
      </c>
      <c r="S2447" s="14">
        <f t="shared" si="154"/>
        <v>42243.190057870372</v>
      </c>
      <c r="T2447" s="14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10" t="str">
        <f>TRIM(MID(SUBSTITUTE($N2448,"/",REPT(" ",999)),COLUMNS($N:N)*999-998,999))</f>
        <v>food</v>
      </c>
      <c r="R2448" s="10" t="str">
        <f>TRIM(MID(SUBSTITUTE($N2448,"/",REPT(" ",999)),COLUMNS($N:O)*999-998,999))</f>
        <v>small batch</v>
      </c>
      <c r="S2448" s="14">
        <f t="shared" si="154"/>
        <v>42670.602673611109</v>
      </c>
      <c r="T2448" s="14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10" t="str">
        <f>TRIM(MID(SUBSTITUTE($N2449,"/",REPT(" ",999)),COLUMNS($N:N)*999-998,999))</f>
        <v>food</v>
      </c>
      <c r="R2449" s="10" t="str">
        <f>TRIM(MID(SUBSTITUTE($N2449,"/",REPT(" ",999)),COLUMNS($N:O)*999-998,999))</f>
        <v>small batch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10" t="str">
        <f>TRIM(MID(SUBSTITUTE($N2450,"/",REPT(" ",999)),COLUMNS($N:N)*999-998,999))</f>
        <v>food</v>
      </c>
      <c r="R2450" s="10" t="str">
        <f>TRIM(MID(SUBSTITUTE($N2450,"/",REPT(" ",999)),COLUMNS($N:O)*999-998,999))</f>
        <v>small batch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10" t="str">
        <f>TRIM(MID(SUBSTITUTE($N2451,"/",REPT(" ",999)),COLUMNS($N:N)*999-998,999))</f>
        <v>food</v>
      </c>
      <c r="R2451" s="10" t="str">
        <f>TRIM(MID(SUBSTITUTE($N2451,"/",REPT(" ",999)),COLUMNS($N:O)*999-998,999))</f>
        <v>small batch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10" t="str">
        <f>TRIM(MID(SUBSTITUTE($N2452,"/",REPT(" ",999)),COLUMNS($N:N)*999-998,999))</f>
        <v>food</v>
      </c>
      <c r="R2452" s="10" t="str">
        <f>TRIM(MID(SUBSTITUTE($N2452,"/",REPT(" ",999)),COLUMNS($N:O)*999-998,999))</f>
        <v>small batch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10" t="str">
        <f>TRIM(MID(SUBSTITUTE($N2453,"/",REPT(" ",999)),COLUMNS($N:N)*999-998,999))</f>
        <v>food</v>
      </c>
      <c r="R2453" s="10" t="str">
        <f>TRIM(MID(SUBSTITUTE($N2453,"/",REPT(" ",999)),COLUMNS($N:O)*999-998,999))</f>
        <v>small batch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10" t="str">
        <f>TRIM(MID(SUBSTITUTE($N2454,"/",REPT(" ",999)),COLUMNS($N:N)*999-998,999))</f>
        <v>food</v>
      </c>
      <c r="R2454" s="10" t="str">
        <f>TRIM(MID(SUBSTITUTE($N2454,"/",REPT(" ",999)),COLUMNS($N:O)*999-998,999))</f>
        <v>small batch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10" t="str">
        <f>TRIM(MID(SUBSTITUTE($N2455,"/",REPT(" ",999)),COLUMNS($N:N)*999-998,999))</f>
        <v>food</v>
      </c>
      <c r="R2455" s="10" t="str">
        <f>TRIM(MID(SUBSTITUTE($N2455,"/",REPT(" ",999)),COLUMNS($N:O)*999-998,999))</f>
        <v>small batch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10" t="str">
        <f>TRIM(MID(SUBSTITUTE($N2456,"/",REPT(" ",999)),COLUMNS($N:N)*999-998,999))</f>
        <v>food</v>
      </c>
      <c r="R2456" s="10" t="str">
        <f>TRIM(MID(SUBSTITUTE($N2456,"/",REPT(" ",999)),COLUMNS($N:O)*999-998,999))</f>
        <v>small batch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10" t="str">
        <f>TRIM(MID(SUBSTITUTE($N2457,"/",REPT(" ",999)),COLUMNS($N:N)*999-998,999))</f>
        <v>food</v>
      </c>
      <c r="R2457" s="10" t="str">
        <f>TRIM(MID(SUBSTITUTE($N2457,"/",REPT(" ",999)),COLUMNS($N:O)*999-998,999))</f>
        <v>small batch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10" t="str">
        <f>TRIM(MID(SUBSTITUTE($N2458,"/",REPT(" ",999)),COLUMNS($N:N)*999-998,999))</f>
        <v>food</v>
      </c>
      <c r="R2458" s="10" t="str">
        <f>TRIM(MID(SUBSTITUTE($N2458,"/",REPT(" ",999)),COLUMNS($N:O)*999-998,999))</f>
        <v>small batch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10" t="str">
        <f>TRIM(MID(SUBSTITUTE($N2459,"/",REPT(" ",999)),COLUMNS($N:N)*999-998,999))</f>
        <v>food</v>
      </c>
      <c r="R2459" s="10" t="str">
        <f>TRIM(MID(SUBSTITUTE($N2459,"/",REPT(" ",999)),COLUMNS($N:O)*999-998,999))</f>
        <v>small batch</v>
      </c>
      <c r="S2459" s="14">
        <f t="shared" si="154"/>
        <v>42423.602500000001</v>
      </c>
      <c r="T2459" s="14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10" t="str">
        <f>TRIM(MID(SUBSTITUTE($N2460,"/",REPT(" ",999)),COLUMNS($N:N)*999-998,999))</f>
        <v>food</v>
      </c>
      <c r="R2460" s="10" t="str">
        <f>TRIM(MID(SUBSTITUTE($N2460,"/",REPT(" ",999)),COLUMNS($N:O)*999-998,999))</f>
        <v>small batch</v>
      </c>
      <c r="S2460" s="14">
        <f t="shared" si="154"/>
        <v>42495.871736111112</v>
      </c>
      <c r="T2460" s="14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10" t="str">
        <f>TRIM(MID(SUBSTITUTE($N2461,"/",REPT(" ",999)),COLUMNS($N:N)*999-998,999))</f>
        <v>food</v>
      </c>
      <c r="R2461" s="10" t="str">
        <f>TRIM(MID(SUBSTITUTE($N2461,"/",REPT(" ",999)),COLUMNS($N:O)*999-998,999))</f>
        <v>small batch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10" t="str">
        <f>TRIM(MID(SUBSTITUTE($N2462,"/",REPT(" ",999)),COLUMNS($N:N)*999-998,999))</f>
        <v>food</v>
      </c>
      <c r="R2462" s="10" t="str">
        <f>TRIM(MID(SUBSTITUTE($N2462,"/",REPT(" ",999)),COLUMNS($N:O)*999-998,999))</f>
        <v>small batch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10" t="str">
        <f>TRIM(MID(SUBSTITUTE($N2463,"/",REPT(" ",999)),COLUMNS($N:N)*999-998,999))</f>
        <v>music</v>
      </c>
      <c r="R2463" s="10" t="str">
        <f>TRIM(MID(SUBSTITUTE($N2463,"/",REPT(" ",999)),COLUMNS($N:O)*999-998,999))</f>
        <v>indie rock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10" t="str">
        <f>TRIM(MID(SUBSTITUTE($N2464,"/",REPT(" ",999)),COLUMNS($N:N)*999-998,999))</f>
        <v>music</v>
      </c>
      <c r="R2464" s="10" t="str">
        <f>TRIM(MID(SUBSTITUTE($N2464,"/",REPT(" ",999)),COLUMNS($N:O)*999-998,999))</f>
        <v>indie rock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10" t="str">
        <f>TRIM(MID(SUBSTITUTE($N2465,"/",REPT(" ",999)),COLUMNS($N:N)*999-998,999))</f>
        <v>music</v>
      </c>
      <c r="R2465" s="10" t="str">
        <f>TRIM(MID(SUBSTITUTE($N2465,"/",REPT(" ",999)),COLUMNS($N:O)*999-998,999))</f>
        <v>indie rock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10" t="str">
        <f>TRIM(MID(SUBSTITUTE($N2466,"/",REPT(" ",999)),COLUMNS($N:N)*999-998,999))</f>
        <v>music</v>
      </c>
      <c r="R2466" s="10" t="str">
        <f>TRIM(MID(SUBSTITUTE($N2466,"/",REPT(" ",999)),COLUMNS($N:O)*999-998,999))</f>
        <v>indie rock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10" t="str">
        <f>TRIM(MID(SUBSTITUTE($N2467,"/",REPT(" ",999)),COLUMNS($N:N)*999-998,999))</f>
        <v>music</v>
      </c>
      <c r="R2467" s="10" t="str">
        <f>TRIM(MID(SUBSTITUTE($N2467,"/",REPT(" ",999)),COLUMNS($N:O)*999-998,999))</f>
        <v>indie rock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10" t="str">
        <f>TRIM(MID(SUBSTITUTE($N2468,"/",REPT(" ",999)),COLUMNS($N:N)*999-998,999))</f>
        <v>music</v>
      </c>
      <c r="R2468" s="10" t="str">
        <f>TRIM(MID(SUBSTITUTE($N2468,"/",REPT(" ",999)),COLUMNS($N:O)*999-998,999))</f>
        <v>indie rock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10" t="str">
        <f>TRIM(MID(SUBSTITUTE($N2469,"/",REPT(" ",999)),COLUMNS($N:N)*999-998,999))</f>
        <v>music</v>
      </c>
      <c r="R2469" s="10" t="str">
        <f>TRIM(MID(SUBSTITUTE($N2469,"/",REPT(" ",999)),COLUMNS($N:O)*999-998,999))</f>
        <v>indie rock</v>
      </c>
      <c r="S2469" s="14">
        <f t="shared" si="154"/>
        <v>41025.874201388891</v>
      </c>
      <c r="T2469" s="14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10" t="str">
        <f>TRIM(MID(SUBSTITUTE($N2470,"/",REPT(" ",999)),COLUMNS($N:N)*999-998,999))</f>
        <v>music</v>
      </c>
      <c r="R2470" s="10" t="str">
        <f>TRIM(MID(SUBSTITUTE($N2470,"/",REPT(" ",999)),COLUMNS($N:O)*999-998,999))</f>
        <v>indie rock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10" t="str">
        <f>TRIM(MID(SUBSTITUTE($N2471,"/",REPT(" ",999)),COLUMNS($N:N)*999-998,999))</f>
        <v>music</v>
      </c>
      <c r="R2471" s="10" t="str">
        <f>TRIM(MID(SUBSTITUTE($N2471,"/",REPT(" ",999)),COLUMNS($N:O)*999-998,999))</f>
        <v>indie rock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10" t="str">
        <f>TRIM(MID(SUBSTITUTE($N2472,"/",REPT(" ",999)),COLUMNS($N:N)*999-998,999))</f>
        <v>music</v>
      </c>
      <c r="R2472" s="10" t="str">
        <f>TRIM(MID(SUBSTITUTE($N2472,"/",REPT(" ",999)),COLUMNS($N:O)*999-998,999))</f>
        <v>indie rock</v>
      </c>
      <c r="S2472" s="14">
        <f t="shared" si="154"/>
        <v>41023.07471064815</v>
      </c>
      <c r="T2472" s="14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10" t="str">
        <f>TRIM(MID(SUBSTITUTE($N2473,"/",REPT(" ",999)),COLUMNS($N:N)*999-998,999))</f>
        <v>music</v>
      </c>
      <c r="R2473" s="10" t="str">
        <f>TRIM(MID(SUBSTITUTE($N2473,"/",REPT(" ",999)),COLUMNS($N:O)*999-998,999))</f>
        <v>indie rock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10" t="str">
        <f>TRIM(MID(SUBSTITUTE($N2474,"/",REPT(" ",999)),COLUMNS($N:N)*999-998,999))</f>
        <v>music</v>
      </c>
      <c r="R2474" s="10" t="str">
        <f>TRIM(MID(SUBSTITUTE($N2474,"/",REPT(" ",999)),COLUMNS($N:O)*999-998,999))</f>
        <v>indie rock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10" t="str">
        <f>TRIM(MID(SUBSTITUTE($N2475,"/",REPT(" ",999)),COLUMNS($N:N)*999-998,999))</f>
        <v>music</v>
      </c>
      <c r="R2475" s="10" t="str">
        <f>TRIM(MID(SUBSTITUTE($N2475,"/",REPT(" ",999)),COLUMNS($N:O)*999-998,999))</f>
        <v>indie rock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10" t="str">
        <f>TRIM(MID(SUBSTITUTE($N2476,"/",REPT(" ",999)),COLUMNS($N:N)*999-998,999))</f>
        <v>music</v>
      </c>
      <c r="R2476" s="10" t="str">
        <f>TRIM(MID(SUBSTITUTE($N2476,"/",REPT(" ",999)),COLUMNS($N:O)*999-998,999))</f>
        <v>indie rock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10" t="str">
        <f>TRIM(MID(SUBSTITUTE($N2477,"/",REPT(" ",999)),COLUMNS($N:N)*999-998,999))</f>
        <v>music</v>
      </c>
      <c r="R2477" s="10" t="str">
        <f>TRIM(MID(SUBSTITUTE($N2477,"/",REPT(" ",999)),COLUMNS($N:O)*999-998,999))</f>
        <v>indie rock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10" t="str">
        <f>TRIM(MID(SUBSTITUTE($N2478,"/",REPT(" ",999)),COLUMNS($N:N)*999-998,999))</f>
        <v>music</v>
      </c>
      <c r="R2478" s="10" t="str">
        <f>TRIM(MID(SUBSTITUTE($N2478,"/",REPT(" ",999)),COLUMNS($N:O)*999-998,999))</f>
        <v>indie rock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10" t="str">
        <f>TRIM(MID(SUBSTITUTE($N2479,"/",REPT(" ",999)),COLUMNS($N:N)*999-998,999))</f>
        <v>music</v>
      </c>
      <c r="R2479" s="10" t="str">
        <f>TRIM(MID(SUBSTITUTE($N2479,"/",REPT(" ",999)),COLUMNS($N:O)*999-998,999))</f>
        <v>indie rock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10" t="str">
        <f>TRIM(MID(SUBSTITUTE($N2480,"/",REPT(" ",999)),COLUMNS($N:N)*999-998,999))</f>
        <v>music</v>
      </c>
      <c r="R2480" s="10" t="str">
        <f>TRIM(MID(SUBSTITUTE($N2480,"/",REPT(" ",999)),COLUMNS($N:O)*999-998,999))</f>
        <v>indie rock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10" t="str">
        <f>TRIM(MID(SUBSTITUTE($N2481,"/",REPT(" ",999)),COLUMNS($N:N)*999-998,999))</f>
        <v>music</v>
      </c>
      <c r="R2481" s="10" t="str">
        <f>TRIM(MID(SUBSTITUTE($N2481,"/",REPT(" ",999)),COLUMNS($N:O)*999-998,999))</f>
        <v>indie rock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10" t="str">
        <f>TRIM(MID(SUBSTITUTE($N2482,"/",REPT(" ",999)),COLUMNS($N:N)*999-998,999))</f>
        <v>music</v>
      </c>
      <c r="R2482" s="10" t="str">
        <f>TRIM(MID(SUBSTITUTE($N2482,"/",REPT(" ",999)),COLUMNS($N:O)*999-998,999))</f>
        <v>indie rock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10" t="str">
        <f>TRIM(MID(SUBSTITUTE($N2483,"/",REPT(" ",999)),COLUMNS($N:N)*999-998,999))</f>
        <v>music</v>
      </c>
      <c r="R2483" s="10" t="str">
        <f>TRIM(MID(SUBSTITUTE($N2483,"/",REPT(" ",999)),COLUMNS($N:O)*999-998,999))</f>
        <v>indie rock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10" t="str">
        <f>TRIM(MID(SUBSTITUTE($N2484,"/",REPT(" ",999)),COLUMNS($N:N)*999-998,999))</f>
        <v>music</v>
      </c>
      <c r="R2484" s="10" t="str">
        <f>TRIM(MID(SUBSTITUTE($N2484,"/",REPT(" ",999)),COLUMNS($N:O)*999-998,999))</f>
        <v>indie rock</v>
      </c>
      <c r="S2484" s="14">
        <f t="shared" si="154"/>
        <v>40711.782210648147</v>
      </c>
      <c r="T2484" s="14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10" t="str">
        <f>TRIM(MID(SUBSTITUTE($N2485,"/",REPT(" ",999)),COLUMNS($N:N)*999-998,999))</f>
        <v>music</v>
      </c>
      <c r="R2485" s="10" t="str">
        <f>TRIM(MID(SUBSTITUTE($N2485,"/",REPT(" ",999)),COLUMNS($N:O)*999-998,999))</f>
        <v>indie rock</v>
      </c>
      <c r="S2485" s="14">
        <f t="shared" si="154"/>
        <v>40970.750034722223</v>
      </c>
      <c r="T2485" s="14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10" t="str">
        <f>TRIM(MID(SUBSTITUTE($N2486,"/",REPT(" ",999)),COLUMNS($N:N)*999-998,999))</f>
        <v>music</v>
      </c>
      <c r="R2486" s="10" t="str">
        <f>TRIM(MID(SUBSTITUTE($N2486,"/",REPT(" ",999)),COLUMNS($N:O)*999-998,999))</f>
        <v>indie rock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10" t="str">
        <f>TRIM(MID(SUBSTITUTE($N2487,"/",REPT(" ",999)),COLUMNS($N:N)*999-998,999))</f>
        <v>music</v>
      </c>
      <c r="R2487" s="10" t="str">
        <f>TRIM(MID(SUBSTITUTE($N2487,"/",REPT(" ",999)),COLUMNS($N:O)*999-998,999))</f>
        <v>indie rock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10" t="str">
        <f>TRIM(MID(SUBSTITUTE($N2488,"/",REPT(" ",999)),COLUMNS($N:N)*999-998,999))</f>
        <v>music</v>
      </c>
      <c r="R2488" s="10" t="str">
        <f>TRIM(MID(SUBSTITUTE($N2488,"/",REPT(" ",999)),COLUMNS($N:O)*999-998,999))</f>
        <v>indie rock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10" t="str">
        <f>TRIM(MID(SUBSTITUTE($N2489,"/",REPT(" ",999)),COLUMNS($N:N)*999-998,999))</f>
        <v>music</v>
      </c>
      <c r="R2489" s="10" t="str">
        <f>TRIM(MID(SUBSTITUTE($N2489,"/",REPT(" ",999)),COLUMNS($N:O)*999-998,999))</f>
        <v>indie rock</v>
      </c>
      <c r="S2489" s="14">
        <f t="shared" si="154"/>
        <v>41026.083298611113</v>
      </c>
      <c r="T2489" s="14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10" t="str">
        <f>TRIM(MID(SUBSTITUTE($N2490,"/",REPT(" ",999)),COLUMNS($N:N)*999-998,999))</f>
        <v>music</v>
      </c>
      <c r="R2490" s="10" t="str">
        <f>TRIM(MID(SUBSTITUTE($N2490,"/",REPT(" ",999)),COLUMNS($N:O)*999-998,999))</f>
        <v>indie rock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10" t="str">
        <f>TRIM(MID(SUBSTITUTE($N2491,"/",REPT(" ",999)),COLUMNS($N:N)*999-998,999))</f>
        <v>music</v>
      </c>
      <c r="R2491" s="10" t="str">
        <f>TRIM(MID(SUBSTITUTE($N2491,"/",REPT(" ",999)),COLUMNS($N:O)*999-998,999))</f>
        <v>indie rock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10" t="str">
        <f>TRIM(MID(SUBSTITUTE($N2492,"/",REPT(" ",999)),COLUMNS($N:N)*999-998,999))</f>
        <v>music</v>
      </c>
      <c r="R2492" s="10" t="str">
        <f>TRIM(MID(SUBSTITUTE($N2492,"/",REPT(" ",999)),COLUMNS($N:O)*999-998,999))</f>
        <v>indie rock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10" t="str">
        <f>TRIM(MID(SUBSTITUTE($N2493,"/",REPT(" ",999)),COLUMNS($N:N)*999-998,999))</f>
        <v>music</v>
      </c>
      <c r="R2493" s="10" t="str">
        <f>TRIM(MID(SUBSTITUTE($N2493,"/",REPT(" ",999)),COLUMNS($N:O)*999-998,999))</f>
        <v>indie rock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10" t="str">
        <f>TRIM(MID(SUBSTITUTE($N2494,"/",REPT(" ",999)),COLUMNS($N:N)*999-998,999))</f>
        <v>music</v>
      </c>
      <c r="R2494" s="10" t="str">
        <f>TRIM(MID(SUBSTITUTE($N2494,"/",REPT(" ",999)),COLUMNS($N:O)*999-998,999))</f>
        <v>indie rock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10" t="str">
        <f>TRIM(MID(SUBSTITUTE($N2495,"/",REPT(" ",999)),COLUMNS($N:N)*999-998,999))</f>
        <v>music</v>
      </c>
      <c r="R2495" s="10" t="str">
        <f>TRIM(MID(SUBSTITUTE($N2495,"/",REPT(" ",999)),COLUMNS($N:O)*999-998,999))</f>
        <v>indie rock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10" t="str">
        <f>TRIM(MID(SUBSTITUTE($N2496,"/",REPT(" ",999)),COLUMNS($N:N)*999-998,999))</f>
        <v>music</v>
      </c>
      <c r="R2496" s="10" t="str">
        <f>TRIM(MID(SUBSTITUTE($N2496,"/",REPT(" ",999)),COLUMNS($N:O)*999-998,999))</f>
        <v>indie rock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10" t="str">
        <f>TRIM(MID(SUBSTITUTE($N2497,"/",REPT(" ",999)),COLUMNS($N:N)*999-998,999))</f>
        <v>music</v>
      </c>
      <c r="R2497" s="10" t="str">
        <f>TRIM(MID(SUBSTITUTE($N2497,"/",REPT(" ",999)),COLUMNS($N:O)*999-998,999))</f>
        <v>indie rock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10" t="str">
        <f>TRIM(MID(SUBSTITUTE($N2498,"/",REPT(" ",999)),COLUMNS($N:N)*999-998,999))</f>
        <v>music</v>
      </c>
      <c r="R2498" s="10" t="str">
        <f>TRIM(MID(SUBSTITUTE($N2498,"/",REPT(" ",999)),COLUMNS($N:O)*999-998,999))</f>
        <v>indie rock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IF(ISERROR(E2499/L2499), "N/A", E2499/L2499)</f>
        <v>80.551071428571419</v>
      </c>
      <c r="Q2499" s="10" t="str">
        <f>TRIM(MID(SUBSTITUTE($N2499,"/",REPT(" ",999)),COLUMNS($N:N)*999-998,999))</f>
        <v>music</v>
      </c>
      <c r="R2499" s="10" t="str">
        <f>TRIM(MID(SUBSTITUTE($N2499,"/",REPT(" ",999)),COLUMNS($N:O)*999-998,999))</f>
        <v>indie rock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10" t="str">
        <f>TRIM(MID(SUBSTITUTE($N2500,"/",REPT(" ",999)),COLUMNS($N:N)*999-998,999))</f>
        <v>music</v>
      </c>
      <c r="R2500" s="10" t="str">
        <f>TRIM(MID(SUBSTITUTE($N2500,"/",REPT(" ",999)),COLUMNS($N:O)*999-998,999))</f>
        <v>indie rock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10" t="str">
        <f>TRIM(MID(SUBSTITUTE($N2501,"/",REPT(" ",999)),COLUMNS($N:N)*999-998,999))</f>
        <v>music</v>
      </c>
      <c r="R2501" s="10" t="str">
        <f>TRIM(MID(SUBSTITUTE($N2501,"/",REPT(" ",999)),COLUMNS($N:O)*999-998,999))</f>
        <v>indie rock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10" t="str">
        <f>TRIM(MID(SUBSTITUTE($N2502,"/",REPT(" ",999)),COLUMNS($N:N)*999-998,999))</f>
        <v>music</v>
      </c>
      <c r="R2502" s="10" t="str">
        <f>TRIM(MID(SUBSTITUTE($N2502,"/",REPT(" ",999)),COLUMNS($N:O)*999-998,999))</f>
        <v>indie rock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10" t="str">
        <f>TRIM(MID(SUBSTITUTE($N2503,"/",REPT(" ",999)),COLUMNS($N:N)*999-998,999))</f>
        <v>food</v>
      </c>
      <c r="R2503" s="10" t="str">
        <f>TRIM(MID(SUBSTITUTE($N2503,"/",REPT(" ",999)),COLUMNS($N:O)*999-998,999))</f>
        <v>restaurants</v>
      </c>
      <c r="S2503" s="14">
        <f t="shared" si="158"/>
        <v>42244.776666666665</v>
      </c>
      <c r="T2503" s="14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10" t="str">
        <f>TRIM(MID(SUBSTITUTE($N2504,"/",REPT(" ",999)),COLUMNS($N:N)*999-998,999))</f>
        <v>food</v>
      </c>
      <c r="R2504" s="10" t="str">
        <f>TRIM(MID(SUBSTITUTE($N2504,"/",REPT(" ",999)),COLUMNS($N:O)*999-998,999))</f>
        <v>restaurants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str">
        <f t="shared" si="157"/>
        <v>N/A</v>
      </c>
      <c r="Q2505" s="10" t="str">
        <f>TRIM(MID(SUBSTITUTE($N2505,"/",REPT(" ",999)),COLUMNS($N:N)*999-998,999))</f>
        <v>food</v>
      </c>
      <c r="R2505" s="10" t="str">
        <f>TRIM(MID(SUBSTITUTE($N2505,"/",REPT(" ",999)),COLUMNS($N:O)*999-998,999))</f>
        <v>restaurants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str">
        <f t="shared" si="157"/>
        <v>N/A</v>
      </c>
      <c r="Q2506" s="10" t="str">
        <f>TRIM(MID(SUBSTITUTE($N2506,"/",REPT(" ",999)),COLUMNS($N:N)*999-998,999))</f>
        <v>food</v>
      </c>
      <c r="R2506" s="10" t="str">
        <f>TRIM(MID(SUBSTITUTE($N2506,"/",REPT(" ",999)),COLUMNS($N:O)*999-998,999))</f>
        <v>restaurants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str">
        <f t="shared" si="157"/>
        <v>N/A</v>
      </c>
      <c r="Q2507" s="10" t="str">
        <f>TRIM(MID(SUBSTITUTE($N2507,"/",REPT(" ",999)),COLUMNS($N:N)*999-998,999))</f>
        <v>food</v>
      </c>
      <c r="R2507" s="10" t="str">
        <f>TRIM(MID(SUBSTITUTE($N2507,"/",REPT(" ",999)),COLUMNS($N:O)*999-998,999))</f>
        <v>restaurants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10" t="str">
        <f>TRIM(MID(SUBSTITUTE($N2508,"/",REPT(" ",999)),COLUMNS($N:N)*999-998,999))</f>
        <v>food</v>
      </c>
      <c r="R2508" s="10" t="str">
        <f>TRIM(MID(SUBSTITUTE($N2508,"/",REPT(" ",999)),COLUMNS($N:O)*999-998,999))</f>
        <v>restaurants</v>
      </c>
      <c r="S2508" s="14">
        <f t="shared" si="158"/>
        <v>42258.297094907408</v>
      </c>
      <c r="T2508" s="14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str">
        <f t="shared" si="157"/>
        <v>N/A</v>
      </c>
      <c r="Q2509" s="10" t="str">
        <f>TRIM(MID(SUBSTITUTE($N2509,"/",REPT(" ",999)),COLUMNS($N:N)*999-998,999))</f>
        <v>food</v>
      </c>
      <c r="R2509" s="10" t="str">
        <f>TRIM(MID(SUBSTITUTE($N2509,"/",REPT(" ",999)),COLUMNS($N:O)*999-998,999))</f>
        <v>restaurants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str">
        <f t="shared" si="157"/>
        <v>N/A</v>
      </c>
      <c r="Q2510" s="10" t="str">
        <f>TRIM(MID(SUBSTITUTE($N2510,"/",REPT(" ",999)),COLUMNS($N:N)*999-998,999))</f>
        <v>food</v>
      </c>
      <c r="R2510" s="10" t="str">
        <f>TRIM(MID(SUBSTITUTE($N2510,"/",REPT(" ",999)),COLUMNS($N:O)*999-998,999))</f>
        <v>restaurants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10" t="str">
        <f>TRIM(MID(SUBSTITUTE($N2511,"/",REPT(" ",999)),COLUMNS($N:N)*999-998,999))</f>
        <v>food</v>
      </c>
      <c r="R2511" s="10" t="str">
        <f>TRIM(MID(SUBSTITUTE($N2511,"/",REPT(" ",999)),COLUMNS($N:O)*999-998,999))</f>
        <v>restaurants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10" t="str">
        <f>TRIM(MID(SUBSTITUTE($N2512,"/",REPT(" ",999)),COLUMNS($N:N)*999-998,999))</f>
        <v>food</v>
      </c>
      <c r="R2512" s="10" t="str">
        <f>TRIM(MID(SUBSTITUTE($N2512,"/",REPT(" ",999)),COLUMNS($N:O)*999-998,999))</f>
        <v>restaurants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str">
        <f t="shared" si="157"/>
        <v>N/A</v>
      </c>
      <c r="Q2513" s="10" t="str">
        <f>TRIM(MID(SUBSTITUTE($N2513,"/",REPT(" ",999)),COLUMNS($N:N)*999-998,999))</f>
        <v>food</v>
      </c>
      <c r="R2513" s="10" t="str">
        <f>TRIM(MID(SUBSTITUTE($N2513,"/",REPT(" ",999)),COLUMNS($N:O)*999-998,999))</f>
        <v>restaurants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str">
        <f t="shared" si="157"/>
        <v>N/A</v>
      </c>
      <c r="Q2514" s="10" t="str">
        <f>TRIM(MID(SUBSTITUTE($N2514,"/",REPT(" ",999)),COLUMNS($N:N)*999-998,999))</f>
        <v>food</v>
      </c>
      <c r="R2514" s="10" t="str">
        <f>TRIM(MID(SUBSTITUTE($N2514,"/",REPT(" ",999)),COLUMNS($N:O)*999-998,999))</f>
        <v>restaurants</v>
      </c>
      <c r="S2514" s="14">
        <f t="shared" si="158"/>
        <v>41971.876863425925</v>
      </c>
      <c r="T2514" s="14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str">
        <f t="shared" si="157"/>
        <v>N/A</v>
      </c>
      <c r="Q2515" s="10" t="str">
        <f>TRIM(MID(SUBSTITUTE($N2515,"/",REPT(" ",999)),COLUMNS($N:N)*999-998,999))</f>
        <v>food</v>
      </c>
      <c r="R2515" s="10" t="str">
        <f>TRIM(MID(SUBSTITUTE($N2515,"/",REPT(" ",999)),COLUMNS($N:O)*999-998,999))</f>
        <v>restaurants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10" t="str">
        <f>TRIM(MID(SUBSTITUTE($N2516,"/",REPT(" ",999)),COLUMNS($N:N)*999-998,999))</f>
        <v>food</v>
      </c>
      <c r="R2516" s="10" t="str">
        <f>TRIM(MID(SUBSTITUTE($N2516,"/",REPT(" ",999)),COLUMNS($N:O)*999-998,999))</f>
        <v>restaurants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10" t="str">
        <f>TRIM(MID(SUBSTITUTE($N2517,"/",REPT(" ",999)),COLUMNS($N:N)*999-998,999))</f>
        <v>food</v>
      </c>
      <c r="R2517" s="10" t="str">
        <f>TRIM(MID(SUBSTITUTE($N2517,"/",REPT(" ",999)),COLUMNS($N:O)*999-998,999))</f>
        <v>restaurants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str">
        <f t="shared" si="157"/>
        <v>N/A</v>
      </c>
      <c r="Q2518" s="10" t="str">
        <f>TRIM(MID(SUBSTITUTE($N2518,"/",REPT(" ",999)),COLUMNS($N:N)*999-998,999))</f>
        <v>food</v>
      </c>
      <c r="R2518" s="10" t="str">
        <f>TRIM(MID(SUBSTITUTE($N2518,"/",REPT(" ",999)),COLUMNS($N:O)*999-998,999))</f>
        <v>restaurants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10" t="str">
        <f>TRIM(MID(SUBSTITUTE($N2519,"/",REPT(" ",999)),COLUMNS($N:N)*999-998,999))</f>
        <v>food</v>
      </c>
      <c r="R2519" s="10" t="str">
        <f>TRIM(MID(SUBSTITUTE($N2519,"/",REPT(" ",999)),COLUMNS($N:O)*999-998,999))</f>
        <v>restaurants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str">
        <f t="shared" si="157"/>
        <v>N/A</v>
      </c>
      <c r="Q2520" s="10" t="str">
        <f>TRIM(MID(SUBSTITUTE($N2520,"/",REPT(" ",999)),COLUMNS($N:N)*999-998,999))</f>
        <v>food</v>
      </c>
      <c r="R2520" s="10" t="str">
        <f>TRIM(MID(SUBSTITUTE($N2520,"/",REPT(" ",999)),COLUMNS($N:O)*999-998,999))</f>
        <v>restaurants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10" t="str">
        <f>TRIM(MID(SUBSTITUTE($N2521,"/",REPT(" ",999)),COLUMNS($N:N)*999-998,999))</f>
        <v>food</v>
      </c>
      <c r="R2521" s="10" t="str">
        <f>TRIM(MID(SUBSTITUTE($N2521,"/",REPT(" ",999)),COLUMNS($N:O)*999-998,999))</f>
        <v>restaurants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str">
        <f t="shared" si="157"/>
        <v>N/A</v>
      </c>
      <c r="Q2522" s="10" t="str">
        <f>TRIM(MID(SUBSTITUTE($N2522,"/",REPT(" ",999)),COLUMNS($N:N)*999-998,999))</f>
        <v>food</v>
      </c>
      <c r="R2522" s="10" t="str">
        <f>TRIM(MID(SUBSTITUTE($N2522,"/",REPT(" ",999)),COLUMNS($N:O)*999-998,999))</f>
        <v>restaurants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10" t="str">
        <f>TRIM(MID(SUBSTITUTE($N2523,"/",REPT(" ",999)),COLUMNS($N:N)*999-998,999))</f>
        <v>music</v>
      </c>
      <c r="R2523" s="10" t="str">
        <f>TRIM(MID(SUBSTITUTE($N2523,"/",REPT(" ",999)),COLUMNS($N:O)*999-998,999))</f>
        <v>classical music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10" t="str">
        <f>TRIM(MID(SUBSTITUTE($N2524,"/",REPT(" ",999)),COLUMNS($N:N)*999-998,999))</f>
        <v>music</v>
      </c>
      <c r="R2524" s="10" t="str">
        <f>TRIM(MID(SUBSTITUTE($N2524,"/",REPT(" ",999)),COLUMNS($N:O)*999-998,999))</f>
        <v>classical music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10" t="str">
        <f>TRIM(MID(SUBSTITUTE($N2525,"/",REPT(" ",999)),COLUMNS($N:N)*999-998,999))</f>
        <v>music</v>
      </c>
      <c r="R2525" s="10" t="str">
        <f>TRIM(MID(SUBSTITUTE($N2525,"/",REPT(" ",999)),COLUMNS($N:O)*999-998,999))</f>
        <v>classical music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10" t="str">
        <f>TRIM(MID(SUBSTITUTE($N2526,"/",REPT(" ",999)),COLUMNS($N:N)*999-998,999))</f>
        <v>music</v>
      </c>
      <c r="R2526" s="10" t="str">
        <f>TRIM(MID(SUBSTITUTE($N2526,"/",REPT(" ",999)),COLUMNS($N:O)*999-998,999))</f>
        <v>classical music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10" t="str">
        <f>TRIM(MID(SUBSTITUTE($N2527,"/",REPT(" ",999)),COLUMNS($N:N)*999-998,999))</f>
        <v>music</v>
      </c>
      <c r="R2527" s="10" t="str">
        <f>TRIM(MID(SUBSTITUTE($N2527,"/",REPT(" ",999)),COLUMNS($N:O)*999-998,999))</f>
        <v>classical music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10" t="str">
        <f>TRIM(MID(SUBSTITUTE($N2528,"/",REPT(" ",999)),COLUMNS($N:N)*999-998,999))</f>
        <v>music</v>
      </c>
      <c r="R2528" s="10" t="str">
        <f>TRIM(MID(SUBSTITUTE($N2528,"/",REPT(" ",999)),COLUMNS($N:O)*999-998,999))</f>
        <v>classical music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10" t="str">
        <f>TRIM(MID(SUBSTITUTE($N2529,"/",REPT(" ",999)),COLUMNS($N:N)*999-998,999))</f>
        <v>music</v>
      </c>
      <c r="R2529" s="10" t="str">
        <f>TRIM(MID(SUBSTITUTE($N2529,"/",REPT(" ",999)),COLUMNS($N:O)*999-998,999))</f>
        <v>classical music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10" t="str">
        <f>TRIM(MID(SUBSTITUTE($N2530,"/",REPT(" ",999)),COLUMNS($N:N)*999-998,999))</f>
        <v>music</v>
      </c>
      <c r="R2530" s="10" t="str">
        <f>TRIM(MID(SUBSTITUTE($N2530,"/",REPT(" ",999)),COLUMNS($N:O)*999-998,999))</f>
        <v>classical music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10" t="str">
        <f>TRIM(MID(SUBSTITUTE($N2531,"/",REPT(" ",999)),COLUMNS($N:N)*999-998,999))</f>
        <v>music</v>
      </c>
      <c r="R2531" s="10" t="str">
        <f>TRIM(MID(SUBSTITUTE($N2531,"/",REPT(" ",999)),COLUMNS($N:O)*999-998,999))</f>
        <v>classical music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10" t="str">
        <f>TRIM(MID(SUBSTITUTE($N2532,"/",REPT(" ",999)),COLUMNS($N:N)*999-998,999))</f>
        <v>music</v>
      </c>
      <c r="R2532" s="10" t="str">
        <f>TRIM(MID(SUBSTITUTE($N2532,"/",REPT(" ",999)),COLUMNS($N:O)*999-998,999))</f>
        <v>classical music</v>
      </c>
      <c r="S2532" s="14">
        <f t="shared" si="158"/>
        <v>42081.864641203705</v>
      </c>
      <c r="T2532" s="14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10" t="str">
        <f>TRIM(MID(SUBSTITUTE($N2533,"/",REPT(" ",999)),COLUMNS($N:N)*999-998,999))</f>
        <v>music</v>
      </c>
      <c r="R2533" s="10" t="str">
        <f>TRIM(MID(SUBSTITUTE($N2533,"/",REPT(" ",999)),COLUMNS($N:O)*999-998,999))</f>
        <v>classical music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10" t="str">
        <f>TRIM(MID(SUBSTITUTE($N2534,"/",REPT(" ",999)),COLUMNS($N:N)*999-998,999))</f>
        <v>music</v>
      </c>
      <c r="R2534" s="10" t="str">
        <f>TRIM(MID(SUBSTITUTE($N2534,"/",REPT(" ",999)),COLUMNS($N:O)*999-998,999))</f>
        <v>classical music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10" t="str">
        <f>TRIM(MID(SUBSTITUTE($N2535,"/",REPT(" ",999)),COLUMNS($N:N)*999-998,999))</f>
        <v>music</v>
      </c>
      <c r="R2535" s="10" t="str">
        <f>TRIM(MID(SUBSTITUTE($N2535,"/",REPT(" ",999)),COLUMNS($N:O)*999-998,999))</f>
        <v>classical music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10" t="str">
        <f>TRIM(MID(SUBSTITUTE($N2536,"/",REPT(" ",999)),COLUMNS($N:N)*999-998,999))</f>
        <v>music</v>
      </c>
      <c r="R2536" s="10" t="str">
        <f>TRIM(MID(SUBSTITUTE($N2536,"/",REPT(" ",999)),COLUMNS($N:O)*999-998,999))</f>
        <v>classical music</v>
      </c>
      <c r="S2536" s="14">
        <f t="shared" si="158"/>
        <v>40127.700370370374</v>
      </c>
      <c r="T2536" s="14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10" t="str">
        <f>TRIM(MID(SUBSTITUTE($N2537,"/",REPT(" ",999)),COLUMNS($N:N)*999-998,999))</f>
        <v>music</v>
      </c>
      <c r="R2537" s="10" t="str">
        <f>TRIM(MID(SUBSTITUTE($N2537,"/",REPT(" ",999)),COLUMNS($N:O)*999-998,999))</f>
        <v>classical music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10" t="str">
        <f>TRIM(MID(SUBSTITUTE($N2538,"/",REPT(" ",999)),COLUMNS($N:N)*999-998,999))</f>
        <v>music</v>
      </c>
      <c r="R2538" s="10" t="str">
        <f>TRIM(MID(SUBSTITUTE($N2538,"/",REPT(" ",999)),COLUMNS($N:O)*999-998,999))</f>
        <v>classical music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10" t="str">
        <f>TRIM(MID(SUBSTITUTE($N2539,"/",REPT(" ",999)),COLUMNS($N:N)*999-998,999))</f>
        <v>music</v>
      </c>
      <c r="R2539" s="10" t="str">
        <f>TRIM(MID(SUBSTITUTE($N2539,"/",REPT(" ",999)),COLUMNS($N:O)*999-998,999))</f>
        <v>classical music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10" t="str">
        <f>TRIM(MID(SUBSTITUTE($N2540,"/",REPT(" ",999)),COLUMNS($N:N)*999-998,999))</f>
        <v>music</v>
      </c>
      <c r="R2540" s="10" t="str">
        <f>TRIM(MID(SUBSTITUTE($N2540,"/",REPT(" ",999)),COLUMNS($N:O)*999-998,999))</f>
        <v>classical music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10" t="str">
        <f>TRIM(MID(SUBSTITUTE($N2541,"/",REPT(" ",999)),COLUMNS($N:N)*999-998,999))</f>
        <v>music</v>
      </c>
      <c r="R2541" s="10" t="str">
        <f>TRIM(MID(SUBSTITUTE($N2541,"/",REPT(" ",999)),COLUMNS($N:O)*999-998,999))</f>
        <v>classical music</v>
      </c>
      <c r="S2541" s="14">
        <f t="shared" si="158"/>
        <v>41977.902222222227</v>
      </c>
      <c r="T2541" s="14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10" t="str">
        <f>TRIM(MID(SUBSTITUTE($N2542,"/",REPT(" ",999)),COLUMNS($N:N)*999-998,999))</f>
        <v>music</v>
      </c>
      <c r="R2542" s="10" t="str">
        <f>TRIM(MID(SUBSTITUTE($N2542,"/",REPT(" ",999)),COLUMNS($N:O)*999-998,999))</f>
        <v>classical music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10" t="str">
        <f>TRIM(MID(SUBSTITUTE($N2543,"/",REPT(" ",999)),COLUMNS($N:N)*999-998,999))</f>
        <v>music</v>
      </c>
      <c r="R2543" s="10" t="str">
        <f>TRIM(MID(SUBSTITUTE($N2543,"/",REPT(" ",999)),COLUMNS($N:O)*999-998,999))</f>
        <v>classical music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10" t="str">
        <f>TRIM(MID(SUBSTITUTE($N2544,"/",REPT(" ",999)),COLUMNS($N:N)*999-998,999))</f>
        <v>music</v>
      </c>
      <c r="R2544" s="10" t="str">
        <f>TRIM(MID(SUBSTITUTE($N2544,"/",REPT(" ",999)),COLUMNS($N:O)*999-998,999))</f>
        <v>classical music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10" t="str">
        <f>TRIM(MID(SUBSTITUTE($N2545,"/",REPT(" ",999)),COLUMNS($N:N)*999-998,999))</f>
        <v>music</v>
      </c>
      <c r="R2545" s="10" t="str">
        <f>TRIM(MID(SUBSTITUTE($N2545,"/",REPT(" ",999)),COLUMNS($N:O)*999-998,999))</f>
        <v>classical music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10" t="str">
        <f>TRIM(MID(SUBSTITUTE($N2546,"/",REPT(" ",999)),COLUMNS($N:N)*999-998,999))</f>
        <v>music</v>
      </c>
      <c r="R2546" s="10" t="str">
        <f>TRIM(MID(SUBSTITUTE($N2546,"/",REPT(" ",999)),COLUMNS($N:O)*999-998,999))</f>
        <v>classical music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10" t="str">
        <f>TRIM(MID(SUBSTITUTE($N2547,"/",REPT(" ",999)),COLUMNS($N:N)*999-998,999))</f>
        <v>music</v>
      </c>
      <c r="R2547" s="10" t="str">
        <f>TRIM(MID(SUBSTITUTE($N2547,"/",REPT(" ",999)),COLUMNS($N:O)*999-998,999))</f>
        <v>classical music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10" t="str">
        <f>TRIM(MID(SUBSTITUTE($N2548,"/",REPT(" ",999)),COLUMNS($N:N)*999-998,999))</f>
        <v>music</v>
      </c>
      <c r="R2548" s="10" t="str">
        <f>TRIM(MID(SUBSTITUTE($N2548,"/",REPT(" ",999)),COLUMNS($N:O)*999-998,999))</f>
        <v>classical music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10" t="str">
        <f>TRIM(MID(SUBSTITUTE($N2549,"/",REPT(" ",999)),COLUMNS($N:N)*999-998,999))</f>
        <v>music</v>
      </c>
      <c r="R2549" s="10" t="str">
        <f>TRIM(MID(SUBSTITUTE($N2549,"/",REPT(" ",999)),COLUMNS($N:O)*999-998,999))</f>
        <v>classical music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10" t="str">
        <f>TRIM(MID(SUBSTITUTE($N2550,"/",REPT(" ",999)),COLUMNS($N:N)*999-998,999))</f>
        <v>music</v>
      </c>
      <c r="R2550" s="10" t="str">
        <f>TRIM(MID(SUBSTITUTE($N2550,"/",REPT(" ",999)),COLUMNS($N:O)*999-998,999))</f>
        <v>classical music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10" t="str">
        <f>TRIM(MID(SUBSTITUTE($N2551,"/",REPT(" ",999)),COLUMNS($N:N)*999-998,999))</f>
        <v>music</v>
      </c>
      <c r="R2551" s="10" t="str">
        <f>TRIM(MID(SUBSTITUTE($N2551,"/",REPT(" ",999)),COLUMNS($N:O)*999-998,999))</f>
        <v>classical music</v>
      </c>
      <c r="S2551" s="14">
        <f t="shared" si="158"/>
        <v>41390.757754629631</v>
      </c>
      <c r="T2551" s="14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10" t="str">
        <f>TRIM(MID(SUBSTITUTE($N2552,"/",REPT(" ",999)),COLUMNS($N:N)*999-998,999))</f>
        <v>music</v>
      </c>
      <c r="R2552" s="10" t="str">
        <f>TRIM(MID(SUBSTITUTE($N2552,"/",REPT(" ",999)),COLUMNS($N:O)*999-998,999))</f>
        <v>classical music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10" t="str">
        <f>TRIM(MID(SUBSTITUTE($N2553,"/",REPT(" ",999)),COLUMNS($N:N)*999-998,999))</f>
        <v>music</v>
      </c>
      <c r="R2553" s="10" t="str">
        <f>TRIM(MID(SUBSTITUTE($N2553,"/",REPT(" ",999)),COLUMNS($N:O)*999-998,999))</f>
        <v>classical music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10" t="str">
        <f>TRIM(MID(SUBSTITUTE($N2554,"/",REPT(" ",999)),COLUMNS($N:N)*999-998,999))</f>
        <v>music</v>
      </c>
      <c r="R2554" s="10" t="str">
        <f>TRIM(MID(SUBSTITUTE($N2554,"/",REPT(" ",999)),COLUMNS($N:O)*999-998,999))</f>
        <v>classical music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10" t="str">
        <f>TRIM(MID(SUBSTITUTE($N2555,"/",REPT(" ",999)),COLUMNS($N:N)*999-998,999))</f>
        <v>music</v>
      </c>
      <c r="R2555" s="10" t="str">
        <f>TRIM(MID(SUBSTITUTE($N2555,"/",REPT(" ",999)),COLUMNS($N:O)*999-998,999))</f>
        <v>classical music</v>
      </c>
      <c r="S2555" s="14">
        <f t="shared" si="158"/>
        <v>41113.199155092596</v>
      </c>
      <c r="T2555" s="14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10" t="str">
        <f>TRIM(MID(SUBSTITUTE($N2556,"/",REPT(" ",999)),COLUMNS($N:N)*999-998,999))</f>
        <v>music</v>
      </c>
      <c r="R2556" s="10" t="str">
        <f>TRIM(MID(SUBSTITUTE($N2556,"/",REPT(" ",999)),COLUMNS($N:O)*999-998,999))</f>
        <v>classical music</v>
      </c>
      <c r="S2556" s="14">
        <f t="shared" si="158"/>
        <v>42125.078275462962</v>
      </c>
      <c r="T2556" s="14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10" t="str">
        <f>TRIM(MID(SUBSTITUTE($N2557,"/",REPT(" ",999)),COLUMNS($N:N)*999-998,999))</f>
        <v>music</v>
      </c>
      <c r="R2557" s="10" t="str">
        <f>TRIM(MID(SUBSTITUTE($N2557,"/",REPT(" ",999)),COLUMNS($N:O)*999-998,999))</f>
        <v>classical music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10" t="str">
        <f>TRIM(MID(SUBSTITUTE($N2558,"/",REPT(" ",999)),COLUMNS($N:N)*999-998,999))</f>
        <v>music</v>
      </c>
      <c r="R2558" s="10" t="str">
        <f>TRIM(MID(SUBSTITUTE($N2558,"/",REPT(" ",999)),COLUMNS($N:O)*999-998,999))</f>
        <v>classical music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10" t="str">
        <f>TRIM(MID(SUBSTITUTE($N2559,"/",REPT(" ",999)),COLUMNS($N:N)*999-998,999))</f>
        <v>music</v>
      </c>
      <c r="R2559" s="10" t="str">
        <f>TRIM(MID(SUBSTITUTE($N2559,"/",REPT(" ",999)),COLUMNS($N:O)*999-998,999))</f>
        <v>classical music</v>
      </c>
      <c r="S2559" s="14">
        <f t="shared" si="158"/>
        <v>41744.745208333334</v>
      </c>
      <c r="T2559" s="14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10" t="str">
        <f>TRIM(MID(SUBSTITUTE($N2560,"/",REPT(" ",999)),COLUMNS($N:N)*999-998,999))</f>
        <v>music</v>
      </c>
      <c r="R2560" s="10" t="str">
        <f>TRIM(MID(SUBSTITUTE($N2560,"/",REPT(" ",999)),COLUMNS($N:O)*999-998,999))</f>
        <v>classical music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10" t="str">
        <f>TRIM(MID(SUBSTITUTE($N2561,"/",REPT(" ",999)),COLUMNS($N:N)*999-998,999))</f>
        <v>music</v>
      </c>
      <c r="R2561" s="10" t="str">
        <f>TRIM(MID(SUBSTITUTE($N2561,"/",REPT(" ",999)),COLUMNS($N:O)*999-998,999))</f>
        <v>classical music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10" t="str">
        <f>TRIM(MID(SUBSTITUTE($N2562,"/",REPT(" ",999)),COLUMNS($N:N)*999-998,999))</f>
        <v>music</v>
      </c>
      <c r="R2562" s="10" t="str">
        <f>TRIM(MID(SUBSTITUTE($N2562,"/",REPT(" ",999)),COLUMNS($N:O)*999-998,999))</f>
        <v>classical music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str">
        <f t="shared" ref="P2563:P2626" si="161">IF(ISERROR(E2563/L2563), "N/A", E2563/L2563)</f>
        <v>N/A</v>
      </c>
      <c r="Q2563" s="10" t="str">
        <f>TRIM(MID(SUBSTITUTE($N2563,"/",REPT(" ",999)),COLUMNS($N:N)*999-998,999))</f>
        <v>food</v>
      </c>
      <c r="R2563" s="10" t="str">
        <f>TRIM(MID(SUBSTITUTE($N2563,"/",REPT(" ",999)),COLUMNS($N:O)*999-998,999))</f>
        <v>food trucks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10" t="str">
        <f>TRIM(MID(SUBSTITUTE($N2564,"/",REPT(" ",999)),COLUMNS($N:N)*999-998,999))</f>
        <v>food</v>
      </c>
      <c r="R2564" s="10" t="str">
        <f>TRIM(MID(SUBSTITUTE($N2564,"/",REPT(" ",999)),COLUMNS($N:O)*999-998,999))</f>
        <v>food trucks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str">
        <f t="shared" si="161"/>
        <v>N/A</v>
      </c>
      <c r="Q2565" s="10" t="str">
        <f>TRIM(MID(SUBSTITUTE($N2565,"/",REPT(" ",999)),COLUMNS($N:N)*999-998,999))</f>
        <v>food</v>
      </c>
      <c r="R2565" s="10" t="str">
        <f>TRIM(MID(SUBSTITUTE($N2565,"/",REPT(" ",999)),COLUMNS($N:O)*999-998,999))</f>
        <v>food trucks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str">
        <f t="shared" si="161"/>
        <v>N/A</v>
      </c>
      <c r="Q2566" s="10" t="str">
        <f>TRIM(MID(SUBSTITUTE($N2566,"/",REPT(" ",999)),COLUMNS($N:N)*999-998,999))</f>
        <v>food</v>
      </c>
      <c r="R2566" s="10" t="str">
        <f>TRIM(MID(SUBSTITUTE($N2566,"/",REPT(" ",999)),COLUMNS($N:O)*999-998,999))</f>
        <v>food trucks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10" t="str">
        <f>TRIM(MID(SUBSTITUTE($N2567,"/",REPT(" ",999)),COLUMNS($N:N)*999-998,999))</f>
        <v>food</v>
      </c>
      <c r="R2567" s="10" t="str">
        <f>TRIM(MID(SUBSTITUTE($N2567,"/",REPT(" ",999)),COLUMNS($N:O)*999-998,999))</f>
        <v>food trucks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str">
        <f t="shared" si="161"/>
        <v>N/A</v>
      </c>
      <c r="Q2568" s="10" t="str">
        <f>TRIM(MID(SUBSTITUTE($N2568,"/",REPT(" ",999)),COLUMNS($N:N)*999-998,999))</f>
        <v>food</v>
      </c>
      <c r="R2568" s="10" t="str">
        <f>TRIM(MID(SUBSTITUTE($N2568,"/",REPT(" ",999)),COLUMNS($N:O)*999-998,999))</f>
        <v>food trucks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10" t="str">
        <f>TRIM(MID(SUBSTITUTE($N2569,"/",REPT(" ",999)),COLUMNS($N:N)*999-998,999))</f>
        <v>food</v>
      </c>
      <c r="R2569" s="10" t="str">
        <f>TRIM(MID(SUBSTITUTE($N2569,"/",REPT(" ",999)),COLUMNS($N:O)*999-998,999))</f>
        <v>food trucks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10" t="str">
        <f>TRIM(MID(SUBSTITUTE($N2570,"/",REPT(" ",999)),COLUMNS($N:N)*999-998,999))</f>
        <v>food</v>
      </c>
      <c r="R2570" s="10" t="str">
        <f>TRIM(MID(SUBSTITUTE($N2570,"/",REPT(" ",999)),COLUMNS($N:O)*999-998,999))</f>
        <v>food trucks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10" t="str">
        <f>TRIM(MID(SUBSTITUTE($N2571,"/",REPT(" ",999)),COLUMNS($N:N)*999-998,999))</f>
        <v>food</v>
      </c>
      <c r="R2571" s="10" t="str">
        <f>TRIM(MID(SUBSTITUTE($N2571,"/",REPT(" ",999)),COLUMNS($N:O)*999-998,999))</f>
        <v>food trucks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10" t="str">
        <f>TRIM(MID(SUBSTITUTE($N2572,"/",REPT(" ",999)),COLUMNS($N:N)*999-998,999))</f>
        <v>food</v>
      </c>
      <c r="R2572" s="10" t="str">
        <f>TRIM(MID(SUBSTITUTE($N2572,"/",REPT(" ",999)),COLUMNS($N:O)*999-998,999))</f>
        <v>food trucks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10" t="str">
        <f>TRIM(MID(SUBSTITUTE($N2573,"/",REPT(" ",999)),COLUMNS($N:N)*999-998,999))</f>
        <v>food</v>
      </c>
      <c r="R2573" s="10" t="str">
        <f>TRIM(MID(SUBSTITUTE($N2573,"/",REPT(" ",999)),COLUMNS($N:O)*999-998,999))</f>
        <v>food trucks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str">
        <f t="shared" si="161"/>
        <v>N/A</v>
      </c>
      <c r="Q2574" s="10" t="str">
        <f>TRIM(MID(SUBSTITUTE($N2574,"/",REPT(" ",999)),COLUMNS($N:N)*999-998,999))</f>
        <v>food</v>
      </c>
      <c r="R2574" s="10" t="str">
        <f>TRIM(MID(SUBSTITUTE($N2574,"/",REPT(" ",999)),COLUMNS($N:O)*999-998,999))</f>
        <v>food trucks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str">
        <f t="shared" si="161"/>
        <v>N/A</v>
      </c>
      <c r="Q2575" s="10" t="str">
        <f>TRIM(MID(SUBSTITUTE($N2575,"/",REPT(" ",999)),COLUMNS($N:N)*999-998,999))</f>
        <v>food</v>
      </c>
      <c r="R2575" s="10" t="str">
        <f>TRIM(MID(SUBSTITUTE($N2575,"/",REPT(" ",999)),COLUMNS($N:O)*999-998,999))</f>
        <v>food trucks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str">
        <f t="shared" si="161"/>
        <v>N/A</v>
      </c>
      <c r="Q2576" s="10" t="str">
        <f>TRIM(MID(SUBSTITUTE($N2576,"/",REPT(" ",999)),COLUMNS($N:N)*999-998,999))</f>
        <v>food</v>
      </c>
      <c r="R2576" s="10" t="str">
        <f>TRIM(MID(SUBSTITUTE($N2576,"/",REPT(" ",999)),COLUMNS($N:O)*999-998,999))</f>
        <v>food trucks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str">
        <f t="shared" si="161"/>
        <v>N/A</v>
      </c>
      <c r="Q2577" s="10" t="str">
        <f>TRIM(MID(SUBSTITUTE($N2577,"/",REPT(" ",999)),COLUMNS($N:N)*999-998,999))</f>
        <v>food</v>
      </c>
      <c r="R2577" s="10" t="str">
        <f>TRIM(MID(SUBSTITUTE($N2577,"/",REPT(" ",999)),COLUMNS($N:O)*999-998,999))</f>
        <v>food trucks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str">
        <f t="shared" si="161"/>
        <v>N/A</v>
      </c>
      <c r="Q2578" s="10" t="str">
        <f>TRIM(MID(SUBSTITUTE($N2578,"/",REPT(" ",999)),COLUMNS($N:N)*999-998,999))</f>
        <v>food</v>
      </c>
      <c r="R2578" s="10" t="str">
        <f>TRIM(MID(SUBSTITUTE($N2578,"/",REPT(" ",999)),COLUMNS($N:O)*999-998,999))</f>
        <v>food trucks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str">
        <f t="shared" si="161"/>
        <v>N/A</v>
      </c>
      <c r="Q2579" s="10" t="str">
        <f>TRIM(MID(SUBSTITUTE($N2579,"/",REPT(" ",999)),COLUMNS($N:N)*999-998,999))</f>
        <v>food</v>
      </c>
      <c r="R2579" s="10" t="str">
        <f>TRIM(MID(SUBSTITUTE($N2579,"/",REPT(" ",999)),COLUMNS($N:O)*999-998,999))</f>
        <v>food trucks</v>
      </c>
      <c r="S2579" s="14">
        <f t="shared" si="162"/>
        <v>41830.820567129631</v>
      </c>
      <c r="T2579" s="14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str">
        <f t="shared" si="161"/>
        <v>N/A</v>
      </c>
      <c r="Q2580" s="10" t="str">
        <f>TRIM(MID(SUBSTITUTE($N2580,"/",REPT(" ",999)),COLUMNS($N:N)*999-998,999))</f>
        <v>food</v>
      </c>
      <c r="R2580" s="10" t="str">
        <f>TRIM(MID(SUBSTITUTE($N2580,"/",REPT(" ",999)),COLUMNS($N:O)*999-998,999))</f>
        <v>food trucks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10" t="str">
        <f>TRIM(MID(SUBSTITUTE($N2581,"/",REPT(" ",999)),COLUMNS($N:N)*999-998,999))</f>
        <v>food</v>
      </c>
      <c r="R2581" s="10" t="str">
        <f>TRIM(MID(SUBSTITUTE($N2581,"/",REPT(" ",999)),COLUMNS($N:O)*999-998,999))</f>
        <v>food trucks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10" t="str">
        <f>TRIM(MID(SUBSTITUTE($N2582,"/",REPT(" ",999)),COLUMNS($N:N)*999-998,999))</f>
        <v>food</v>
      </c>
      <c r="R2582" s="10" t="str">
        <f>TRIM(MID(SUBSTITUTE($N2582,"/",REPT(" ",999)),COLUMNS($N:O)*999-998,999))</f>
        <v>food trucks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10" t="str">
        <f>TRIM(MID(SUBSTITUTE($N2583,"/",REPT(" ",999)),COLUMNS($N:N)*999-998,999))</f>
        <v>food</v>
      </c>
      <c r="R2583" s="10" t="str">
        <f>TRIM(MID(SUBSTITUTE($N2583,"/",REPT(" ",999)),COLUMNS($N:O)*999-998,999))</f>
        <v>food trucks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10" t="str">
        <f>TRIM(MID(SUBSTITUTE($N2584,"/",REPT(" ",999)),COLUMNS($N:N)*999-998,999))</f>
        <v>food</v>
      </c>
      <c r="R2584" s="10" t="str">
        <f>TRIM(MID(SUBSTITUTE($N2584,"/",REPT(" ",999)),COLUMNS($N:O)*999-998,999))</f>
        <v>food trucks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10" t="str">
        <f>TRIM(MID(SUBSTITUTE($N2585,"/",REPT(" ",999)),COLUMNS($N:N)*999-998,999))</f>
        <v>food</v>
      </c>
      <c r="R2585" s="10" t="str">
        <f>TRIM(MID(SUBSTITUTE($N2585,"/",REPT(" ",999)),COLUMNS($N:O)*999-998,999))</f>
        <v>food trucks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str">
        <f t="shared" si="161"/>
        <v>N/A</v>
      </c>
      <c r="Q2586" s="10" t="str">
        <f>TRIM(MID(SUBSTITUTE($N2586,"/",REPT(" ",999)),COLUMNS($N:N)*999-998,999))</f>
        <v>food</v>
      </c>
      <c r="R2586" s="10" t="str">
        <f>TRIM(MID(SUBSTITUTE($N2586,"/",REPT(" ",999)),COLUMNS($N:O)*999-998,999))</f>
        <v>food trucks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10" t="str">
        <f>TRIM(MID(SUBSTITUTE($N2587,"/",REPT(" ",999)),COLUMNS($N:N)*999-998,999))</f>
        <v>food</v>
      </c>
      <c r="R2587" s="10" t="str">
        <f>TRIM(MID(SUBSTITUTE($N2587,"/",REPT(" ",999)),COLUMNS($N:O)*999-998,999))</f>
        <v>food trucks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10" t="str">
        <f>TRIM(MID(SUBSTITUTE($N2588,"/",REPT(" ",999)),COLUMNS($N:N)*999-998,999))</f>
        <v>food</v>
      </c>
      <c r="R2588" s="10" t="str">
        <f>TRIM(MID(SUBSTITUTE($N2588,"/",REPT(" ",999)),COLUMNS($N:O)*999-998,999))</f>
        <v>food trucks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10" t="str">
        <f>TRIM(MID(SUBSTITUTE($N2589,"/",REPT(" ",999)),COLUMNS($N:N)*999-998,999))</f>
        <v>food</v>
      </c>
      <c r="R2589" s="10" t="str">
        <f>TRIM(MID(SUBSTITUTE($N2589,"/",REPT(" ",999)),COLUMNS($N:O)*999-998,999))</f>
        <v>food trucks</v>
      </c>
      <c r="S2589" s="14">
        <f t="shared" si="162"/>
        <v>42338.675381944442</v>
      </c>
      <c r="T2589" s="14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10" t="str">
        <f>TRIM(MID(SUBSTITUTE($N2590,"/",REPT(" ",999)),COLUMNS($N:N)*999-998,999))</f>
        <v>food</v>
      </c>
      <c r="R2590" s="10" t="str">
        <f>TRIM(MID(SUBSTITUTE($N2590,"/",REPT(" ",999)),COLUMNS($N:O)*999-998,999))</f>
        <v>food trucks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10" t="str">
        <f>TRIM(MID(SUBSTITUTE($N2591,"/",REPT(" ",999)),COLUMNS($N:N)*999-998,999))</f>
        <v>food</v>
      </c>
      <c r="R2591" s="10" t="str">
        <f>TRIM(MID(SUBSTITUTE($N2591,"/",REPT(" ",999)),COLUMNS($N:O)*999-998,999))</f>
        <v>food trucks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str">
        <f t="shared" si="161"/>
        <v>N/A</v>
      </c>
      <c r="Q2592" s="10" t="str">
        <f>TRIM(MID(SUBSTITUTE($N2592,"/",REPT(" ",999)),COLUMNS($N:N)*999-998,999))</f>
        <v>food</v>
      </c>
      <c r="R2592" s="10" t="str">
        <f>TRIM(MID(SUBSTITUTE($N2592,"/",REPT(" ",999)),COLUMNS($N:O)*999-998,999))</f>
        <v>food trucks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10" t="str">
        <f>TRIM(MID(SUBSTITUTE($N2593,"/",REPT(" ",999)),COLUMNS($N:N)*999-998,999))</f>
        <v>food</v>
      </c>
      <c r="R2593" s="10" t="str">
        <f>TRIM(MID(SUBSTITUTE($N2593,"/",REPT(" ",999)),COLUMNS($N:O)*999-998,999))</f>
        <v>food trucks</v>
      </c>
      <c r="S2593" s="14">
        <f t="shared" si="162"/>
        <v>42382.906527777777</v>
      </c>
      <c r="T2593" s="14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10" t="str">
        <f>TRIM(MID(SUBSTITUTE($N2594,"/",REPT(" ",999)),COLUMNS($N:N)*999-998,999))</f>
        <v>food</v>
      </c>
      <c r="R2594" s="10" t="str">
        <f>TRIM(MID(SUBSTITUTE($N2594,"/",REPT(" ",999)),COLUMNS($N:O)*999-998,999))</f>
        <v>food trucks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str">
        <f t="shared" si="161"/>
        <v>N/A</v>
      </c>
      <c r="Q2595" s="10" t="str">
        <f>TRIM(MID(SUBSTITUTE($N2595,"/",REPT(" ",999)),COLUMNS($N:N)*999-998,999))</f>
        <v>food</v>
      </c>
      <c r="R2595" s="10" t="str">
        <f>TRIM(MID(SUBSTITUTE($N2595,"/",REPT(" ",999)),COLUMNS($N:O)*999-998,999))</f>
        <v>food trucks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10" t="str">
        <f>TRIM(MID(SUBSTITUTE($N2596,"/",REPT(" ",999)),COLUMNS($N:N)*999-998,999))</f>
        <v>food</v>
      </c>
      <c r="R2596" s="10" t="str">
        <f>TRIM(MID(SUBSTITUTE($N2596,"/",REPT(" ",999)),COLUMNS($N:O)*999-998,999))</f>
        <v>food trucks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10" t="str">
        <f>TRIM(MID(SUBSTITUTE($N2597,"/",REPT(" ",999)),COLUMNS($N:N)*999-998,999))</f>
        <v>food</v>
      </c>
      <c r="R2597" s="10" t="str">
        <f>TRIM(MID(SUBSTITUTE($N2597,"/",REPT(" ",999)),COLUMNS($N:O)*999-998,999))</f>
        <v>food trucks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10" t="str">
        <f>TRIM(MID(SUBSTITUTE($N2598,"/",REPT(" ",999)),COLUMNS($N:N)*999-998,999))</f>
        <v>food</v>
      </c>
      <c r="R2598" s="10" t="str">
        <f>TRIM(MID(SUBSTITUTE($N2598,"/",REPT(" ",999)),COLUMNS($N:O)*999-998,999))</f>
        <v>food trucks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10" t="str">
        <f>TRIM(MID(SUBSTITUTE($N2599,"/",REPT(" ",999)),COLUMNS($N:N)*999-998,999))</f>
        <v>food</v>
      </c>
      <c r="R2599" s="10" t="str">
        <f>TRIM(MID(SUBSTITUTE($N2599,"/",REPT(" ",999)),COLUMNS($N:O)*999-998,999))</f>
        <v>food trucks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10" t="str">
        <f>TRIM(MID(SUBSTITUTE($N2600,"/",REPT(" ",999)),COLUMNS($N:N)*999-998,999))</f>
        <v>food</v>
      </c>
      <c r="R2600" s="10" t="str">
        <f>TRIM(MID(SUBSTITUTE($N2600,"/",REPT(" ",999)),COLUMNS($N:O)*999-998,999))</f>
        <v>food trucks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10" t="str">
        <f>TRIM(MID(SUBSTITUTE($N2601,"/",REPT(" ",999)),COLUMNS($N:N)*999-998,999))</f>
        <v>food</v>
      </c>
      <c r="R2601" s="10" t="str">
        <f>TRIM(MID(SUBSTITUTE($N2601,"/",REPT(" ",999)),COLUMNS($N:O)*999-998,999))</f>
        <v>food trucks</v>
      </c>
      <c r="S2601" s="14">
        <f t="shared" si="162"/>
        <v>41809.754016203704</v>
      </c>
      <c r="T2601" s="14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10" t="str">
        <f>TRIM(MID(SUBSTITUTE($N2602,"/",REPT(" ",999)),COLUMNS($N:N)*999-998,999))</f>
        <v>food</v>
      </c>
      <c r="R2602" s="10" t="str">
        <f>TRIM(MID(SUBSTITUTE($N2602,"/",REPT(" ",999)),COLUMNS($N:O)*999-998,999))</f>
        <v>food trucks</v>
      </c>
      <c r="S2602" s="14">
        <f t="shared" si="162"/>
        <v>42394.900462962964</v>
      </c>
      <c r="T2602" s="14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10" t="str">
        <f>TRIM(MID(SUBSTITUTE($N2603,"/",REPT(" ",999)),COLUMNS($N:N)*999-998,999))</f>
        <v>technology</v>
      </c>
      <c r="R2603" s="10" t="str">
        <f>TRIM(MID(SUBSTITUTE($N2603,"/",REPT(" ",999)),COLUMNS($N:O)*999-998,999))</f>
        <v>space exploration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10" t="str">
        <f>TRIM(MID(SUBSTITUTE($N2604,"/",REPT(" ",999)),COLUMNS($N:N)*999-998,999))</f>
        <v>technology</v>
      </c>
      <c r="R2604" s="10" t="str">
        <f>TRIM(MID(SUBSTITUTE($N2604,"/",REPT(" ",999)),COLUMNS($N:O)*999-998,999))</f>
        <v>space exploration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10" t="str">
        <f>TRIM(MID(SUBSTITUTE($N2605,"/",REPT(" ",999)),COLUMNS($N:N)*999-998,999))</f>
        <v>technology</v>
      </c>
      <c r="R2605" s="10" t="str">
        <f>TRIM(MID(SUBSTITUTE($N2605,"/",REPT(" ",999)),COLUMNS($N:O)*999-998,999))</f>
        <v>space exploration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10" t="str">
        <f>TRIM(MID(SUBSTITUTE($N2606,"/",REPT(" ",999)),COLUMNS($N:N)*999-998,999))</f>
        <v>technology</v>
      </c>
      <c r="R2606" s="10" t="str">
        <f>TRIM(MID(SUBSTITUTE($N2606,"/",REPT(" ",999)),COLUMNS($N:O)*999-998,999))</f>
        <v>space exploration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10" t="str">
        <f>TRIM(MID(SUBSTITUTE($N2607,"/",REPT(" ",999)),COLUMNS($N:N)*999-998,999))</f>
        <v>technology</v>
      </c>
      <c r="R2607" s="10" t="str">
        <f>TRIM(MID(SUBSTITUTE($N2607,"/",REPT(" ",999)),COLUMNS($N:O)*999-998,999))</f>
        <v>space exploration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10" t="str">
        <f>TRIM(MID(SUBSTITUTE($N2608,"/",REPT(" ",999)),COLUMNS($N:N)*999-998,999))</f>
        <v>technology</v>
      </c>
      <c r="R2608" s="10" t="str">
        <f>TRIM(MID(SUBSTITUTE($N2608,"/",REPT(" ",999)),COLUMNS($N:O)*999-998,999))</f>
        <v>space exploration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10" t="str">
        <f>TRIM(MID(SUBSTITUTE($N2609,"/",REPT(" ",999)),COLUMNS($N:N)*999-998,999))</f>
        <v>technology</v>
      </c>
      <c r="R2609" s="10" t="str">
        <f>TRIM(MID(SUBSTITUTE($N2609,"/",REPT(" ",999)),COLUMNS($N:O)*999-998,999))</f>
        <v>space exploration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10" t="str">
        <f>TRIM(MID(SUBSTITUTE($N2610,"/",REPT(" ",999)),COLUMNS($N:N)*999-998,999))</f>
        <v>technology</v>
      </c>
      <c r="R2610" s="10" t="str">
        <f>TRIM(MID(SUBSTITUTE($N2610,"/",REPT(" ",999)),COLUMNS($N:O)*999-998,999))</f>
        <v>space exploration</v>
      </c>
      <c r="S2610" s="14">
        <f t="shared" si="162"/>
        <v>42767.801712962959</v>
      </c>
      <c r="T2610" s="14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10" t="str">
        <f>TRIM(MID(SUBSTITUTE($N2611,"/",REPT(" ",999)),COLUMNS($N:N)*999-998,999))</f>
        <v>technology</v>
      </c>
      <c r="R2611" s="10" t="str">
        <f>TRIM(MID(SUBSTITUTE($N2611,"/",REPT(" ",999)),COLUMNS($N:O)*999-998,999))</f>
        <v>space exploration</v>
      </c>
      <c r="S2611" s="14">
        <f t="shared" si="162"/>
        <v>41075.237858796296</v>
      </c>
      <c r="T2611" s="14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10" t="str">
        <f>TRIM(MID(SUBSTITUTE($N2612,"/",REPT(" ",999)),COLUMNS($N:N)*999-998,999))</f>
        <v>technology</v>
      </c>
      <c r="R2612" s="10" t="str">
        <f>TRIM(MID(SUBSTITUTE($N2612,"/",REPT(" ",999)),COLUMNS($N:O)*999-998,999))</f>
        <v>space exploration</v>
      </c>
      <c r="S2612" s="14">
        <f t="shared" si="162"/>
        <v>42564.881076388891</v>
      </c>
      <c r="T2612" s="14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10" t="str">
        <f>TRIM(MID(SUBSTITUTE($N2613,"/",REPT(" ",999)),COLUMNS($N:N)*999-998,999))</f>
        <v>technology</v>
      </c>
      <c r="R2613" s="10" t="str">
        <f>TRIM(MID(SUBSTITUTE($N2613,"/",REPT(" ",999)),COLUMNS($N:O)*999-998,999))</f>
        <v>space exploration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10" t="str">
        <f>TRIM(MID(SUBSTITUTE($N2614,"/",REPT(" ",999)),COLUMNS($N:N)*999-998,999))</f>
        <v>technology</v>
      </c>
      <c r="R2614" s="10" t="str">
        <f>TRIM(MID(SUBSTITUTE($N2614,"/",REPT(" ",999)),COLUMNS($N:O)*999-998,999))</f>
        <v>space exploration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10" t="str">
        <f>TRIM(MID(SUBSTITUTE($N2615,"/",REPT(" ",999)),COLUMNS($N:N)*999-998,999))</f>
        <v>technology</v>
      </c>
      <c r="R2615" s="10" t="str">
        <f>TRIM(MID(SUBSTITUTE($N2615,"/",REPT(" ",999)),COLUMNS($N:O)*999-998,999))</f>
        <v>space exploration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10" t="str">
        <f>TRIM(MID(SUBSTITUTE($N2616,"/",REPT(" ",999)),COLUMNS($N:N)*999-998,999))</f>
        <v>technology</v>
      </c>
      <c r="R2616" s="10" t="str">
        <f>TRIM(MID(SUBSTITUTE($N2616,"/",REPT(" ",999)),COLUMNS($N:O)*999-998,999))</f>
        <v>space exploration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10" t="str">
        <f>TRIM(MID(SUBSTITUTE($N2617,"/",REPT(" ",999)),COLUMNS($N:N)*999-998,999))</f>
        <v>technology</v>
      </c>
      <c r="R2617" s="10" t="str">
        <f>TRIM(MID(SUBSTITUTE($N2617,"/",REPT(" ",999)),COLUMNS($N:O)*999-998,999))</f>
        <v>space exploration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10" t="str">
        <f>TRIM(MID(SUBSTITUTE($N2618,"/",REPT(" ",999)),COLUMNS($N:N)*999-998,999))</f>
        <v>technology</v>
      </c>
      <c r="R2618" s="10" t="str">
        <f>TRIM(MID(SUBSTITUTE($N2618,"/",REPT(" ",999)),COLUMNS($N:O)*999-998,999))</f>
        <v>space exploration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10" t="str">
        <f>TRIM(MID(SUBSTITUTE($N2619,"/",REPT(" ",999)),COLUMNS($N:N)*999-998,999))</f>
        <v>technology</v>
      </c>
      <c r="R2619" s="10" t="str">
        <f>TRIM(MID(SUBSTITUTE($N2619,"/",REPT(" ",999)),COLUMNS($N:O)*999-998,999))</f>
        <v>space exploration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10" t="str">
        <f>TRIM(MID(SUBSTITUTE($N2620,"/",REPT(" ",999)),COLUMNS($N:N)*999-998,999))</f>
        <v>technology</v>
      </c>
      <c r="R2620" s="10" t="str">
        <f>TRIM(MID(SUBSTITUTE($N2620,"/",REPT(" ",999)),COLUMNS($N:O)*999-998,999))</f>
        <v>space exploration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10" t="str">
        <f>TRIM(MID(SUBSTITUTE($N2621,"/",REPT(" ",999)),COLUMNS($N:N)*999-998,999))</f>
        <v>technology</v>
      </c>
      <c r="R2621" s="10" t="str">
        <f>TRIM(MID(SUBSTITUTE($N2621,"/",REPT(" ",999)),COLUMNS($N:O)*999-998,999))</f>
        <v>space exploration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10" t="str">
        <f>TRIM(MID(SUBSTITUTE($N2622,"/",REPT(" ",999)),COLUMNS($N:N)*999-998,999))</f>
        <v>technology</v>
      </c>
      <c r="R2622" s="10" t="str">
        <f>TRIM(MID(SUBSTITUTE($N2622,"/",REPT(" ",999)),COLUMNS($N:O)*999-998,999))</f>
        <v>space exploration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10" t="str">
        <f>TRIM(MID(SUBSTITUTE($N2623,"/",REPT(" ",999)),COLUMNS($N:N)*999-998,999))</f>
        <v>technology</v>
      </c>
      <c r="R2623" s="10" t="str">
        <f>TRIM(MID(SUBSTITUTE($N2623,"/",REPT(" ",999)),COLUMNS($N:O)*999-998,999))</f>
        <v>space exploration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10" t="str">
        <f>TRIM(MID(SUBSTITUTE($N2624,"/",REPT(" ",999)),COLUMNS($N:N)*999-998,999))</f>
        <v>technology</v>
      </c>
      <c r="R2624" s="10" t="str">
        <f>TRIM(MID(SUBSTITUTE($N2624,"/",REPT(" ",999)),COLUMNS($N:O)*999-998,999))</f>
        <v>space exploration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10" t="str">
        <f>TRIM(MID(SUBSTITUTE($N2625,"/",REPT(" ",999)),COLUMNS($N:N)*999-998,999))</f>
        <v>technology</v>
      </c>
      <c r="R2625" s="10" t="str">
        <f>TRIM(MID(SUBSTITUTE($N2625,"/",REPT(" ",999)),COLUMNS($N:O)*999-998,999))</f>
        <v>space exploration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10" t="str">
        <f>TRIM(MID(SUBSTITUTE($N2626,"/",REPT(" ",999)),COLUMNS($N:N)*999-998,999))</f>
        <v>technology</v>
      </c>
      <c r="R2626" s="10" t="str">
        <f>TRIM(MID(SUBSTITUTE($N2626,"/",REPT(" ",999)),COLUMNS($N:O)*999-998,999))</f>
        <v>space exploration</v>
      </c>
      <c r="S2626" s="14">
        <f t="shared" si="162"/>
        <v>41144.42155092593</v>
      </c>
      <c r="T2626" s="14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IF(ISERROR(E2627/L2627), "N/A", E2627/L2627)</f>
        <v>27.576923076923077</v>
      </c>
      <c r="Q2627" s="10" t="str">
        <f>TRIM(MID(SUBSTITUTE($N2627,"/",REPT(" ",999)),COLUMNS($N:N)*999-998,999))</f>
        <v>technology</v>
      </c>
      <c r="R2627" s="10" t="str">
        <f>TRIM(MID(SUBSTITUTE($N2627,"/",REPT(" ",999)),COLUMNS($N:O)*999-998,999))</f>
        <v>space exploration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10" t="str">
        <f>TRIM(MID(SUBSTITUTE($N2628,"/",REPT(" ",999)),COLUMNS($N:N)*999-998,999))</f>
        <v>technology</v>
      </c>
      <c r="R2628" s="10" t="str">
        <f>TRIM(MID(SUBSTITUTE($N2628,"/",REPT(" ",999)),COLUMNS($N:O)*999-998,999))</f>
        <v>space exploration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10" t="str">
        <f>TRIM(MID(SUBSTITUTE($N2629,"/",REPT(" ",999)),COLUMNS($N:N)*999-998,999))</f>
        <v>technology</v>
      </c>
      <c r="R2629" s="10" t="str">
        <f>TRIM(MID(SUBSTITUTE($N2629,"/",REPT(" ",999)),COLUMNS($N:O)*999-998,999))</f>
        <v>space exploration</v>
      </c>
      <c r="S2629" s="14">
        <f t="shared" si="166"/>
        <v>42304.829409722224</v>
      </c>
      <c r="T2629" s="14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10" t="str">
        <f>TRIM(MID(SUBSTITUTE($N2630,"/",REPT(" ",999)),COLUMNS($N:N)*999-998,999))</f>
        <v>technology</v>
      </c>
      <c r="R2630" s="10" t="str">
        <f>TRIM(MID(SUBSTITUTE($N2630,"/",REPT(" ",999)),COLUMNS($N:O)*999-998,999))</f>
        <v>space exploration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10" t="str">
        <f>TRIM(MID(SUBSTITUTE($N2631,"/",REPT(" ",999)),COLUMNS($N:N)*999-998,999))</f>
        <v>technology</v>
      </c>
      <c r="R2631" s="10" t="str">
        <f>TRIM(MID(SUBSTITUTE($N2631,"/",REPT(" ",999)),COLUMNS($N:O)*999-998,999))</f>
        <v>space exploration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10" t="str">
        <f>TRIM(MID(SUBSTITUTE($N2632,"/",REPT(" ",999)),COLUMNS($N:N)*999-998,999))</f>
        <v>technology</v>
      </c>
      <c r="R2632" s="10" t="str">
        <f>TRIM(MID(SUBSTITUTE($N2632,"/",REPT(" ",999)),COLUMNS($N:O)*999-998,999))</f>
        <v>space exploration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10" t="str">
        <f>TRIM(MID(SUBSTITUTE($N2633,"/",REPT(" ",999)),COLUMNS($N:N)*999-998,999))</f>
        <v>technology</v>
      </c>
      <c r="R2633" s="10" t="str">
        <f>TRIM(MID(SUBSTITUTE($N2633,"/",REPT(" ",999)),COLUMNS($N:O)*999-998,999))</f>
        <v>space exploration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10" t="str">
        <f>TRIM(MID(SUBSTITUTE($N2634,"/",REPT(" ",999)),COLUMNS($N:N)*999-998,999))</f>
        <v>technology</v>
      </c>
      <c r="R2634" s="10" t="str">
        <f>TRIM(MID(SUBSTITUTE($N2634,"/",REPT(" ",999)),COLUMNS($N:O)*999-998,999))</f>
        <v>space exploration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10" t="str">
        <f>TRIM(MID(SUBSTITUTE($N2635,"/",REPT(" ",999)),COLUMNS($N:N)*999-998,999))</f>
        <v>technology</v>
      </c>
      <c r="R2635" s="10" t="str">
        <f>TRIM(MID(SUBSTITUTE($N2635,"/",REPT(" ",999)),COLUMNS($N:O)*999-998,999))</f>
        <v>space exploration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10" t="str">
        <f>TRIM(MID(SUBSTITUTE($N2636,"/",REPT(" ",999)),COLUMNS($N:N)*999-998,999))</f>
        <v>technology</v>
      </c>
      <c r="R2636" s="10" t="str">
        <f>TRIM(MID(SUBSTITUTE($N2636,"/",REPT(" ",999)),COLUMNS($N:O)*999-998,999))</f>
        <v>space exploration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10" t="str">
        <f>TRIM(MID(SUBSTITUTE($N2637,"/",REPT(" ",999)),COLUMNS($N:N)*999-998,999))</f>
        <v>technology</v>
      </c>
      <c r="R2637" s="10" t="str">
        <f>TRIM(MID(SUBSTITUTE($N2637,"/",REPT(" ",999)),COLUMNS($N:O)*999-998,999))</f>
        <v>space exploration</v>
      </c>
      <c r="S2637" s="14">
        <f t="shared" si="166"/>
        <v>42037.950937500005</v>
      </c>
      <c r="T2637" s="14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10" t="str">
        <f>TRIM(MID(SUBSTITUTE($N2638,"/",REPT(" ",999)),COLUMNS($N:N)*999-998,999))</f>
        <v>technology</v>
      </c>
      <c r="R2638" s="10" t="str">
        <f>TRIM(MID(SUBSTITUTE($N2638,"/",REPT(" ",999)),COLUMNS($N:O)*999-998,999))</f>
        <v>space exploration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10" t="str">
        <f>TRIM(MID(SUBSTITUTE($N2639,"/",REPT(" ",999)),COLUMNS($N:N)*999-998,999))</f>
        <v>technology</v>
      </c>
      <c r="R2639" s="10" t="str">
        <f>TRIM(MID(SUBSTITUTE($N2639,"/",REPT(" ",999)),COLUMNS($N:O)*999-998,999))</f>
        <v>space exploration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10" t="str">
        <f>TRIM(MID(SUBSTITUTE($N2640,"/",REPT(" ",999)),COLUMNS($N:N)*999-998,999))</f>
        <v>technology</v>
      </c>
      <c r="R2640" s="10" t="str">
        <f>TRIM(MID(SUBSTITUTE($N2640,"/",REPT(" ",999)),COLUMNS($N:O)*999-998,999))</f>
        <v>space exploration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10" t="str">
        <f>TRIM(MID(SUBSTITUTE($N2641,"/",REPT(" ",999)),COLUMNS($N:N)*999-998,999))</f>
        <v>technology</v>
      </c>
      <c r="R2641" s="10" t="str">
        <f>TRIM(MID(SUBSTITUTE($N2641,"/",REPT(" ",999)),COLUMNS($N:O)*999-998,999))</f>
        <v>space exploration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10" t="str">
        <f>TRIM(MID(SUBSTITUTE($N2642,"/",REPT(" ",999)),COLUMNS($N:N)*999-998,999))</f>
        <v>technology</v>
      </c>
      <c r="R2642" s="10" t="str">
        <f>TRIM(MID(SUBSTITUTE($N2642,"/",REPT(" ",999)),COLUMNS($N:O)*999-998,999))</f>
        <v>space exploration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10" t="str">
        <f>TRIM(MID(SUBSTITUTE($N2643,"/",REPT(" ",999)),COLUMNS($N:N)*999-998,999))</f>
        <v>technology</v>
      </c>
      <c r="R2643" s="10" t="str">
        <f>TRIM(MID(SUBSTITUTE($N2643,"/",REPT(" ",999)),COLUMNS($N:O)*999-998,999))</f>
        <v>space exploration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str">
        <f t="shared" si="165"/>
        <v>N/A</v>
      </c>
      <c r="Q2644" s="10" t="str">
        <f>TRIM(MID(SUBSTITUTE($N2644,"/",REPT(" ",999)),COLUMNS($N:N)*999-998,999))</f>
        <v>technology</v>
      </c>
      <c r="R2644" s="10" t="str">
        <f>TRIM(MID(SUBSTITUTE($N2644,"/",REPT(" ",999)),COLUMNS($N:O)*999-998,999))</f>
        <v>space exploration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10" t="str">
        <f>TRIM(MID(SUBSTITUTE($N2645,"/",REPT(" ",999)),COLUMNS($N:N)*999-998,999))</f>
        <v>technology</v>
      </c>
      <c r="R2645" s="10" t="str">
        <f>TRIM(MID(SUBSTITUTE($N2645,"/",REPT(" ",999)),COLUMNS($N:O)*999-998,999))</f>
        <v>space exploration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10" t="str">
        <f>TRIM(MID(SUBSTITUTE($N2646,"/",REPT(" ",999)),COLUMNS($N:N)*999-998,999))</f>
        <v>technology</v>
      </c>
      <c r="R2646" s="10" t="str">
        <f>TRIM(MID(SUBSTITUTE($N2646,"/",REPT(" ",999)),COLUMNS($N:O)*999-998,999))</f>
        <v>space exploration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10" t="str">
        <f>TRIM(MID(SUBSTITUTE($N2647,"/",REPT(" ",999)),COLUMNS($N:N)*999-998,999))</f>
        <v>technology</v>
      </c>
      <c r="R2647" s="10" t="str">
        <f>TRIM(MID(SUBSTITUTE($N2647,"/",REPT(" ",999)),COLUMNS($N:O)*999-998,999))</f>
        <v>space exploration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10" t="str">
        <f>TRIM(MID(SUBSTITUTE($N2648,"/",REPT(" ",999)),COLUMNS($N:N)*999-998,999))</f>
        <v>technology</v>
      </c>
      <c r="R2648" s="10" t="str">
        <f>TRIM(MID(SUBSTITUTE($N2648,"/",REPT(" ",999)),COLUMNS($N:O)*999-998,999))</f>
        <v>space exploration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10" t="str">
        <f>TRIM(MID(SUBSTITUTE($N2649,"/",REPT(" ",999)),COLUMNS($N:N)*999-998,999))</f>
        <v>technology</v>
      </c>
      <c r="R2649" s="10" t="str">
        <f>TRIM(MID(SUBSTITUTE($N2649,"/",REPT(" ",999)),COLUMNS($N:O)*999-998,999))</f>
        <v>space exploration</v>
      </c>
      <c r="S2649" s="14">
        <f t="shared" si="166"/>
        <v>42200.261793981481</v>
      </c>
      <c r="T2649" s="14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10" t="str">
        <f>TRIM(MID(SUBSTITUTE($N2650,"/",REPT(" ",999)),COLUMNS($N:N)*999-998,999))</f>
        <v>technology</v>
      </c>
      <c r="R2650" s="10" t="str">
        <f>TRIM(MID(SUBSTITUTE($N2650,"/",REPT(" ",999)),COLUMNS($N:O)*999-998,999))</f>
        <v>space exploration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10" t="str">
        <f>TRIM(MID(SUBSTITUTE($N2651,"/",REPT(" ",999)),COLUMNS($N:N)*999-998,999))</f>
        <v>technology</v>
      </c>
      <c r="R2651" s="10" t="str">
        <f>TRIM(MID(SUBSTITUTE($N2651,"/",REPT(" ",999)),COLUMNS($N:O)*999-998,999))</f>
        <v>space exploration</v>
      </c>
      <c r="S2651" s="14">
        <f t="shared" si="166"/>
        <v>42341.99700231482</v>
      </c>
      <c r="T2651" s="14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10" t="str">
        <f>TRIM(MID(SUBSTITUTE($N2652,"/",REPT(" ",999)),COLUMNS($N:N)*999-998,999))</f>
        <v>technology</v>
      </c>
      <c r="R2652" s="10" t="str">
        <f>TRIM(MID(SUBSTITUTE($N2652,"/",REPT(" ",999)),COLUMNS($N:O)*999-998,999))</f>
        <v>space exploration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10" t="str">
        <f>TRIM(MID(SUBSTITUTE($N2653,"/",REPT(" ",999)),COLUMNS($N:N)*999-998,999))</f>
        <v>technology</v>
      </c>
      <c r="R2653" s="10" t="str">
        <f>TRIM(MID(SUBSTITUTE($N2653,"/",REPT(" ",999)),COLUMNS($N:O)*999-998,999))</f>
        <v>space exploration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10" t="str">
        <f>TRIM(MID(SUBSTITUTE($N2654,"/",REPT(" ",999)),COLUMNS($N:N)*999-998,999))</f>
        <v>technology</v>
      </c>
      <c r="R2654" s="10" t="str">
        <f>TRIM(MID(SUBSTITUTE($N2654,"/",REPT(" ",999)),COLUMNS($N:O)*999-998,999))</f>
        <v>space exploration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10" t="str">
        <f>TRIM(MID(SUBSTITUTE($N2655,"/",REPT(" ",999)),COLUMNS($N:N)*999-998,999))</f>
        <v>technology</v>
      </c>
      <c r="R2655" s="10" t="str">
        <f>TRIM(MID(SUBSTITUTE($N2655,"/",REPT(" ",999)),COLUMNS($N:O)*999-998,999))</f>
        <v>space exploration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10" t="str">
        <f>TRIM(MID(SUBSTITUTE($N2656,"/",REPT(" ",999)),COLUMNS($N:N)*999-998,999))</f>
        <v>technology</v>
      </c>
      <c r="R2656" s="10" t="str">
        <f>TRIM(MID(SUBSTITUTE($N2656,"/",REPT(" ",999)),COLUMNS($N:O)*999-998,999))</f>
        <v>space exploration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10" t="str">
        <f>TRIM(MID(SUBSTITUTE($N2657,"/",REPT(" ",999)),COLUMNS($N:N)*999-998,999))</f>
        <v>technology</v>
      </c>
      <c r="R2657" s="10" t="str">
        <f>TRIM(MID(SUBSTITUTE($N2657,"/",REPT(" ",999)),COLUMNS($N:O)*999-998,999))</f>
        <v>space exploration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10" t="str">
        <f>TRIM(MID(SUBSTITUTE($N2658,"/",REPT(" ",999)),COLUMNS($N:N)*999-998,999))</f>
        <v>technology</v>
      </c>
      <c r="R2658" s="10" t="str">
        <f>TRIM(MID(SUBSTITUTE($N2658,"/",REPT(" ",999)),COLUMNS($N:O)*999-998,999))</f>
        <v>space exploration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10" t="str">
        <f>TRIM(MID(SUBSTITUTE($N2659,"/",REPT(" ",999)),COLUMNS($N:N)*999-998,999))</f>
        <v>technology</v>
      </c>
      <c r="R2659" s="10" t="str">
        <f>TRIM(MID(SUBSTITUTE($N2659,"/",REPT(" ",999)),COLUMNS($N:O)*999-998,999))</f>
        <v>space exploration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10" t="str">
        <f>TRIM(MID(SUBSTITUTE($N2660,"/",REPT(" ",999)),COLUMNS($N:N)*999-998,999))</f>
        <v>technology</v>
      </c>
      <c r="R2660" s="10" t="str">
        <f>TRIM(MID(SUBSTITUTE($N2660,"/",REPT(" ",999)),COLUMNS($N:O)*999-998,999))</f>
        <v>space exploration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10" t="str">
        <f>TRIM(MID(SUBSTITUTE($N2661,"/",REPT(" ",999)),COLUMNS($N:N)*999-998,999))</f>
        <v>technology</v>
      </c>
      <c r="R2661" s="10" t="str">
        <f>TRIM(MID(SUBSTITUTE($N2661,"/",REPT(" ",999)),COLUMNS($N:O)*999-998,999))</f>
        <v>space exploration</v>
      </c>
      <c r="S2661" s="14">
        <f t="shared" si="166"/>
        <v>42082.069560185191</v>
      </c>
      <c r="T2661" s="14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10" t="str">
        <f>TRIM(MID(SUBSTITUTE($N2662,"/",REPT(" ",999)),COLUMNS($N:N)*999-998,999))</f>
        <v>technology</v>
      </c>
      <c r="R2662" s="10" t="str">
        <f>TRIM(MID(SUBSTITUTE($N2662,"/",REPT(" ",999)),COLUMNS($N:O)*999-998,999))</f>
        <v>space exploration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10" t="str">
        <f>TRIM(MID(SUBSTITUTE($N2663,"/",REPT(" ",999)),COLUMNS($N:N)*999-998,999))</f>
        <v>technology</v>
      </c>
      <c r="R2663" s="10" t="str">
        <f>TRIM(MID(SUBSTITUTE($N2663,"/",REPT(" ",999)),COLUMNS($N:O)*999-998,999))</f>
        <v>makerspaces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10" t="str">
        <f>TRIM(MID(SUBSTITUTE($N2664,"/",REPT(" ",999)),COLUMNS($N:N)*999-998,999))</f>
        <v>technology</v>
      </c>
      <c r="R2664" s="10" t="str">
        <f>TRIM(MID(SUBSTITUTE($N2664,"/",REPT(" ",999)),COLUMNS($N:O)*999-998,999))</f>
        <v>makerspaces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10" t="str">
        <f>TRIM(MID(SUBSTITUTE($N2665,"/",REPT(" ",999)),COLUMNS($N:N)*999-998,999))</f>
        <v>technology</v>
      </c>
      <c r="R2665" s="10" t="str">
        <f>TRIM(MID(SUBSTITUTE($N2665,"/",REPT(" ",999)),COLUMNS($N:O)*999-998,999))</f>
        <v>makerspaces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10" t="str">
        <f>TRIM(MID(SUBSTITUTE($N2666,"/",REPT(" ",999)),COLUMNS($N:N)*999-998,999))</f>
        <v>technology</v>
      </c>
      <c r="R2666" s="10" t="str">
        <f>TRIM(MID(SUBSTITUTE($N2666,"/",REPT(" ",999)),COLUMNS($N:O)*999-998,999))</f>
        <v>makerspaces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10" t="str">
        <f>TRIM(MID(SUBSTITUTE($N2667,"/",REPT(" ",999)),COLUMNS($N:N)*999-998,999))</f>
        <v>technology</v>
      </c>
      <c r="R2667" s="10" t="str">
        <f>TRIM(MID(SUBSTITUTE($N2667,"/",REPT(" ",999)),COLUMNS($N:O)*999-998,999))</f>
        <v>makerspaces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10" t="str">
        <f>TRIM(MID(SUBSTITUTE($N2668,"/",REPT(" ",999)),COLUMNS($N:N)*999-998,999))</f>
        <v>technology</v>
      </c>
      <c r="R2668" s="10" t="str">
        <f>TRIM(MID(SUBSTITUTE($N2668,"/",REPT(" ",999)),COLUMNS($N:O)*999-998,999))</f>
        <v>makerspaces</v>
      </c>
      <c r="S2668" s="14">
        <f t="shared" si="166"/>
        <v>42235.764340277776</v>
      </c>
      <c r="T2668" s="14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10" t="str">
        <f>TRIM(MID(SUBSTITUTE($N2669,"/",REPT(" ",999)),COLUMNS($N:N)*999-998,999))</f>
        <v>technology</v>
      </c>
      <c r="R2669" s="10" t="str">
        <f>TRIM(MID(SUBSTITUTE($N2669,"/",REPT(" ",999)),COLUMNS($N:O)*999-998,999))</f>
        <v>makerspaces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10" t="str">
        <f>TRIM(MID(SUBSTITUTE($N2670,"/",REPT(" ",999)),COLUMNS($N:N)*999-998,999))</f>
        <v>technology</v>
      </c>
      <c r="R2670" s="10" t="str">
        <f>TRIM(MID(SUBSTITUTE($N2670,"/",REPT(" ",999)),COLUMNS($N:O)*999-998,999))</f>
        <v>makerspaces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10" t="str">
        <f>TRIM(MID(SUBSTITUTE($N2671,"/",REPT(" ",999)),COLUMNS($N:N)*999-998,999))</f>
        <v>technology</v>
      </c>
      <c r="R2671" s="10" t="str">
        <f>TRIM(MID(SUBSTITUTE($N2671,"/",REPT(" ",999)),COLUMNS($N:O)*999-998,999))</f>
        <v>makerspaces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10" t="str">
        <f>TRIM(MID(SUBSTITUTE($N2672,"/",REPT(" ",999)),COLUMNS($N:N)*999-998,999))</f>
        <v>technology</v>
      </c>
      <c r="R2672" s="10" t="str">
        <f>TRIM(MID(SUBSTITUTE($N2672,"/",REPT(" ",999)),COLUMNS($N:O)*999-998,999))</f>
        <v>makerspaces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10" t="str">
        <f>TRIM(MID(SUBSTITUTE($N2673,"/",REPT(" ",999)),COLUMNS($N:N)*999-998,999))</f>
        <v>technology</v>
      </c>
      <c r="R2673" s="10" t="str">
        <f>TRIM(MID(SUBSTITUTE($N2673,"/",REPT(" ",999)),COLUMNS($N:O)*999-998,999))</f>
        <v>makerspaces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10" t="str">
        <f>TRIM(MID(SUBSTITUTE($N2674,"/",REPT(" ",999)),COLUMNS($N:N)*999-998,999))</f>
        <v>technology</v>
      </c>
      <c r="R2674" s="10" t="str">
        <f>TRIM(MID(SUBSTITUTE($N2674,"/",REPT(" ",999)),COLUMNS($N:O)*999-998,999))</f>
        <v>makerspaces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10" t="str">
        <f>TRIM(MID(SUBSTITUTE($N2675,"/",REPT(" ",999)),COLUMNS($N:N)*999-998,999))</f>
        <v>technology</v>
      </c>
      <c r="R2675" s="10" t="str">
        <f>TRIM(MID(SUBSTITUTE($N2675,"/",REPT(" ",999)),COLUMNS($N:O)*999-998,999))</f>
        <v>makerspaces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10" t="str">
        <f>TRIM(MID(SUBSTITUTE($N2676,"/",REPT(" ",999)),COLUMNS($N:N)*999-998,999))</f>
        <v>technology</v>
      </c>
      <c r="R2676" s="10" t="str">
        <f>TRIM(MID(SUBSTITUTE($N2676,"/",REPT(" ",999)),COLUMNS($N:O)*999-998,999))</f>
        <v>makerspaces</v>
      </c>
      <c r="S2676" s="14">
        <f t="shared" si="166"/>
        <v>42529.632754629631</v>
      </c>
      <c r="T2676" s="14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10" t="str">
        <f>TRIM(MID(SUBSTITUTE($N2677,"/",REPT(" ",999)),COLUMNS($N:N)*999-998,999))</f>
        <v>technology</v>
      </c>
      <c r="R2677" s="10" t="str">
        <f>TRIM(MID(SUBSTITUTE($N2677,"/",REPT(" ",999)),COLUMNS($N:O)*999-998,999))</f>
        <v>makerspaces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10" t="str">
        <f>TRIM(MID(SUBSTITUTE($N2678,"/",REPT(" ",999)),COLUMNS($N:N)*999-998,999))</f>
        <v>technology</v>
      </c>
      <c r="R2678" s="10" t="str">
        <f>TRIM(MID(SUBSTITUTE($N2678,"/",REPT(" ",999)),COLUMNS($N:O)*999-998,999))</f>
        <v>makerspaces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10" t="str">
        <f>TRIM(MID(SUBSTITUTE($N2679,"/",REPT(" ",999)),COLUMNS($N:N)*999-998,999))</f>
        <v>technology</v>
      </c>
      <c r="R2679" s="10" t="str">
        <f>TRIM(MID(SUBSTITUTE($N2679,"/",REPT(" ",999)),COLUMNS($N:O)*999-998,999))</f>
        <v>makerspaces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10" t="str">
        <f>TRIM(MID(SUBSTITUTE($N2680,"/",REPT(" ",999)),COLUMNS($N:N)*999-998,999))</f>
        <v>technology</v>
      </c>
      <c r="R2680" s="10" t="str">
        <f>TRIM(MID(SUBSTITUTE($N2680,"/",REPT(" ",999)),COLUMNS($N:O)*999-998,999))</f>
        <v>makerspaces</v>
      </c>
      <c r="S2680" s="14">
        <f t="shared" si="166"/>
        <v>42241.798206018517</v>
      </c>
      <c r="T2680" s="14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10" t="str">
        <f>TRIM(MID(SUBSTITUTE($N2681,"/",REPT(" ",999)),COLUMNS($N:N)*999-998,999))</f>
        <v>technology</v>
      </c>
      <c r="R2681" s="10" t="str">
        <f>TRIM(MID(SUBSTITUTE($N2681,"/",REPT(" ",999)),COLUMNS($N:O)*999-998,999))</f>
        <v>makerspaces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10" t="str">
        <f>TRIM(MID(SUBSTITUTE($N2682,"/",REPT(" ",999)),COLUMNS($N:N)*999-998,999))</f>
        <v>technology</v>
      </c>
      <c r="R2682" s="10" t="str">
        <f>TRIM(MID(SUBSTITUTE($N2682,"/",REPT(" ",999)),COLUMNS($N:O)*999-998,999))</f>
        <v>makerspaces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10" t="str">
        <f>TRIM(MID(SUBSTITUTE($N2683,"/",REPT(" ",999)),COLUMNS($N:N)*999-998,999))</f>
        <v>food</v>
      </c>
      <c r="R2683" s="10" t="str">
        <f>TRIM(MID(SUBSTITUTE($N2683,"/",REPT(" ",999)),COLUMNS($N:O)*999-998,999))</f>
        <v>food trucks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10" t="str">
        <f>TRIM(MID(SUBSTITUTE($N2684,"/",REPT(" ",999)),COLUMNS($N:N)*999-998,999))</f>
        <v>food</v>
      </c>
      <c r="R2684" s="10" t="str">
        <f>TRIM(MID(SUBSTITUTE($N2684,"/",REPT(" ",999)),COLUMNS($N:O)*999-998,999))</f>
        <v>food trucks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10" t="str">
        <f>TRIM(MID(SUBSTITUTE($N2685,"/",REPT(" ",999)),COLUMNS($N:N)*999-998,999))</f>
        <v>food</v>
      </c>
      <c r="R2685" s="10" t="str">
        <f>TRIM(MID(SUBSTITUTE($N2685,"/",REPT(" ",999)),COLUMNS($N:O)*999-998,999))</f>
        <v>food trucks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10" t="str">
        <f>TRIM(MID(SUBSTITUTE($N2686,"/",REPT(" ",999)),COLUMNS($N:N)*999-998,999))</f>
        <v>food</v>
      </c>
      <c r="R2686" s="10" t="str">
        <f>TRIM(MID(SUBSTITUTE($N2686,"/",REPT(" ",999)),COLUMNS($N:O)*999-998,999))</f>
        <v>food trucks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10" t="str">
        <f>TRIM(MID(SUBSTITUTE($N2687,"/",REPT(" ",999)),COLUMNS($N:N)*999-998,999))</f>
        <v>food</v>
      </c>
      <c r="R2687" s="10" t="str">
        <f>TRIM(MID(SUBSTITUTE($N2687,"/",REPT(" ",999)),COLUMNS($N:O)*999-998,999))</f>
        <v>food trucks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str">
        <f t="shared" si="165"/>
        <v>N/A</v>
      </c>
      <c r="Q2688" s="10" t="str">
        <f>TRIM(MID(SUBSTITUTE($N2688,"/",REPT(" ",999)),COLUMNS($N:N)*999-998,999))</f>
        <v>food</v>
      </c>
      <c r="R2688" s="10" t="str">
        <f>TRIM(MID(SUBSTITUTE($N2688,"/",REPT(" ",999)),COLUMNS($N:O)*999-998,999))</f>
        <v>food trucks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str">
        <f t="shared" si="165"/>
        <v>N/A</v>
      </c>
      <c r="Q2689" s="10" t="str">
        <f>TRIM(MID(SUBSTITUTE($N2689,"/",REPT(" ",999)),COLUMNS($N:N)*999-998,999))</f>
        <v>food</v>
      </c>
      <c r="R2689" s="10" t="str">
        <f>TRIM(MID(SUBSTITUTE($N2689,"/",REPT(" ",999)),COLUMNS($N:O)*999-998,999))</f>
        <v>food trucks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10" t="str">
        <f>TRIM(MID(SUBSTITUTE($N2690,"/",REPT(" ",999)),COLUMNS($N:N)*999-998,999))</f>
        <v>food</v>
      </c>
      <c r="R2690" s="10" t="str">
        <f>TRIM(MID(SUBSTITUTE($N2690,"/",REPT(" ",999)),COLUMNS($N:O)*999-998,999))</f>
        <v>food trucks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IF(ISERROR(E2691/L2691), "N/A", E2691/L2691)</f>
        <v>1</v>
      </c>
      <c r="Q2691" s="10" t="str">
        <f>TRIM(MID(SUBSTITUTE($N2691,"/",REPT(" ",999)),COLUMNS($N:N)*999-998,999))</f>
        <v>food</v>
      </c>
      <c r="R2691" s="10" t="str">
        <f>TRIM(MID(SUBSTITUTE($N2691,"/",REPT(" ",999)),COLUMNS($N:O)*999-998,999))</f>
        <v>food trucks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10" t="str">
        <f>TRIM(MID(SUBSTITUTE($N2692,"/",REPT(" ",999)),COLUMNS($N:N)*999-998,999))</f>
        <v>food</v>
      </c>
      <c r="R2692" s="10" t="str">
        <f>TRIM(MID(SUBSTITUTE($N2692,"/",REPT(" ",999)),COLUMNS($N:O)*999-998,999))</f>
        <v>food trucks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10" t="str">
        <f>TRIM(MID(SUBSTITUTE($N2693,"/",REPT(" ",999)),COLUMNS($N:N)*999-998,999))</f>
        <v>food</v>
      </c>
      <c r="R2693" s="10" t="str">
        <f>TRIM(MID(SUBSTITUTE($N2693,"/",REPT(" ",999)),COLUMNS($N:O)*999-998,999))</f>
        <v>food trucks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10" t="str">
        <f>TRIM(MID(SUBSTITUTE($N2694,"/",REPT(" ",999)),COLUMNS($N:N)*999-998,999))</f>
        <v>food</v>
      </c>
      <c r="R2694" s="10" t="str">
        <f>TRIM(MID(SUBSTITUTE($N2694,"/",REPT(" ",999)),COLUMNS($N:O)*999-998,999))</f>
        <v>food trucks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10" t="str">
        <f>TRIM(MID(SUBSTITUTE($N2695,"/",REPT(" ",999)),COLUMNS($N:N)*999-998,999))</f>
        <v>food</v>
      </c>
      <c r="R2695" s="10" t="str">
        <f>TRIM(MID(SUBSTITUTE($N2695,"/",REPT(" ",999)),COLUMNS($N:O)*999-998,999))</f>
        <v>food trucks</v>
      </c>
      <c r="S2695" s="14">
        <f t="shared" si="170"/>
        <v>41834.138495370367</v>
      </c>
      <c r="T2695" s="14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10" t="str">
        <f>TRIM(MID(SUBSTITUTE($N2696,"/",REPT(" ",999)),COLUMNS($N:N)*999-998,999))</f>
        <v>food</v>
      </c>
      <c r="R2696" s="10" t="str">
        <f>TRIM(MID(SUBSTITUTE($N2696,"/",REPT(" ",999)),COLUMNS($N:O)*999-998,999))</f>
        <v>food trucks</v>
      </c>
      <c r="S2696" s="14">
        <f t="shared" si="170"/>
        <v>41878.140497685185</v>
      </c>
      <c r="T2696" s="14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10" t="str">
        <f>TRIM(MID(SUBSTITUTE($N2697,"/",REPT(" ",999)),COLUMNS($N:N)*999-998,999))</f>
        <v>food</v>
      </c>
      <c r="R2697" s="10" t="str">
        <f>TRIM(MID(SUBSTITUTE($N2697,"/",REPT(" ",999)),COLUMNS($N:O)*999-998,999))</f>
        <v>food trucks</v>
      </c>
      <c r="S2697" s="14">
        <f t="shared" si="170"/>
        <v>42048.181921296295</v>
      </c>
      <c r="T2697" s="14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10" t="str">
        <f>TRIM(MID(SUBSTITUTE($N2698,"/",REPT(" ",999)),COLUMNS($N:N)*999-998,999))</f>
        <v>food</v>
      </c>
      <c r="R2698" s="10" t="str">
        <f>TRIM(MID(SUBSTITUTE($N2698,"/",REPT(" ",999)),COLUMNS($N:O)*999-998,999))</f>
        <v>food trucks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10" t="str">
        <f>TRIM(MID(SUBSTITUTE($N2699,"/",REPT(" ",999)),COLUMNS($N:N)*999-998,999))</f>
        <v>food</v>
      </c>
      <c r="R2699" s="10" t="str">
        <f>TRIM(MID(SUBSTITUTE($N2699,"/",REPT(" ",999)),COLUMNS($N:O)*999-998,999))</f>
        <v>food trucks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10" t="str">
        <f>TRIM(MID(SUBSTITUTE($N2700,"/",REPT(" ",999)),COLUMNS($N:N)*999-998,999))</f>
        <v>food</v>
      </c>
      <c r="R2700" s="10" t="str">
        <f>TRIM(MID(SUBSTITUTE($N2700,"/",REPT(" ",999)),COLUMNS($N:O)*999-998,999))</f>
        <v>food trucks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str">
        <f t="shared" si="169"/>
        <v>N/A</v>
      </c>
      <c r="Q2701" s="10" t="str">
        <f>TRIM(MID(SUBSTITUTE($N2701,"/",REPT(" ",999)),COLUMNS($N:N)*999-998,999))</f>
        <v>food</v>
      </c>
      <c r="R2701" s="10" t="str">
        <f>TRIM(MID(SUBSTITUTE($N2701,"/",REPT(" ",999)),COLUMNS($N:O)*999-998,999))</f>
        <v>food trucks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10" t="str">
        <f>TRIM(MID(SUBSTITUTE($N2702,"/",REPT(" ",999)),COLUMNS($N:N)*999-998,999))</f>
        <v>food</v>
      </c>
      <c r="R2702" s="10" t="str">
        <f>TRIM(MID(SUBSTITUTE($N2702,"/",REPT(" ",999)),COLUMNS($N:O)*999-998,999))</f>
        <v>food trucks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10" t="str">
        <f>TRIM(MID(SUBSTITUTE($N2703,"/",REPT(" ",999)),COLUMNS($N:N)*999-998,999))</f>
        <v>theater</v>
      </c>
      <c r="R2703" s="10" t="str">
        <f>TRIM(MID(SUBSTITUTE($N2703,"/",REPT(" ",999)),COLUMNS($N:O)*999-998,999))</f>
        <v>spaces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10" t="str">
        <f>TRIM(MID(SUBSTITUTE($N2704,"/",REPT(" ",999)),COLUMNS($N:N)*999-998,999))</f>
        <v>theater</v>
      </c>
      <c r="R2704" s="10" t="str">
        <f>TRIM(MID(SUBSTITUTE($N2704,"/",REPT(" ",999)),COLUMNS($N:O)*999-998,999))</f>
        <v>spaces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10" t="str">
        <f>TRIM(MID(SUBSTITUTE($N2705,"/",REPT(" ",999)),COLUMNS($N:N)*999-998,999))</f>
        <v>theater</v>
      </c>
      <c r="R2705" s="10" t="str">
        <f>TRIM(MID(SUBSTITUTE($N2705,"/",REPT(" ",999)),COLUMNS($N:O)*999-998,999))</f>
        <v>spaces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10" t="str">
        <f>TRIM(MID(SUBSTITUTE($N2706,"/",REPT(" ",999)),COLUMNS($N:N)*999-998,999))</f>
        <v>theater</v>
      </c>
      <c r="R2706" s="10" t="str">
        <f>TRIM(MID(SUBSTITUTE($N2706,"/",REPT(" ",999)),COLUMNS($N:O)*999-998,999))</f>
        <v>spaces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10" t="str">
        <f>TRIM(MID(SUBSTITUTE($N2707,"/",REPT(" ",999)),COLUMNS($N:N)*999-998,999))</f>
        <v>theater</v>
      </c>
      <c r="R2707" s="10" t="str">
        <f>TRIM(MID(SUBSTITUTE($N2707,"/",REPT(" ",999)),COLUMNS($N:O)*999-998,999))</f>
        <v>spaces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10" t="str">
        <f>TRIM(MID(SUBSTITUTE($N2708,"/",REPT(" ",999)),COLUMNS($N:N)*999-998,999))</f>
        <v>theater</v>
      </c>
      <c r="R2708" s="10" t="str">
        <f>TRIM(MID(SUBSTITUTE($N2708,"/",REPT(" ",999)),COLUMNS($N:O)*999-998,999))</f>
        <v>spaces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10" t="str">
        <f>TRIM(MID(SUBSTITUTE($N2709,"/",REPT(" ",999)),COLUMNS($N:N)*999-998,999))</f>
        <v>theater</v>
      </c>
      <c r="R2709" s="10" t="str">
        <f>TRIM(MID(SUBSTITUTE($N2709,"/",REPT(" ",999)),COLUMNS($N:O)*999-998,999))</f>
        <v>spaces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10" t="str">
        <f>TRIM(MID(SUBSTITUTE($N2710,"/",REPT(" ",999)),COLUMNS($N:N)*999-998,999))</f>
        <v>theater</v>
      </c>
      <c r="R2710" s="10" t="str">
        <f>TRIM(MID(SUBSTITUTE($N2710,"/",REPT(" ",999)),COLUMNS($N:O)*999-998,999))</f>
        <v>spaces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10" t="str">
        <f>TRIM(MID(SUBSTITUTE($N2711,"/",REPT(" ",999)),COLUMNS($N:N)*999-998,999))</f>
        <v>theater</v>
      </c>
      <c r="R2711" s="10" t="str">
        <f>TRIM(MID(SUBSTITUTE($N2711,"/",REPT(" ",999)),COLUMNS($N:O)*999-998,999))</f>
        <v>spaces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10" t="str">
        <f>TRIM(MID(SUBSTITUTE($N2712,"/",REPT(" ",999)),COLUMNS($N:N)*999-998,999))</f>
        <v>theater</v>
      </c>
      <c r="R2712" s="10" t="str">
        <f>TRIM(MID(SUBSTITUTE($N2712,"/",REPT(" ",999)),COLUMNS($N:O)*999-998,999))</f>
        <v>spaces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10" t="str">
        <f>TRIM(MID(SUBSTITUTE($N2713,"/",REPT(" ",999)),COLUMNS($N:N)*999-998,999))</f>
        <v>theater</v>
      </c>
      <c r="R2713" s="10" t="str">
        <f>TRIM(MID(SUBSTITUTE($N2713,"/",REPT(" ",999)),COLUMNS($N:O)*999-998,999))</f>
        <v>spaces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10" t="str">
        <f>TRIM(MID(SUBSTITUTE($N2714,"/",REPT(" ",999)),COLUMNS($N:N)*999-998,999))</f>
        <v>theater</v>
      </c>
      <c r="R2714" s="10" t="str">
        <f>TRIM(MID(SUBSTITUTE($N2714,"/",REPT(" ",999)),COLUMNS($N:O)*999-998,999))</f>
        <v>spaces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10" t="str">
        <f>TRIM(MID(SUBSTITUTE($N2715,"/",REPT(" ",999)),COLUMNS($N:N)*999-998,999))</f>
        <v>theater</v>
      </c>
      <c r="R2715" s="10" t="str">
        <f>TRIM(MID(SUBSTITUTE($N2715,"/",REPT(" ",999)),COLUMNS($N:O)*999-998,999))</f>
        <v>spaces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10" t="str">
        <f>TRIM(MID(SUBSTITUTE($N2716,"/",REPT(" ",999)),COLUMNS($N:N)*999-998,999))</f>
        <v>theater</v>
      </c>
      <c r="R2716" s="10" t="str">
        <f>TRIM(MID(SUBSTITUTE($N2716,"/",REPT(" ",999)),COLUMNS($N:O)*999-998,999))</f>
        <v>spaces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10" t="str">
        <f>TRIM(MID(SUBSTITUTE($N2717,"/",REPT(" ",999)),COLUMNS($N:N)*999-998,999))</f>
        <v>theater</v>
      </c>
      <c r="R2717" s="10" t="str">
        <f>TRIM(MID(SUBSTITUTE($N2717,"/",REPT(" ",999)),COLUMNS($N:O)*999-998,999))</f>
        <v>spaces</v>
      </c>
      <c r="S2717" s="14">
        <f t="shared" si="170"/>
        <v>42387.398472222223</v>
      </c>
      <c r="T2717" s="14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10" t="str">
        <f>TRIM(MID(SUBSTITUTE($N2718,"/",REPT(" ",999)),COLUMNS($N:N)*999-998,999))</f>
        <v>theater</v>
      </c>
      <c r="R2718" s="10" t="str">
        <f>TRIM(MID(SUBSTITUTE($N2718,"/",REPT(" ",999)),COLUMNS($N:O)*999-998,999))</f>
        <v>spaces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10" t="str">
        <f>TRIM(MID(SUBSTITUTE($N2719,"/",REPT(" ",999)),COLUMNS($N:N)*999-998,999))</f>
        <v>theater</v>
      </c>
      <c r="R2719" s="10" t="str">
        <f>TRIM(MID(SUBSTITUTE($N2719,"/",REPT(" ",999)),COLUMNS($N:O)*999-998,999))</f>
        <v>spaces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10" t="str">
        <f>TRIM(MID(SUBSTITUTE($N2720,"/",REPT(" ",999)),COLUMNS($N:N)*999-998,999))</f>
        <v>theater</v>
      </c>
      <c r="R2720" s="10" t="str">
        <f>TRIM(MID(SUBSTITUTE($N2720,"/",REPT(" ",999)),COLUMNS($N:O)*999-998,999))</f>
        <v>spaces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10" t="str">
        <f>TRIM(MID(SUBSTITUTE($N2721,"/",REPT(" ",999)),COLUMNS($N:N)*999-998,999))</f>
        <v>theater</v>
      </c>
      <c r="R2721" s="10" t="str">
        <f>TRIM(MID(SUBSTITUTE($N2721,"/",REPT(" ",999)),COLUMNS($N:O)*999-998,999))</f>
        <v>spaces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10" t="str">
        <f>TRIM(MID(SUBSTITUTE($N2722,"/",REPT(" ",999)),COLUMNS($N:N)*999-998,999))</f>
        <v>theater</v>
      </c>
      <c r="R2722" s="10" t="str">
        <f>TRIM(MID(SUBSTITUTE($N2722,"/",REPT(" ",999)),COLUMNS($N:O)*999-998,999))</f>
        <v>spaces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10" t="str">
        <f>TRIM(MID(SUBSTITUTE($N2723,"/",REPT(" ",999)),COLUMNS($N:N)*999-998,999))</f>
        <v>technology</v>
      </c>
      <c r="R2723" s="10" t="str">
        <f>TRIM(MID(SUBSTITUTE($N2723,"/",REPT(" ",999)),COLUMNS($N:O)*999-998,999))</f>
        <v>hardware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10" t="str">
        <f>TRIM(MID(SUBSTITUTE($N2724,"/",REPT(" ",999)),COLUMNS($N:N)*999-998,999))</f>
        <v>technology</v>
      </c>
      <c r="R2724" s="10" t="str">
        <f>TRIM(MID(SUBSTITUTE($N2724,"/",REPT(" ",999)),COLUMNS($N:O)*999-998,999))</f>
        <v>hardware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10" t="str">
        <f>TRIM(MID(SUBSTITUTE($N2725,"/",REPT(" ",999)),COLUMNS($N:N)*999-998,999))</f>
        <v>technology</v>
      </c>
      <c r="R2725" s="10" t="str">
        <f>TRIM(MID(SUBSTITUTE($N2725,"/",REPT(" ",999)),COLUMNS($N:O)*999-998,999))</f>
        <v>hardware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10" t="str">
        <f>TRIM(MID(SUBSTITUTE($N2726,"/",REPT(" ",999)),COLUMNS($N:N)*999-998,999))</f>
        <v>technology</v>
      </c>
      <c r="R2726" s="10" t="str">
        <f>TRIM(MID(SUBSTITUTE($N2726,"/",REPT(" ",999)),COLUMNS($N:O)*999-998,999))</f>
        <v>hardware</v>
      </c>
      <c r="S2726" s="14">
        <f t="shared" si="170"/>
        <v>42199.32707175926</v>
      </c>
      <c r="T2726" s="14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10" t="str">
        <f>TRIM(MID(SUBSTITUTE($N2727,"/",REPT(" ",999)),COLUMNS($N:N)*999-998,999))</f>
        <v>technology</v>
      </c>
      <c r="R2727" s="10" t="str">
        <f>TRIM(MID(SUBSTITUTE($N2727,"/",REPT(" ",999)),COLUMNS($N:O)*999-998,999))</f>
        <v>hardware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10" t="str">
        <f>TRIM(MID(SUBSTITUTE($N2728,"/",REPT(" ",999)),COLUMNS($N:N)*999-998,999))</f>
        <v>technology</v>
      </c>
      <c r="R2728" s="10" t="str">
        <f>TRIM(MID(SUBSTITUTE($N2728,"/",REPT(" ",999)),COLUMNS($N:O)*999-998,999))</f>
        <v>hardware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10" t="str">
        <f>TRIM(MID(SUBSTITUTE($N2729,"/",REPT(" ",999)),COLUMNS($N:N)*999-998,999))</f>
        <v>technology</v>
      </c>
      <c r="R2729" s="10" t="str">
        <f>TRIM(MID(SUBSTITUTE($N2729,"/",REPT(" ",999)),COLUMNS($N:O)*999-998,999))</f>
        <v>hardware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10" t="str">
        <f>TRIM(MID(SUBSTITUTE($N2730,"/",REPT(" ",999)),COLUMNS($N:N)*999-998,999))</f>
        <v>technology</v>
      </c>
      <c r="R2730" s="10" t="str">
        <f>TRIM(MID(SUBSTITUTE($N2730,"/",REPT(" ",999)),COLUMNS($N:O)*999-998,999))</f>
        <v>hardware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10" t="str">
        <f>TRIM(MID(SUBSTITUTE($N2731,"/",REPT(" ",999)),COLUMNS($N:N)*999-998,999))</f>
        <v>technology</v>
      </c>
      <c r="R2731" s="10" t="str">
        <f>TRIM(MID(SUBSTITUTE($N2731,"/",REPT(" ",999)),COLUMNS($N:O)*999-998,999))</f>
        <v>hardware</v>
      </c>
      <c r="S2731" s="14">
        <f t="shared" si="170"/>
        <v>42095.240706018521</v>
      </c>
      <c r="T2731" s="14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10" t="str">
        <f>TRIM(MID(SUBSTITUTE($N2732,"/",REPT(" ",999)),COLUMNS($N:N)*999-998,999))</f>
        <v>technology</v>
      </c>
      <c r="R2732" s="10" t="str">
        <f>TRIM(MID(SUBSTITUTE($N2732,"/",REPT(" ",999)),COLUMNS($N:O)*999-998,999))</f>
        <v>hardware</v>
      </c>
      <c r="S2732" s="14">
        <f t="shared" si="170"/>
        <v>41351.541377314818</v>
      </c>
      <c r="T2732" s="14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10" t="str">
        <f>TRIM(MID(SUBSTITUTE($N2733,"/",REPT(" ",999)),COLUMNS($N:N)*999-998,999))</f>
        <v>technology</v>
      </c>
      <c r="R2733" s="10" t="str">
        <f>TRIM(MID(SUBSTITUTE($N2733,"/",REPT(" ",999)),COLUMNS($N:O)*999-998,999))</f>
        <v>hardware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10" t="str">
        <f>TRIM(MID(SUBSTITUTE($N2734,"/",REPT(" ",999)),COLUMNS($N:N)*999-998,999))</f>
        <v>technology</v>
      </c>
      <c r="R2734" s="10" t="str">
        <f>TRIM(MID(SUBSTITUTE($N2734,"/",REPT(" ",999)),COLUMNS($N:O)*999-998,999))</f>
        <v>hardware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10" t="str">
        <f>TRIM(MID(SUBSTITUTE($N2735,"/",REPT(" ",999)),COLUMNS($N:N)*999-998,999))</f>
        <v>technology</v>
      </c>
      <c r="R2735" s="10" t="str">
        <f>TRIM(MID(SUBSTITUTE($N2735,"/",REPT(" ",999)),COLUMNS($N:O)*999-998,999))</f>
        <v>hardware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10" t="str">
        <f>TRIM(MID(SUBSTITUTE($N2736,"/",REPT(" ",999)),COLUMNS($N:N)*999-998,999))</f>
        <v>technology</v>
      </c>
      <c r="R2736" s="10" t="str">
        <f>TRIM(MID(SUBSTITUTE($N2736,"/",REPT(" ",999)),COLUMNS($N:O)*999-998,999))</f>
        <v>hardware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10" t="str">
        <f>TRIM(MID(SUBSTITUTE($N2737,"/",REPT(" ",999)),COLUMNS($N:N)*999-998,999))</f>
        <v>technology</v>
      </c>
      <c r="R2737" s="10" t="str">
        <f>TRIM(MID(SUBSTITUTE($N2737,"/",REPT(" ",999)),COLUMNS($N:O)*999-998,999))</f>
        <v>hardware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10" t="str">
        <f>TRIM(MID(SUBSTITUTE($N2738,"/",REPT(" ",999)),COLUMNS($N:N)*999-998,999))</f>
        <v>technology</v>
      </c>
      <c r="R2738" s="10" t="str">
        <f>TRIM(MID(SUBSTITUTE($N2738,"/",REPT(" ",999)),COLUMNS($N:O)*999-998,999))</f>
        <v>hardware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10" t="str">
        <f>TRIM(MID(SUBSTITUTE($N2739,"/",REPT(" ",999)),COLUMNS($N:N)*999-998,999))</f>
        <v>technology</v>
      </c>
      <c r="R2739" s="10" t="str">
        <f>TRIM(MID(SUBSTITUTE($N2739,"/",REPT(" ",999)),COLUMNS($N:O)*999-998,999))</f>
        <v>hardware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10" t="str">
        <f>TRIM(MID(SUBSTITUTE($N2740,"/",REPT(" ",999)),COLUMNS($N:N)*999-998,999))</f>
        <v>technology</v>
      </c>
      <c r="R2740" s="10" t="str">
        <f>TRIM(MID(SUBSTITUTE($N2740,"/",REPT(" ",999)),COLUMNS($N:O)*999-998,999))</f>
        <v>hardware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10" t="str">
        <f>TRIM(MID(SUBSTITUTE($N2741,"/",REPT(" ",999)),COLUMNS($N:N)*999-998,999))</f>
        <v>technology</v>
      </c>
      <c r="R2741" s="10" t="str">
        <f>TRIM(MID(SUBSTITUTE($N2741,"/",REPT(" ",999)),COLUMNS($N:O)*999-998,999))</f>
        <v>hardware</v>
      </c>
      <c r="S2741" s="14">
        <f t="shared" si="170"/>
        <v>41719.887928240743</v>
      </c>
      <c r="T2741" s="14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10" t="str">
        <f>TRIM(MID(SUBSTITUTE($N2742,"/",REPT(" ",999)),COLUMNS($N:N)*999-998,999))</f>
        <v>technology</v>
      </c>
      <c r="R2742" s="10" t="str">
        <f>TRIM(MID(SUBSTITUTE($N2742,"/",REPT(" ",999)),COLUMNS($N:O)*999-998,999))</f>
        <v>hardware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10" t="str">
        <f>TRIM(MID(SUBSTITUTE($N2743,"/",REPT(" ",999)),COLUMNS($N:N)*999-998,999))</f>
        <v>publishing</v>
      </c>
      <c r="R2743" s="10" t="str">
        <f>TRIM(MID(SUBSTITUTE($N2743,"/",REPT(" ",999)),COLUMNS($N:O)*999-998,999))</f>
        <v>children's books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10" t="str">
        <f>TRIM(MID(SUBSTITUTE($N2744,"/",REPT(" ",999)),COLUMNS($N:N)*999-998,999))</f>
        <v>publishing</v>
      </c>
      <c r="R2744" s="10" t="str">
        <f>TRIM(MID(SUBSTITUTE($N2744,"/",REPT(" ",999)),COLUMNS($N:O)*999-998,999))</f>
        <v>children's books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str">
        <f t="shared" si="169"/>
        <v>N/A</v>
      </c>
      <c r="Q2745" s="10" t="str">
        <f>TRIM(MID(SUBSTITUTE($N2745,"/",REPT(" ",999)),COLUMNS($N:N)*999-998,999))</f>
        <v>publishing</v>
      </c>
      <c r="R2745" s="10" t="str">
        <f>TRIM(MID(SUBSTITUTE($N2745,"/",REPT(" ",999)),COLUMNS($N:O)*999-998,999))</f>
        <v>children's books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10" t="str">
        <f>TRIM(MID(SUBSTITUTE($N2746,"/",REPT(" ",999)),COLUMNS($N:N)*999-998,999))</f>
        <v>publishing</v>
      </c>
      <c r="R2746" s="10" t="str">
        <f>TRIM(MID(SUBSTITUTE($N2746,"/",REPT(" ",999)),COLUMNS($N:O)*999-998,999))</f>
        <v>children's books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10" t="str">
        <f>TRIM(MID(SUBSTITUTE($N2747,"/",REPT(" ",999)),COLUMNS($N:N)*999-998,999))</f>
        <v>publishing</v>
      </c>
      <c r="R2747" s="10" t="str">
        <f>TRIM(MID(SUBSTITUTE($N2747,"/",REPT(" ",999)),COLUMNS($N:O)*999-998,999))</f>
        <v>children's books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10" t="str">
        <f>TRIM(MID(SUBSTITUTE($N2748,"/",REPT(" ",999)),COLUMNS($N:N)*999-998,999))</f>
        <v>publishing</v>
      </c>
      <c r="R2748" s="10" t="str">
        <f>TRIM(MID(SUBSTITUTE($N2748,"/",REPT(" ",999)),COLUMNS($N:O)*999-998,999))</f>
        <v>children's books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10" t="str">
        <f>TRIM(MID(SUBSTITUTE($N2749,"/",REPT(" ",999)),COLUMNS($N:N)*999-998,999))</f>
        <v>publishing</v>
      </c>
      <c r="R2749" s="10" t="str">
        <f>TRIM(MID(SUBSTITUTE($N2749,"/",REPT(" ",999)),COLUMNS($N:O)*999-998,999))</f>
        <v>children's books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10" t="str">
        <f>TRIM(MID(SUBSTITUTE($N2750,"/",REPT(" ",999)),COLUMNS($N:N)*999-998,999))</f>
        <v>publishing</v>
      </c>
      <c r="R2750" s="10" t="str">
        <f>TRIM(MID(SUBSTITUTE($N2750,"/",REPT(" ",999)),COLUMNS($N:O)*999-998,999))</f>
        <v>children's books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10" t="str">
        <f>TRIM(MID(SUBSTITUTE($N2751,"/",REPT(" ",999)),COLUMNS($N:N)*999-998,999))</f>
        <v>publishing</v>
      </c>
      <c r="R2751" s="10" t="str">
        <f>TRIM(MID(SUBSTITUTE($N2751,"/",REPT(" ",999)),COLUMNS($N:O)*999-998,999))</f>
        <v>children's books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str">
        <f t="shared" si="169"/>
        <v>N/A</v>
      </c>
      <c r="Q2752" s="10" t="str">
        <f>TRIM(MID(SUBSTITUTE($N2752,"/",REPT(" ",999)),COLUMNS($N:N)*999-998,999))</f>
        <v>publishing</v>
      </c>
      <c r="R2752" s="10" t="str">
        <f>TRIM(MID(SUBSTITUTE($N2752,"/",REPT(" ",999)),COLUMNS($N:O)*999-998,999))</f>
        <v>children's books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str">
        <f t="shared" si="169"/>
        <v>N/A</v>
      </c>
      <c r="Q2753" s="10" t="str">
        <f>TRIM(MID(SUBSTITUTE($N2753,"/",REPT(" ",999)),COLUMNS($N:N)*999-998,999))</f>
        <v>publishing</v>
      </c>
      <c r="R2753" s="10" t="str">
        <f>TRIM(MID(SUBSTITUTE($N2753,"/",REPT(" ",999)),COLUMNS($N:O)*999-998,999))</f>
        <v>children's books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10" t="str">
        <f>TRIM(MID(SUBSTITUTE($N2754,"/",REPT(" ",999)),COLUMNS($N:N)*999-998,999))</f>
        <v>publishing</v>
      </c>
      <c r="R2754" s="10" t="str">
        <f>TRIM(MID(SUBSTITUTE($N2754,"/",REPT(" ",999)),COLUMNS($N:O)*999-998,999))</f>
        <v>children's books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IF(ISERROR(E2755/L2755), "N/A", E2755/L2755)</f>
        <v>47.5</v>
      </c>
      <c r="Q2755" s="10" t="str">
        <f>TRIM(MID(SUBSTITUTE($N2755,"/",REPT(" ",999)),COLUMNS($N:N)*999-998,999))</f>
        <v>publishing</v>
      </c>
      <c r="R2755" s="10" t="str">
        <f>TRIM(MID(SUBSTITUTE($N2755,"/",REPT(" ",999)),COLUMNS($N:O)*999-998,999))</f>
        <v>children's books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str">
        <f t="shared" si="173"/>
        <v>N/A</v>
      </c>
      <c r="Q2756" s="10" t="str">
        <f>TRIM(MID(SUBSTITUTE($N2756,"/",REPT(" ",999)),COLUMNS($N:N)*999-998,999))</f>
        <v>publishing</v>
      </c>
      <c r="R2756" s="10" t="str">
        <f>TRIM(MID(SUBSTITUTE($N2756,"/",REPT(" ",999)),COLUMNS($N:O)*999-998,999))</f>
        <v>children's books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10" t="str">
        <f>TRIM(MID(SUBSTITUTE($N2757,"/",REPT(" ",999)),COLUMNS($N:N)*999-998,999))</f>
        <v>publishing</v>
      </c>
      <c r="R2757" s="10" t="str">
        <f>TRIM(MID(SUBSTITUTE($N2757,"/",REPT(" ",999)),COLUMNS($N:O)*999-998,999))</f>
        <v>children's books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10" t="str">
        <f>TRIM(MID(SUBSTITUTE($N2758,"/",REPT(" ",999)),COLUMNS($N:N)*999-998,999))</f>
        <v>publishing</v>
      </c>
      <c r="R2758" s="10" t="str">
        <f>TRIM(MID(SUBSTITUTE($N2758,"/",REPT(" ",999)),COLUMNS($N:O)*999-998,999))</f>
        <v>children's books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10" t="str">
        <f>TRIM(MID(SUBSTITUTE($N2759,"/",REPT(" ",999)),COLUMNS($N:N)*999-998,999))</f>
        <v>publishing</v>
      </c>
      <c r="R2759" s="10" t="str">
        <f>TRIM(MID(SUBSTITUTE($N2759,"/",REPT(" ",999)),COLUMNS($N:O)*999-998,999))</f>
        <v>children's books</v>
      </c>
      <c r="S2759" s="14">
        <f t="shared" si="174"/>
        <v>42573.65662037037</v>
      </c>
      <c r="T2759" s="14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10" t="str">
        <f>TRIM(MID(SUBSTITUTE($N2760,"/",REPT(" ",999)),COLUMNS($N:N)*999-998,999))</f>
        <v>publishing</v>
      </c>
      <c r="R2760" s="10" t="str">
        <f>TRIM(MID(SUBSTITUTE($N2760,"/",REPT(" ",999)),COLUMNS($N:O)*999-998,999))</f>
        <v>children's books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10" t="str">
        <f>TRIM(MID(SUBSTITUTE($N2761,"/",REPT(" ",999)),COLUMNS($N:N)*999-998,999))</f>
        <v>publishing</v>
      </c>
      <c r="R2761" s="10" t="str">
        <f>TRIM(MID(SUBSTITUTE($N2761,"/",REPT(" ",999)),COLUMNS($N:O)*999-998,999))</f>
        <v>children's books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str">
        <f t="shared" si="173"/>
        <v>N/A</v>
      </c>
      <c r="Q2762" s="10" t="str">
        <f>TRIM(MID(SUBSTITUTE($N2762,"/",REPT(" ",999)),COLUMNS($N:N)*999-998,999))</f>
        <v>publishing</v>
      </c>
      <c r="R2762" s="10" t="str">
        <f>TRIM(MID(SUBSTITUTE($N2762,"/",REPT(" ",999)),COLUMNS($N:O)*999-998,999))</f>
        <v>children's books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10" t="str">
        <f>TRIM(MID(SUBSTITUTE($N2763,"/",REPT(" ",999)),COLUMNS($N:N)*999-998,999))</f>
        <v>publishing</v>
      </c>
      <c r="R2763" s="10" t="str">
        <f>TRIM(MID(SUBSTITUTE($N2763,"/",REPT(" ",999)),COLUMNS($N:O)*999-998,999))</f>
        <v>children's books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10" t="str">
        <f>TRIM(MID(SUBSTITUTE($N2764,"/",REPT(" ",999)),COLUMNS($N:N)*999-998,999))</f>
        <v>publishing</v>
      </c>
      <c r="R2764" s="10" t="str">
        <f>TRIM(MID(SUBSTITUTE($N2764,"/",REPT(" ",999)),COLUMNS($N:O)*999-998,999))</f>
        <v>children's books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10" t="str">
        <f>TRIM(MID(SUBSTITUTE($N2765,"/",REPT(" ",999)),COLUMNS($N:N)*999-998,999))</f>
        <v>publishing</v>
      </c>
      <c r="R2765" s="10" t="str">
        <f>TRIM(MID(SUBSTITUTE($N2765,"/",REPT(" ",999)),COLUMNS($N:O)*999-998,999))</f>
        <v>children's books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10" t="str">
        <f>TRIM(MID(SUBSTITUTE($N2766,"/",REPT(" ",999)),COLUMNS($N:N)*999-998,999))</f>
        <v>publishing</v>
      </c>
      <c r="R2766" s="10" t="str">
        <f>TRIM(MID(SUBSTITUTE($N2766,"/",REPT(" ",999)),COLUMNS($N:O)*999-998,999))</f>
        <v>children's books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str">
        <f t="shared" si="173"/>
        <v>N/A</v>
      </c>
      <c r="Q2767" s="10" t="str">
        <f>TRIM(MID(SUBSTITUTE($N2767,"/",REPT(" ",999)),COLUMNS($N:N)*999-998,999))</f>
        <v>publishing</v>
      </c>
      <c r="R2767" s="10" t="str">
        <f>TRIM(MID(SUBSTITUTE($N2767,"/",REPT(" ",999)),COLUMNS($N:O)*999-998,999))</f>
        <v>children's books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10" t="str">
        <f>TRIM(MID(SUBSTITUTE($N2768,"/",REPT(" ",999)),COLUMNS($N:N)*999-998,999))</f>
        <v>publishing</v>
      </c>
      <c r="R2768" s="10" t="str">
        <f>TRIM(MID(SUBSTITUTE($N2768,"/",REPT(" ",999)),COLUMNS($N:O)*999-998,999))</f>
        <v>children's books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10" t="str">
        <f>TRIM(MID(SUBSTITUTE($N2769,"/",REPT(" ",999)),COLUMNS($N:N)*999-998,999))</f>
        <v>publishing</v>
      </c>
      <c r="R2769" s="10" t="str">
        <f>TRIM(MID(SUBSTITUTE($N2769,"/",REPT(" ",999)),COLUMNS($N:O)*999-998,999))</f>
        <v>children's books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10" t="str">
        <f>TRIM(MID(SUBSTITUTE($N2770,"/",REPT(" ",999)),COLUMNS($N:N)*999-998,999))</f>
        <v>publishing</v>
      </c>
      <c r="R2770" s="10" t="str">
        <f>TRIM(MID(SUBSTITUTE($N2770,"/",REPT(" ",999)),COLUMNS($N:O)*999-998,999))</f>
        <v>children's books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10" t="str">
        <f>TRIM(MID(SUBSTITUTE($N2771,"/",REPT(" ",999)),COLUMNS($N:N)*999-998,999))</f>
        <v>publishing</v>
      </c>
      <c r="R2771" s="10" t="str">
        <f>TRIM(MID(SUBSTITUTE($N2771,"/",REPT(" ",999)),COLUMNS($N:O)*999-998,999))</f>
        <v>children's books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10" t="str">
        <f>TRIM(MID(SUBSTITUTE($N2772,"/",REPT(" ",999)),COLUMNS($N:N)*999-998,999))</f>
        <v>publishing</v>
      </c>
      <c r="R2772" s="10" t="str">
        <f>TRIM(MID(SUBSTITUTE($N2772,"/",REPT(" ",999)),COLUMNS($N:O)*999-998,999))</f>
        <v>children's books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str">
        <f t="shared" si="173"/>
        <v>N/A</v>
      </c>
      <c r="Q2773" s="10" t="str">
        <f>TRIM(MID(SUBSTITUTE($N2773,"/",REPT(" ",999)),COLUMNS($N:N)*999-998,999))</f>
        <v>publishing</v>
      </c>
      <c r="R2773" s="10" t="str">
        <f>TRIM(MID(SUBSTITUTE($N2773,"/",REPT(" ",999)),COLUMNS($N:O)*999-998,999))</f>
        <v>children's books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str">
        <f t="shared" si="173"/>
        <v>N/A</v>
      </c>
      <c r="Q2774" s="10" t="str">
        <f>TRIM(MID(SUBSTITUTE($N2774,"/",REPT(" ",999)),COLUMNS($N:N)*999-998,999))</f>
        <v>publishing</v>
      </c>
      <c r="R2774" s="10" t="str">
        <f>TRIM(MID(SUBSTITUTE($N2774,"/",REPT(" ",999)),COLUMNS($N:O)*999-998,999))</f>
        <v>children's books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10" t="str">
        <f>TRIM(MID(SUBSTITUTE($N2775,"/",REPT(" ",999)),COLUMNS($N:N)*999-998,999))</f>
        <v>publishing</v>
      </c>
      <c r="R2775" s="10" t="str">
        <f>TRIM(MID(SUBSTITUTE($N2775,"/",REPT(" ",999)),COLUMNS($N:O)*999-998,999))</f>
        <v>children's books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10" t="str">
        <f>TRIM(MID(SUBSTITUTE($N2776,"/",REPT(" ",999)),COLUMNS($N:N)*999-998,999))</f>
        <v>publishing</v>
      </c>
      <c r="R2776" s="10" t="str">
        <f>TRIM(MID(SUBSTITUTE($N2776,"/",REPT(" ",999)),COLUMNS($N:O)*999-998,999))</f>
        <v>children's books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10" t="str">
        <f>TRIM(MID(SUBSTITUTE($N2777,"/",REPT(" ",999)),COLUMNS($N:N)*999-998,999))</f>
        <v>publishing</v>
      </c>
      <c r="R2777" s="10" t="str">
        <f>TRIM(MID(SUBSTITUTE($N2777,"/",REPT(" ",999)),COLUMNS($N:O)*999-998,999))</f>
        <v>children's books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10" t="str">
        <f>TRIM(MID(SUBSTITUTE($N2778,"/",REPT(" ",999)),COLUMNS($N:N)*999-998,999))</f>
        <v>publishing</v>
      </c>
      <c r="R2778" s="10" t="str">
        <f>TRIM(MID(SUBSTITUTE($N2778,"/",REPT(" ",999)),COLUMNS($N:O)*999-998,999))</f>
        <v>children's books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10" t="str">
        <f>TRIM(MID(SUBSTITUTE($N2779,"/",REPT(" ",999)),COLUMNS($N:N)*999-998,999))</f>
        <v>publishing</v>
      </c>
      <c r="R2779" s="10" t="str">
        <f>TRIM(MID(SUBSTITUTE($N2779,"/",REPT(" ",999)),COLUMNS($N:O)*999-998,999))</f>
        <v>children's books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10" t="str">
        <f>TRIM(MID(SUBSTITUTE($N2780,"/",REPT(" ",999)),COLUMNS($N:N)*999-998,999))</f>
        <v>publishing</v>
      </c>
      <c r="R2780" s="10" t="str">
        <f>TRIM(MID(SUBSTITUTE($N2780,"/",REPT(" ",999)),COLUMNS($N:O)*999-998,999))</f>
        <v>children's books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10" t="str">
        <f>TRIM(MID(SUBSTITUTE($N2781,"/",REPT(" ",999)),COLUMNS($N:N)*999-998,999))</f>
        <v>publishing</v>
      </c>
      <c r="R2781" s="10" t="str">
        <f>TRIM(MID(SUBSTITUTE($N2781,"/",REPT(" ",999)),COLUMNS($N:O)*999-998,999))</f>
        <v>children's books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str">
        <f t="shared" si="173"/>
        <v>N/A</v>
      </c>
      <c r="Q2782" s="10" t="str">
        <f>TRIM(MID(SUBSTITUTE($N2782,"/",REPT(" ",999)),COLUMNS($N:N)*999-998,999))</f>
        <v>publishing</v>
      </c>
      <c r="R2782" s="10" t="str">
        <f>TRIM(MID(SUBSTITUTE($N2782,"/",REPT(" ",999)),COLUMNS($N:O)*999-998,999))</f>
        <v>children's books</v>
      </c>
      <c r="S2782" s="14">
        <f t="shared" si="174"/>
        <v>42774.447777777779</v>
      </c>
      <c r="T2782" s="14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10" t="str">
        <f>TRIM(MID(SUBSTITUTE($N2783,"/",REPT(" ",999)),COLUMNS($N:N)*999-998,999))</f>
        <v>theater</v>
      </c>
      <c r="R2783" s="10" t="str">
        <f>TRIM(MID(SUBSTITUTE($N2783,"/",REPT(" ",999)),COLUMNS($N:O)*999-998,999))</f>
        <v>plays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10" t="str">
        <f>TRIM(MID(SUBSTITUTE($N2784,"/",REPT(" ",999)),COLUMNS($N:N)*999-998,999))</f>
        <v>theater</v>
      </c>
      <c r="R2784" s="10" t="str">
        <f>TRIM(MID(SUBSTITUTE($N2784,"/",REPT(" ",999)),COLUMNS($N:O)*999-998,999))</f>
        <v>plays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10" t="str">
        <f>TRIM(MID(SUBSTITUTE($N2785,"/",REPT(" ",999)),COLUMNS($N:N)*999-998,999))</f>
        <v>theater</v>
      </c>
      <c r="R2785" s="10" t="str">
        <f>TRIM(MID(SUBSTITUTE($N2785,"/",REPT(" ",999)),COLUMNS($N:O)*999-998,999))</f>
        <v>plays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10" t="str">
        <f>TRIM(MID(SUBSTITUTE($N2786,"/",REPT(" ",999)),COLUMNS($N:N)*999-998,999))</f>
        <v>theater</v>
      </c>
      <c r="R2786" s="10" t="str">
        <f>TRIM(MID(SUBSTITUTE($N2786,"/",REPT(" ",999)),COLUMNS($N:O)*999-998,999))</f>
        <v>plays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10" t="str">
        <f>TRIM(MID(SUBSTITUTE($N2787,"/",REPT(" ",999)),COLUMNS($N:N)*999-998,999))</f>
        <v>theater</v>
      </c>
      <c r="R2787" s="10" t="str">
        <f>TRIM(MID(SUBSTITUTE($N2787,"/",REPT(" ",999)),COLUMNS($N:O)*999-998,999))</f>
        <v>plays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10" t="str">
        <f>TRIM(MID(SUBSTITUTE($N2788,"/",REPT(" ",999)),COLUMNS($N:N)*999-998,999))</f>
        <v>theater</v>
      </c>
      <c r="R2788" s="10" t="str">
        <f>TRIM(MID(SUBSTITUTE($N2788,"/",REPT(" ",999)),COLUMNS($N:O)*999-998,999))</f>
        <v>plays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10" t="str">
        <f>TRIM(MID(SUBSTITUTE($N2789,"/",REPT(" ",999)),COLUMNS($N:N)*999-998,999))</f>
        <v>theater</v>
      </c>
      <c r="R2789" s="10" t="str">
        <f>TRIM(MID(SUBSTITUTE($N2789,"/",REPT(" ",999)),COLUMNS($N:O)*999-998,999))</f>
        <v>plays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10" t="str">
        <f>TRIM(MID(SUBSTITUTE($N2790,"/",REPT(" ",999)),COLUMNS($N:N)*999-998,999))</f>
        <v>theater</v>
      </c>
      <c r="R2790" s="10" t="str">
        <f>TRIM(MID(SUBSTITUTE($N2790,"/",REPT(" ",999)),COLUMNS($N:O)*999-998,999))</f>
        <v>plays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10" t="str">
        <f>TRIM(MID(SUBSTITUTE($N2791,"/",REPT(" ",999)),COLUMNS($N:N)*999-998,999))</f>
        <v>theater</v>
      </c>
      <c r="R2791" s="10" t="str">
        <f>TRIM(MID(SUBSTITUTE($N2791,"/",REPT(" ",999)),COLUMNS($N:O)*999-998,999))</f>
        <v>plays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10" t="str">
        <f>TRIM(MID(SUBSTITUTE($N2792,"/",REPT(" ",999)),COLUMNS($N:N)*999-998,999))</f>
        <v>theater</v>
      </c>
      <c r="R2792" s="10" t="str">
        <f>TRIM(MID(SUBSTITUTE($N2792,"/",REPT(" ",999)),COLUMNS($N:O)*999-998,999))</f>
        <v>plays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10" t="str">
        <f>TRIM(MID(SUBSTITUTE($N2793,"/",REPT(" ",999)),COLUMNS($N:N)*999-998,999))</f>
        <v>theater</v>
      </c>
      <c r="R2793" s="10" t="str">
        <f>TRIM(MID(SUBSTITUTE($N2793,"/",REPT(" ",999)),COLUMNS($N:O)*999-998,999))</f>
        <v>plays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10" t="str">
        <f>TRIM(MID(SUBSTITUTE($N2794,"/",REPT(" ",999)),COLUMNS($N:N)*999-998,999))</f>
        <v>theater</v>
      </c>
      <c r="R2794" s="10" t="str">
        <f>TRIM(MID(SUBSTITUTE($N2794,"/",REPT(" ",999)),COLUMNS($N:O)*999-998,999))</f>
        <v>plays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10" t="str">
        <f>TRIM(MID(SUBSTITUTE($N2795,"/",REPT(" ",999)),COLUMNS($N:N)*999-998,999))</f>
        <v>theater</v>
      </c>
      <c r="R2795" s="10" t="str">
        <f>TRIM(MID(SUBSTITUTE($N2795,"/",REPT(" ",999)),COLUMNS($N:O)*999-998,999))</f>
        <v>plays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10" t="str">
        <f>TRIM(MID(SUBSTITUTE($N2796,"/",REPT(" ",999)),COLUMNS($N:N)*999-998,999))</f>
        <v>theater</v>
      </c>
      <c r="R2796" s="10" t="str">
        <f>TRIM(MID(SUBSTITUTE($N2796,"/",REPT(" ",999)),COLUMNS($N:O)*999-998,999))</f>
        <v>plays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10" t="str">
        <f>TRIM(MID(SUBSTITUTE($N2797,"/",REPT(" ",999)),COLUMNS($N:N)*999-998,999))</f>
        <v>theater</v>
      </c>
      <c r="R2797" s="10" t="str">
        <f>TRIM(MID(SUBSTITUTE($N2797,"/",REPT(" ",999)),COLUMNS($N:O)*999-998,999))</f>
        <v>plays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10" t="str">
        <f>TRIM(MID(SUBSTITUTE($N2798,"/",REPT(" ",999)),COLUMNS($N:N)*999-998,999))</f>
        <v>theater</v>
      </c>
      <c r="R2798" s="10" t="str">
        <f>TRIM(MID(SUBSTITUTE($N2798,"/",REPT(" ",999)),COLUMNS($N:O)*999-998,999))</f>
        <v>plays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10" t="str">
        <f>TRIM(MID(SUBSTITUTE($N2799,"/",REPT(" ",999)),COLUMNS($N:N)*999-998,999))</f>
        <v>theater</v>
      </c>
      <c r="R2799" s="10" t="str">
        <f>TRIM(MID(SUBSTITUTE($N2799,"/",REPT(" ",999)),COLUMNS($N:O)*999-998,999))</f>
        <v>plays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10" t="str">
        <f>TRIM(MID(SUBSTITUTE($N2800,"/",REPT(" ",999)),COLUMNS($N:N)*999-998,999))</f>
        <v>theater</v>
      </c>
      <c r="R2800" s="10" t="str">
        <f>TRIM(MID(SUBSTITUTE($N2800,"/",REPT(" ",999)),COLUMNS($N:O)*999-998,999))</f>
        <v>plays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10" t="str">
        <f>TRIM(MID(SUBSTITUTE($N2801,"/",REPT(" ",999)),COLUMNS($N:N)*999-998,999))</f>
        <v>theater</v>
      </c>
      <c r="R2801" s="10" t="str">
        <f>TRIM(MID(SUBSTITUTE($N2801,"/",REPT(" ",999)),COLUMNS($N:O)*999-998,999))</f>
        <v>plays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10" t="str">
        <f>TRIM(MID(SUBSTITUTE($N2802,"/",REPT(" ",999)),COLUMNS($N:N)*999-998,999))</f>
        <v>theater</v>
      </c>
      <c r="R2802" s="10" t="str">
        <f>TRIM(MID(SUBSTITUTE($N2802,"/",REPT(" ",999)),COLUMNS($N:O)*999-998,999))</f>
        <v>plays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10" t="str">
        <f>TRIM(MID(SUBSTITUTE($N2803,"/",REPT(" ",999)),COLUMNS($N:N)*999-998,999))</f>
        <v>theater</v>
      </c>
      <c r="R2803" s="10" t="str">
        <f>TRIM(MID(SUBSTITUTE($N2803,"/",REPT(" ",999)),COLUMNS($N:O)*999-998,999))</f>
        <v>plays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10" t="str">
        <f>TRIM(MID(SUBSTITUTE($N2804,"/",REPT(" ",999)),COLUMNS($N:N)*999-998,999))</f>
        <v>theater</v>
      </c>
      <c r="R2804" s="10" t="str">
        <f>TRIM(MID(SUBSTITUTE($N2804,"/",REPT(" ",999)),COLUMNS($N:O)*999-998,999))</f>
        <v>plays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10" t="str">
        <f>TRIM(MID(SUBSTITUTE($N2805,"/",REPT(" ",999)),COLUMNS($N:N)*999-998,999))</f>
        <v>theater</v>
      </c>
      <c r="R2805" s="10" t="str">
        <f>TRIM(MID(SUBSTITUTE($N2805,"/",REPT(" ",999)),COLUMNS($N:O)*999-998,999))</f>
        <v>plays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10" t="str">
        <f>TRIM(MID(SUBSTITUTE($N2806,"/",REPT(" ",999)),COLUMNS($N:N)*999-998,999))</f>
        <v>theater</v>
      </c>
      <c r="R2806" s="10" t="str">
        <f>TRIM(MID(SUBSTITUTE($N2806,"/",REPT(" ",999)),COLUMNS($N:O)*999-998,999))</f>
        <v>plays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10" t="str">
        <f>TRIM(MID(SUBSTITUTE($N2807,"/",REPT(" ",999)),COLUMNS($N:N)*999-998,999))</f>
        <v>theater</v>
      </c>
      <c r="R2807" s="10" t="str">
        <f>TRIM(MID(SUBSTITUTE($N2807,"/",REPT(" ",999)),COLUMNS($N:O)*999-998,999))</f>
        <v>plays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10" t="str">
        <f>TRIM(MID(SUBSTITUTE($N2808,"/",REPT(" ",999)),COLUMNS($N:N)*999-998,999))</f>
        <v>theater</v>
      </c>
      <c r="R2808" s="10" t="str">
        <f>TRIM(MID(SUBSTITUTE($N2808,"/",REPT(" ",999)),COLUMNS($N:O)*999-998,999))</f>
        <v>plays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10" t="str">
        <f>TRIM(MID(SUBSTITUTE($N2809,"/",REPT(" ",999)),COLUMNS($N:N)*999-998,999))</f>
        <v>theater</v>
      </c>
      <c r="R2809" s="10" t="str">
        <f>TRIM(MID(SUBSTITUTE($N2809,"/",REPT(" ",999)),COLUMNS($N:O)*999-998,999))</f>
        <v>plays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10" t="str">
        <f>TRIM(MID(SUBSTITUTE($N2810,"/",REPT(" ",999)),COLUMNS($N:N)*999-998,999))</f>
        <v>theater</v>
      </c>
      <c r="R2810" s="10" t="str">
        <f>TRIM(MID(SUBSTITUTE($N2810,"/",REPT(" ",999)),COLUMNS($N:O)*999-998,999))</f>
        <v>plays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10" t="str">
        <f>TRIM(MID(SUBSTITUTE($N2811,"/",REPT(" ",999)),COLUMNS($N:N)*999-998,999))</f>
        <v>theater</v>
      </c>
      <c r="R2811" s="10" t="str">
        <f>TRIM(MID(SUBSTITUTE($N2811,"/",REPT(" ",999)),COLUMNS($N:O)*999-998,999))</f>
        <v>plays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10" t="str">
        <f>TRIM(MID(SUBSTITUTE($N2812,"/",REPT(" ",999)),COLUMNS($N:N)*999-998,999))</f>
        <v>theater</v>
      </c>
      <c r="R2812" s="10" t="str">
        <f>TRIM(MID(SUBSTITUTE($N2812,"/",REPT(" ",999)),COLUMNS($N:O)*999-998,999))</f>
        <v>plays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10" t="str">
        <f>TRIM(MID(SUBSTITUTE($N2813,"/",REPT(" ",999)),COLUMNS($N:N)*999-998,999))</f>
        <v>theater</v>
      </c>
      <c r="R2813" s="10" t="str">
        <f>TRIM(MID(SUBSTITUTE($N2813,"/",REPT(" ",999)),COLUMNS($N:O)*999-998,999))</f>
        <v>plays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10" t="str">
        <f>TRIM(MID(SUBSTITUTE($N2814,"/",REPT(" ",999)),COLUMNS($N:N)*999-998,999))</f>
        <v>theater</v>
      </c>
      <c r="R2814" s="10" t="str">
        <f>TRIM(MID(SUBSTITUTE($N2814,"/",REPT(" ",999)),COLUMNS($N:O)*999-998,999))</f>
        <v>plays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10" t="str">
        <f>TRIM(MID(SUBSTITUTE($N2815,"/",REPT(" ",999)),COLUMNS($N:N)*999-998,999))</f>
        <v>theater</v>
      </c>
      <c r="R2815" s="10" t="str">
        <f>TRIM(MID(SUBSTITUTE($N2815,"/",REPT(" ",999)),COLUMNS($N:O)*999-998,999))</f>
        <v>plays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10" t="str">
        <f>TRIM(MID(SUBSTITUTE($N2816,"/",REPT(" ",999)),COLUMNS($N:N)*999-998,999))</f>
        <v>theater</v>
      </c>
      <c r="R2816" s="10" t="str">
        <f>TRIM(MID(SUBSTITUTE($N2816,"/",REPT(" ",999)),COLUMNS($N:O)*999-998,999))</f>
        <v>plays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10" t="str">
        <f>TRIM(MID(SUBSTITUTE($N2817,"/",REPT(" ",999)),COLUMNS($N:N)*999-998,999))</f>
        <v>theater</v>
      </c>
      <c r="R2817" s="10" t="str">
        <f>TRIM(MID(SUBSTITUTE($N2817,"/",REPT(" ",999)),COLUMNS($N:O)*999-998,999))</f>
        <v>plays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10" t="str">
        <f>TRIM(MID(SUBSTITUTE($N2818,"/",REPT(" ",999)),COLUMNS($N:N)*999-998,999))</f>
        <v>theater</v>
      </c>
      <c r="R2818" s="10" t="str">
        <f>TRIM(MID(SUBSTITUTE($N2818,"/",REPT(" ",999)),COLUMNS($N:O)*999-998,999))</f>
        <v>plays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IF(ISERROR(E2819/L2819), "N/A", E2819/L2819)</f>
        <v>23.636363636363637</v>
      </c>
      <c r="Q2819" s="10" t="str">
        <f>TRIM(MID(SUBSTITUTE($N2819,"/",REPT(" ",999)),COLUMNS($N:N)*999-998,999))</f>
        <v>theater</v>
      </c>
      <c r="R2819" s="10" t="str">
        <f>TRIM(MID(SUBSTITUTE($N2819,"/",REPT(" ",999)),COLUMNS($N:O)*999-998,999))</f>
        <v>plays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10" t="str">
        <f>TRIM(MID(SUBSTITUTE($N2820,"/",REPT(" ",999)),COLUMNS($N:N)*999-998,999))</f>
        <v>theater</v>
      </c>
      <c r="R2820" s="10" t="str">
        <f>TRIM(MID(SUBSTITUTE($N2820,"/",REPT(" ",999)),COLUMNS($N:O)*999-998,999))</f>
        <v>plays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10" t="str">
        <f>TRIM(MID(SUBSTITUTE($N2821,"/",REPT(" ",999)),COLUMNS($N:N)*999-998,999))</f>
        <v>theater</v>
      </c>
      <c r="R2821" s="10" t="str">
        <f>TRIM(MID(SUBSTITUTE($N2821,"/",REPT(" ",999)),COLUMNS($N:O)*999-998,999))</f>
        <v>plays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10" t="str">
        <f>TRIM(MID(SUBSTITUTE($N2822,"/",REPT(" ",999)),COLUMNS($N:N)*999-998,999))</f>
        <v>theater</v>
      </c>
      <c r="R2822" s="10" t="str">
        <f>TRIM(MID(SUBSTITUTE($N2822,"/",REPT(" ",999)),COLUMNS($N:O)*999-998,999))</f>
        <v>plays</v>
      </c>
      <c r="S2822" s="14">
        <f t="shared" si="178"/>
        <v>42401.610983796301</v>
      </c>
      <c r="T2822" s="14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10" t="str">
        <f>TRIM(MID(SUBSTITUTE($N2823,"/",REPT(" ",999)),COLUMNS($N:N)*999-998,999))</f>
        <v>theater</v>
      </c>
      <c r="R2823" s="10" t="str">
        <f>TRIM(MID(SUBSTITUTE($N2823,"/",REPT(" ",999)),COLUMNS($N:O)*999-998,999))</f>
        <v>plays</v>
      </c>
      <c r="S2823" s="14">
        <f t="shared" si="178"/>
        <v>41875.922858796301</v>
      </c>
      <c r="T2823" s="14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10" t="str">
        <f>TRIM(MID(SUBSTITUTE($N2824,"/",REPT(" ",999)),COLUMNS($N:N)*999-998,999))</f>
        <v>theater</v>
      </c>
      <c r="R2824" s="10" t="str">
        <f>TRIM(MID(SUBSTITUTE($N2824,"/",REPT(" ",999)),COLUMNS($N:O)*999-998,999))</f>
        <v>plays</v>
      </c>
      <c r="S2824" s="14">
        <f t="shared" si="178"/>
        <v>42060.683935185181</v>
      </c>
      <c r="T2824" s="14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10" t="str">
        <f>TRIM(MID(SUBSTITUTE($N2825,"/",REPT(" ",999)),COLUMNS($N:N)*999-998,999))</f>
        <v>theater</v>
      </c>
      <c r="R2825" s="10" t="str">
        <f>TRIM(MID(SUBSTITUTE($N2825,"/",REPT(" ",999)),COLUMNS($N:O)*999-998,999))</f>
        <v>plays</v>
      </c>
      <c r="S2825" s="14">
        <f t="shared" si="178"/>
        <v>42067.011643518519</v>
      </c>
      <c r="T2825" s="14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10" t="str">
        <f>TRIM(MID(SUBSTITUTE($N2826,"/",REPT(" ",999)),COLUMNS($N:N)*999-998,999))</f>
        <v>theater</v>
      </c>
      <c r="R2826" s="10" t="str">
        <f>TRIM(MID(SUBSTITUTE($N2826,"/",REPT(" ",999)),COLUMNS($N:O)*999-998,999))</f>
        <v>plays</v>
      </c>
      <c r="S2826" s="14">
        <f t="shared" si="178"/>
        <v>42136.270787037036</v>
      </c>
      <c r="T2826" s="14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10" t="str">
        <f>TRIM(MID(SUBSTITUTE($N2827,"/",REPT(" ",999)),COLUMNS($N:N)*999-998,999))</f>
        <v>theater</v>
      </c>
      <c r="R2827" s="10" t="str">
        <f>TRIM(MID(SUBSTITUTE($N2827,"/",REPT(" ",999)),COLUMNS($N:O)*999-998,999))</f>
        <v>plays</v>
      </c>
      <c r="S2827" s="14">
        <f t="shared" si="178"/>
        <v>42312.792662037042</v>
      </c>
      <c r="T2827" s="14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10" t="str">
        <f>TRIM(MID(SUBSTITUTE($N2828,"/",REPT(" ",999)),COLUMNS($N:N)*999-998,999))</f>
        <v>theater</v>
      </c>
      <c r="R2828" s="10" t="str">
        <f>TRIM(MID(SUBSTITUTE($N2828,"/",REPT(" ",999)),COLUMNS($N:O)*999-998,999))</f>
        <v>plays</v>
      </c>
      <c r="S2828" s="14">
        <f t="shared" si="178"/>
        <v>42171.034861111111</v>
      </c>
      <c r="T2828" s="14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10" t="str">
        <f>TRIM(MID(SUBSTITUTE($N2829,"/",REPT(" ",999)),COLUMNS($N:N)*999-998,999))</f>
        <v>theater</v>
      </c>
      <c r="R2829" s="10" t="str">
        <f>TRIM(MID(SUBSTITUTE($N2829,"/",REPT(" ",999)),COLUMNS($N:O)*999-998,999))</f>
        <v>plays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10" t="str">
        <f>TRIM(MID(SUBSTITUTE($N2830,"/",REPT(" ",999)),COLUMNS($N:N)*999-998,999))</f>
        <v>theater</v>
      </c>
      <c r="R2830" s="10" t="str">
        <f>TRIM(MID(SUBSTITUTE($N2830,"/",REPT(" ",999)),COLUMNS($N:O)*999-998,999))</f>
        <v>plays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10" t="str">
        <f>TRIM(MID(SUBSTITUTE($N2831,"/",REPT(" ",999)),COLUMNS($N:N)*999-998,999))</f>
        <v>theater</v>
      </c>
      <c r="R2831" s="10" t="str">
        <f>TRIM(MID(SUBSTITUTE($N2831,"/",REPT(" ",999)),COLUMNS($N:O)*999-998,999))</f>
        <v>plays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10" t="str">
        <f>TRIM(MID(SUBSTITUTE($N2832,"/",REPT(" ",999)),COLUMNS($N:N)*999-998,999))</f>
        <v>theater</v>
      </c>
      <c r="R2832" s="10" t="str">
        <f>TRIM(MID(SUBSTITUTE($N2832,"/",REPT(" ",999)),COLUMNS($N:O)*999-998,999))</f>
        <v>plays</v>
      </c>
      <c r="S2832" s="14">
        <f t="shared" si="178"/>
        <v>41758.839675925927</v>
      </c>
      <c r="T2832" s="14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10" t="str">
        <f>TRIM(MID(SUBSTITUTE($N2833,"/",REPT(" ",999)),COLUMNS($N:N)*999-998,999))</f>
        <v>theater</v>
      </c>
      <c r="R2833" s="10" t="str">
        <f>TRIM(MID(SUBSTITUTE($N2833,"/",REPT(" ",999)),COLUMNS($N:O)*999-998,999))</f>
        <v>plays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10" t="str">
        <f>TRIM(MID(SUBSTITUTE($N2834,"/",REPT(" ",999)),COLUMNS($N:N)*999-998,999))</f>
        <v>theater</v>
      </c>
      <c r="R2834" s="10" t="str">
        <f>TRIM(MID(SUBSTITUTE($N2834,"/",REPT(" ",999)),COLUMNS($N:O)*999-998,999))</f>
        <v>plays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10" t="str">
        <f>TRIM(MID(SUBSTITUTE($N2835,"/",REPT(" ",999)),COLUMNS($N:N)*999-998,999))</f>
        <v>theater</v>
      </c>
      <c r="R2835" s="10" t="str">
        <f>TRIM(MID(SUBSTITUTE($N2835,"/",REPT(" ",999)),COLUMNS($N:O)*999-998,999))</f>
        <v>plays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10" t="str">
        <f>TRIM(MID(SUBSTITUTE($N2836,"/",REPT(" ",999)),COLUMNS($N:N)*999-998,999))</f>
        <v>theater</v>
      </c>
      <c r="R2836" s="10" t="str">
        <f>TRIM(MID(SUBSTITUTE($N2836,"/",REPT(" ",999)),COLUMNS($N:O)*999-998,999))</f>
        <v>plays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10" t="str">
        <f>TRIM(MID(SUBSTITUTE($N2837,"/",REPT(" ",999)),COLUMNS($N:N)*999-998,999))</f>
        <v>theater</v>
      </c>
      <c r="R2837" s="10" t="str">
        <f>TRIM(MID(SUBSTITUTE($N2837,"/",REPT(" ",999)),COLUMNS($N:O)*999-998,999))</f>
        <v>plays</v>
      </c>
      <c r="S2837" s="14">
        <f t="shared" si="178"/>
        <v>42313.703900462962</v>
      </c>
      <c r="T2837" s="14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10" t="str">
        <f>TRIM(MID(SUBSTITUTE($N2838,"/",REPT(" ",999)),COLUMNS($N:N)*999-998,999))</f>
        <v>theater</v>
      </c>
      <c r="R2838" s="10" t="str">
        <f>TRIM(MID(SUBSTITUTE($N2838,"/",REPT(" ",999)),COLUMNS($N:O)*999-998,999))</f>
        <v>plays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10" t="str">
        <f>TRIM(MID(SUBSTITUTE($N2839,"/",REPT(" ",999)),COLUMNS($N:N)*999-998,999))</f>
        <v>theater</v>
      </c>
      <c r="R2839" s="10" t="str">
        <f>TRIM(MID(SUBSTITUTE($N2839,"/",REPT(" ",999)),COLUMNS($N:O)*999-998,999))</f>
        <v>plays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10" t="str">
        <f>TRIM(MID(SUBSTITUTE($N2840,"/",REPT(" ",999)),COLUMNS($N:N)*999-998,999))</f>
        <v>theater</v>
      </c>
      <c r="R2840" s="10" t="str">
        <f>TRIM(MID(SUBSTITUTE($N2840,"/",REPT(" ",999)),COLUMNS($N:O)*999-998,999))</f>
        <v>plays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10" t="str">
        <f>TRIM(MID(SUBSTITUTE($N2841,"/",REPT(" ",999)),COLUMNS($N:N)*999-998,999))</f>
        <v>theater</v>
      </c>
      <c r="R2841" s="10" t="str">
        <f>TRIM(MID(SUBSTITUTE($N2841,"/",REPT(" ",999)),COLUMNS($N:O)*999-998,999))</f>
        <v>plays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10" t="str">
        <f>TRIM(MID(SUBSTITUTE($N2842,"/",REPT(" ",999)),COLUMNS($N:N)*999-998,999))</f>
        <v>theater</v>
      </c>
      <c r="R2842" s="10" t="str">
        <f>TRIM(MID(SUBSTITUTE($N2842,"/",REPT(" ",999)),COLUMNS($N:O)*999-998,999))</f>
        <v>plays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10" t="str">
        <f>TRIM(MID(SUBSTITUTE($N2843,"/",REPT(" ",999)),COLUMNS($N:N)*999-998,999))</f>
        <v>theater</v>
      </c>
      <c r="R2843" s="10" t="str">
        <f>TRIM(MID(SUBSTITUTE($N2843,"/",REPT(" ",999)),COLUMNS($N:O)*999-998,999))</f>
        <v>plays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str">
        <f t="shared" si="177"/>
        <v>N/A</v>
      </c>
      <c r="Q2844" s="10" t="str">
        <f>TRIM(MID(SUBSTITUTE($N2844,"/",REPT(" ",999)),COLUMNS($N:N)*999-998,999))</f>
        <v>theater</v>
      </c>
      <c r="R2844" s="10" t="str">
        <f>TRIM(MID(SUBSTITUTE($N2844,"/",REPT(" ",999)),COLUMNS($N:O)*999-998,999))</f>
        <v>plays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str">
        <f t="shared" si="177"/>
        <v>N/A</v>
      </c>
      <c r="Q2845" s="10" t="str">
        <f>TRIM(MID(SUBSTITUTE($N2845,"/",REPT(" ",999)),COLUMNS($N:N)*999-998,999))</f>
        <v>theater</v>
      </c>
      <c r="R2845" s="10" t="str">
        <f>TRIM(MID(SUBSTITUTE($N2845,"/",REPT(" ",999)),COLUMNS($N:O)*999-998,999))</f>
        <v>plays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10" t="str">
        <f>TRIM(MID(SUBSTITUTE($N2846,"/",REPT(" ",999)),COLUMNS($N:N)*999-998,999))</f>
        <v>theater</v>
      </c>
      <c r="R2846" s="10" t="str">
        <f>TRIM(MID(SUBSTITUTE($N2846,"/",REPT(" ",999)),COLUMNS($N:O)*999-998,999))</f>
        <v>plays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10" t="str">
        <f>TRIM(MID(SUBSTITUTE($N2847,"/",REPT(" ",999)),COLUMNS($N:N)*999-998,999))</f>
        <v>theater</v>
      </c>
      <c r="R2847" s="10" t="str">
        <f>TRIM(MID(SUBSTITUTE($N2847,"/",REPT(" ",999)),COLUMNS($N:O)*999-998,999))</f>
        <v>plays</v>
      </c>
      <c r="S2847" s="14">
        <f t="shared" si="178"/>
        <v>42103.016585648147</v>
      </c>
      <c r="T2847" s="14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str">
        <f t="shared" si="177"/>
        <v>N/A</v>
      </c>
      <c r="Q2848" s="10" t="str">
        <f>TRIM(MID(SUBSTITUTE($N2848,"/",REPT(" ",999)),COLUMNS($N:N)*999-998,999))</f>
        <v>theater</v>
      </c>
      <c r="R2848" s="10" t="str">
        <f>TRIM(MID(SUBSTITUTE($N2848,"/",REPT(" ",999)),COLUMNS($N:O)*999-998,999))</f>
        <v>plays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str">
        <f t="shared" si="177"/>
        <v>N/A</v>
      </c>
      <c r="Q2849" s="10" t="str">
        <f>TRIM(MID(SUBSTITUTE($N2849,"/",REPT(" ",999)),COLUMNS($N:N)*999-998,999))</f>
        <v>theater</v>
      </c>
      <c r="R2849" s="10" t="str">
        <f>TRIM(MID(SUBSTITUTE($N2849,"/",REPT(" ",999)),COLUMNS($N:O)*999-998,999))</f>
        <v>plays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10" t="str">
        <f>TRIM(MID(SUBSTITUTE($N2850,"/",REPT(" ",999)),COLUMNS($N:N)*999-998,999))</f>
        <v>theater</v>
      </c>
      <c r="R2850" s="10" t="str">
        <f>TRIM(MID(SUBSTITUTE($N2850,"/",REPT(" ",999)),COLUMNS($N:O)*999-998,999))</f>
        <v>plays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10" t="str">
        <f>TRIM(MID(SUBSTITUTE($N2851,"/",REPT(" ",999)),COLUMNS($N:N)*999-998,999))</f>
        <v>theater</v>
      </c>
      <c r="R2851" s="10" t="str">
        <f>TRIM(MID(SUBSTITUTE($N2851,"/",REPT(" ",999)),COLUMNS($N:O)*999-998,999))</f>
        <v>plays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10" t="str">
        <f>TRIM(MID(SUBSTITUTE($N2852,"/",REPT(" ",999)),COLUMNS($N:N)*999-998,999))</f>
        <v>theater</v>
      </c>
      <c r="R2852" s="10" t="str">
        <f>TRIM(MID(SUBSTITUTE($N2852,"/",REPT(" ",999)),COLUMNS($N:O)*999-998,999))</f>
        <v>plays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str">
        <f t="shared" si="177"/>
        <v>N/A</v>
      </c>
      <c r="Q2853" s="10" t="str">
        <f>TRIM(MID(SUBSTITUTE($N2853,"/",REPT(" ",999)),COLUMNS($N:N)*999-998,999))</f>
        <v>theater</v>
      </c>
      <c r="R2853" s="10" t="str">
        <f>TRIM(MID(SUBSTITUTE($N2853,"/",REPT(" ",999)),COLUMNS($N:O)*999-998,999))</f>
        <v>plays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10" t="str">
        <f>TRIM(MID(SUBSTITUTE($N2854,"/",REPT(" ",999)),COLUMNS($N:N)*999-998,999))</f>
        <v>theater</v>
      </c>
      <c r="R2854" s="10" t="str">
        <f>TRIM(MID(SUBSTITUTE($N2854,"/",REPT(" ",999)),COLUMNS($N:O)*999-998,999))</f>
        <v>plays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str">
        <f t="shared" si="177"/>
        <v>N/A</v>
      </c>
      <c r="Q2855" s="10" t="str">
        <f>TRIM(MID(SUBSTITUTE($N2855,"/",REPT(" ",999)),COLUMNS($N:N)*999-998,999))</f>
        <v>theater</v>
      </c>
      <c r="R2855" s="10" t="str">
        <f>TRIM(MID(SUBSTITUTE($N2855,"/",REPT(" ",999)),COLUMNS($N:O)*999-998,999))</f>
        <v>plays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10" t="str">
        <f>TRIM(MID(SUBSTITUTE($N2856,"/",REPT(" ",999)),COLUMNS($N:N)*999-998,999))</f>
        <v>theater</v>
      </c>
      <c r="R2856" s="10" t="str">
        <f>TRIM(MID(SUBSTITUTE($N2856,"/",REPT(" ",999)),COLUMNS($N:O)*999-998,999))</f>
        <v>plays</v>
      </c>
      <c r="S2856" s="14">
        <f t="shared" si="178"/>
        <v>42111.71665509259</v>
      </c>
      <c r="T2856" s="14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10" t="str">
        <f>TRIM(MID(SUBSTITUTE($N2857,"/",REPT(" ",999)),COLUMNS($N:N)*999-998,999))</f>
        <v>theater</v>
      </c>
      <c r="R2857" s="10" t="str">
        <f>TRIM(MID(SUBSTITUTE($N2857,"/",REPT(" ",999)),COLUMNS($N:O)*999-998,999))</f>
        <v>plays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10" t="str">
        <f>TRIM(MID(SUBSTITUTE($N2858,"/",REPT(" ",999)),COLUMNS($N:N)*999-998,999))</f>
        <v>theater</v>
      </c>
      <c r="R2858" s="10" t="str">
        <f>TRIM(MID(SUBSTITUTE($N2858,"/",REPT(" ",999)),COLUMNS($N:O)*999-998,999))</f>
        <v>plays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10" t="str">
        <f>TRIM(MID(SUBSTITUTE($N2859,"/",REPT(" ",999)),COLUMNS($N:N)*999-998,999))</f>
        <v>theater</v>
      </c>
      <c r="R2859" s="10" t="str">
        <f>TRIM(MID(SUBSTITUTE($N2859,"/",REPT(" ",999)),COLUMNS($N:O)*999-998,999))</f>
        <v>plays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str">
        <f t="shared" si="177"/>
        <v>N/A</v>
      </c>
      <c r="Q2860" s="10" t="str">
        <f>TRIM(MID(SUBSTITUTE($N2860,"/",REPT(" ",999)),COLUMNS($N:N)*999-998,999))</f>
        <v>theater</v>
      </c>
      <c r="R2860" s="10" t="str">
        <f>TRIM(MID(SUBSTITUTE($N2860,"/",REPT(" ",999)),COLUMNS($N:O)*999-998,999))</f>
        <v>plays</v>
      </c>
      <c r="S2860" s="14">
        <f t="shared" si="178"/>
        <v>41954.545081018514</v>
      </c>
      <c r="T2860" s="14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10" t="str">
        <f>TRIM(MID(SUBSTITUTE($N2861,"/",REPT(" ",999)),COLUMNS($N:N)*999-998,999))</f>
        <v>theater</v>
      </c>
      <c r="R2861" s="10" t="str">
        <f>TRIM(MID(SUBSTITUTE($N2861,"/",REPT(" ",999)),COLUMNS($N:O)*999-998,999))</f>
        <v>plays</v>
      </c>
      <c r="S2861" s="14">
        <f t="shared" si="178"/>
        <v>42233.362314814818</v>
      </c>
      <c r="T2861" s="14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10" t="str">
        <f>TRIM(MID(SUBSTITUTE($N2862,"/",REPT(" ",999)),COLUMNS($N:N)*999-998,999))</f>
        <v>theater</v>
      </c>
      <c r="R2862" s="10" t="str">
        <f>TRIM(MID(SUBSTITUTE($N2862,"/",REPT(" ",999)),COLUMNS($N:O)*999-998,999))</f>
        <v>plays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10" t="str">
        <f>TRIM(MID(SUBSTITUTE($N2863,"/",REPT(" ",999)),COLUMNS($N:N)*999-998,999))</f>
        <v>theater</v>
      </c>
      <c r="R2863" s="10" t="str">
        <f>TRIM(MID(SUBSTITUTE($N2863,"/",REPT(" ",999)),COLUMNS($N:O)*999-998,999))</f>
        <v>plays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10" t="str">
        <f>TRIM(MID(SUBSTITUTE($N2864,"/",REPT(" ",999)),COLUMNS($N:N)*999-998,999))</f>
        <v>theater</v>
      </c>
      <c r="R2864" s="10" t="str">
        <f>TRIM(MID(SUBSTITUTE($N2864,"/",REPT(" ",999)),COLUMNS($N:O)*999-998,999))</f>
        <v>plays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10" t="str">
        <f>TRIM(MID(SUBSTITUTE($N2865,"/",REPT(" ",999)),COLUMNS($N:N)*999-998,999))</f>
        <v>theater</v>
      </c>
      <c r="R2865" s="10" t="str">
        <f>TRIM(MID(SUBSTITUTE($N2865,"/",REPT(" ",999)),COLUMNS($N:O)*999-998,999))</f>
        <v>plays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10" t="str">
        <f>TRIM(MID(SUBSTITUTE($N2866,"/",REPT(" ",999)),COLUMNS($N:N)*999-998,999))</f>
        <v>theater</v>
      </c>
      <c r="R2866" s="10" t="str">
        <f>TRIM(MID(SUBSTITUTE($N2866,"/",REPT(" ",999)),COLUMNS($N:O)*999-998,999))</f>
        <v>plays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str">
        <f t="shared" si="177"/>
        <v>N/A</v>
      </c>
      <c r="Q2867" s="10" t="str">
        <f>TRIM(MID(SUBSTITUTE($N2867,"/",REPT(" ",999)),COLUMNS($N:N)*999-998,999))</f>
        <v>theater</v>
      </c>
      <c r="R2867" s="10" t="str">
        <f>TRIM(MID(SUBSTITUTE($N2867,"/",REPT(" ",999)),COLUMNS($N:O)*999-998,999))</f>
        <v>plays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10" t="str">
        <f>TRIM(MID(SUBSTITUTE($N2868,"/",REPT(" ",999)),COLUMNS($N:N)*999-998,999))</f>
        <v>theater</v>
      </c>
      <c r="R2868" s="10" t="str">
        <f>TRIM(MID(SUBSTITUTE($N2868,"/",REPT(" ",999)),COLUMNS($N:O)*999-998,999))</f>
        <v>plays</v>
      </c>
      <c r="S2868" s="14">
        <f t="shared" si="178"/>
        <v>42627.955104166671</v>
      </c>
      <c r="T2868" s="14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10" t="str">
        <f>TRIM(MID(SUBSTITUTE($N2869,"/",REPT(" ",999)),COLUMNS($N:N)*999-998,999))</f>
        <v>theater</v>
      </c>
      <c r="R2869" s="10" t="str">
        <f>TRIM(MID(SUBSTITUTE($N2869,"/",REPT(" ",999)),COLUMNS($N:O)*999-998,999))</f>
        <v>plays</v>
      </c>
      <c r="S2869" s="14">
        <f t="shared" si="178"/>
        <v>42531.195277777777</v>
      </c>
      <c r="T2869" s="14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10" t="str">
        <f>TRIM(MID(SUBSTITUTE($N2870,"/",REPT(" ",999)),COLUMNS($N:N)*999-998,999))</f>
        <v>theater</v>
      </c>
      <c r="R2870" s="10" t="str">
        <f>TRIM(MID(SUBSTITUTE($N2870,"/",REPT(" ",999)),COLUMNS($N:O)*999-998,999))</f>
        <v>plays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10" t="str">
        <f>TRIM(MID(SUBSTITUTE($N2871,"/",REPT(" ",999)),COLUMNS($N:N)*999-998,999))</f>
        <v>theater</v>
      </c>
      <c r="R2871" s="10" t="str">
        <f>TRIM(MID(SUBSTITUTE($N2871,"/",REPT(" ",999)),COLUMNS($N:O)*999-998,999))</f>
        <v>plays</v>
      </c>
      <c r="S2871" s="14">
        <f t="shared" si="178"/>
        <v>42540.593530092592</v>
      </c>
      <c r="T2871" s="14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10" t="str">
        <f>TRIM(MID(SUBSTITUTE($N2872,"/",REPT(" ",999)),COLUMNS($N:N)*999-998,999))</f>
        <v>theater</v>
      </c>
      <c r="R2872" s="10" t="str">
        <f>TRIM(MID(SUBSTITUTE($N2872,"/",REPT(" ",999)),COLUMNS($N:O)*999-998,999))</f>
        <v>plays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10" t="str">
        <f>TRIM(MID(SUBSTITUTE($N2873,"/",REPT(" ",999)),COLUMNS($N:N)*999-998,999))</f>
        <v>theater</v>
      </c>
      <c r="R2873" s="10" t="str">
        <f>TRIM(MID(SUBSTITUTE($N2873,"/",REPT(" ",999)),COLUMNS($N:O)*999-998,999))</f>
        <v>plays</v>
      </c>
      <c r="S2873" s="14">
        <f t="shared" si="178"/>
        <v>41974.738576388889</v>
      </c>
      <c r="T2873" s="14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str">
        <f t="shared" si="177"/>
        <v>N/A</v>
      </c>
      <c r="Q2874" s="10" t="str">
        <f>TRIM(MID(SUBSTITUTE($N2874,"/",REPT(" ",999)),COLUMNS($N:N)*999-998,999))</f>
        <v>theater</v>
      </c>
      <c r="R2874" s="10" t="str">
        <f>TRIM(MID(SUBSTITUTE($N2874,"/",REPT(" ",999)),COLUMNS($N:O)*999-998,999))</f>
        <v>plays</v>
      </c>
      <c r="S2874" s="14">
        <f t="shared" si="178"/>
        <v>42115.11618055556</v>
      </c>
      <c r="T2874" s="14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10" t="str">
        <f>TRIM(MID(SUBSTITUTE($N2875,"/",REPT(" ",999)),COLUMNS($N:N)*999-998,999))</f>
        <v>theater</v>
      </c>
      <c r="R2875" s="10" t="str">
        <f>TRIM(MID(SUBSTITUTE($N2875,"/",REPT(" ",999)),COLUMNS($N:O)*999-998,999))</f>
        <v>plays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10" t="str">
        <f>TRIM(MID(SUBSTITUTE($N2876,"/",REPT(" ",999)),COLUMNS($N:N)*999-998,999))</f>
        <v>theater</v>
      </c>
      <c r="R2876" s="10" t="str">
        <f>TRIM(MID(SUBSTITUTE($N2876,"/",REPT(" ",999)),COLUMNS($N:O)*999-998,999))</f>
        <v>plays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10" t="str">
        <f>TRIM(MID(SUBSTITUTE($N2877,"/",REPT(" ",999)),COLUMNS($N:N)*999-998,999))</f>
        <v>theater</v>
      </c>
      <c r="R2877" s="10" t="str">
        <f>TRIM(MID(SUBSTITUTE($N2877,"/",REPT(" ",999)),COLUMNS($N:O)*999-998,999))</f>
        <v>plays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str">
        <f t="shared" si="177"/>
        <v>N/A</v>
      </c>
      <c r="Q2878" s="10" t="str">
        <f>TRIM(MID(SUBSTITUTE($N2878,"/",REPT(" ",999)),COLUMNS($N:N)*999-998,999))</f>
        <v>theater</v>
      </c>
      <c r="R2878" s="10" t="str">
        <f>TRIM(MID(SUBSTITUTE($N2878,"/",REPT(" ",999)),COLUMNS($N:O)*999-998,999))</f>
        <v>plays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10" t="str">
        <f>TRIM(MID(SUBSTITUTE($N2879,"/",REPT(" ",999)),COLUMNS($N:N)*999-998,999))</f>
        <v>theater</v>
      </c>
      <c r="R2879" s="10" t="str">
        <f>TRIM(MID(SUBSTITUTE($N2879,"/",REPT(" ",999)),COLUMNS($N:O)*999-998,999))</f>
        <v>plays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10" t="str">
        <f>TRIM(MID(SUBSTITUTE($N2880,"/",REPT(" ",999)),COLUMNS($N:N)*999-998,999))</f>
        <v>theater</v>
      </c>
      <c r="R2880" s="10" t="str">
        <f>TRIM(MID(SUBSTITUTE($N2880,"/",REPT(" ",999)),COLUMNS($N:O)*999-998,999))</f>
        <v>plays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10" t="str">
        <f>TRIM(MID(SUBSTITUTE($N2881,"/",REPT(" ",999)),COLUMNS($N:N)*999-998,999))</f>
        <v>theater</v>
      </c>
      <c r="R2881" s="10" t="str">
        <f>TRIM(MID(SUBSTITUTE($N2881,"/",REPT(" ",999)),COLUMNS($N:O)*999-998,999))</f>
        <v>plays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10" t="str">
        <f>TRIM(MID(SUBSTITUTE($N2882,"/",REPT(" ",999)),COLUMNS($N:N)*999-998,999))</f>
        <v>theater</v>
      </c>
      <c r="R2882" s="10" t="str">
        <f>TRIM(MID(SUBSTITUTE($N2882,"/",REPT(" ",999)),COLUMNS($N:O)*999-998,999))</f>
        <v>plays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str">
        <f t="shared" ref="P2883:P2946" si="181">IF(ISERROR(E2883/L2883), "N/A", E2883/L2883)</f>
        <v>N/A</v>
      </c>
      <c r="Q2883" s="10" t="str">
        <f>TRIM(MID(SUBSTITUTE($N2883,"/",REPT(" ",999)),COLUMNS($N:N)*999-998,999))</f>
        <v>theater</v>
      </c>
      <c r="R2883" s="10" t="str">
        <f>TRIM(MID(SUBSTITUTE($N2883,"/",REPT(" ",999)),COLUMNS($N:O)*999-998,999))</f>
        <v>plays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10" t="str">
        <f>TRIM(MID(SUBSTITUTE($N2884,"/",REPT(" ",999)),COLUMNS($N:N)*999-998,999))</f>
        <v>theater</v>
      </c>
      <c r="R2884" s="10" t="str">
        <f>TRIM(MID(SUBSTITUTE($N2884,"/",REPT(" ",999)),COLUMNS($N:O)*999-998,999))</f>
        <v>plays</v>
      </c>
      <c r="S2884" s="14">
        <f t="shared" si="182"/>
        <v>42461.596273148149</v>
      </c>
      <c r="T2884" s="14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10" t="str">
        <f>TRIM(MID(SUBSTITUTE($N2885,"/",REPT(" ",999)),COLUMNS($N:N)*999-998,999))</f>
        <v>theater</v>
      </c>
      <c r="R2885" s="10" t="str">
        <f>TRIM(MID(SUBSTITUTE($N2885,"/",REPT(" ",999)),COLUMNS($N:O)*999-998,999))</f>
        <v>plays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10" t="str">
        <f>TRIM(MID(SUBSTITUTE($N2886,"/",REPT(" ",999)),COLUMNS($N:N)*999-998,999))</f>
        <v>theater</v>
      </c>
      <c r="R2886" s="10" t="str">
        <f>TRIM(MID(SUBSTITUTE($N2886,"/",REPT(" ",999)),COLUMNS($N:O)*999-998,999))</f>
        <v>plays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10" t="str">
        <f>TRIM(MID(SUBSTITUTE($N2887,"/",REPT(" ",999)),COLUMNS($N:N)*999-998,999))</f>
        <v>theater</v>
      </c>
      <c r="R2887" s="10" t="str">
        <f>TRIM(MID(SUBSTITUTE($N2887,"/",REPT(" ",999)),COLUMNS($N:O)*999-998,999))</f>
        <v>plays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10" t="str">
        <f>TRIM(MID(SUBSTITUTE($N2888,"/",REPT(" ",999)),COLUMNS($N:N)*999-998,999))</f>
        <v>theater</v>
      </c>
      <c r="R2888" s="10" t="str">
        <f>TRIM(MID(SUBSTITUTE($N2888,"/",REPT(" ",999)),COLUMNS($N:O)*999-998,999))</f>
        <v>plays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10" t="str">
        <f>TRIM(MID(SUBSTITUTE($N2889,"/",REPT(" ",999)),COLUMNS($N:N)*999-998,999))</f>
        <v>theater</v>
      </c>
      <c r="R2889" s="10" t="str">
        <f>TRIM(MID(SUBSTITUTE($N2889,"/",REPT(" ",999)),COLUMNS($N:O)*999-998,999))</f>
        <v>plays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str">
        <f t="shared" si="181"/>
        <v>N/A</v>
      </c>
      <c r="Q2890" s="10" t="str">
        <f>TRIM(MID(SUBSTITUTE($N2890,"/",REPT(" ",999)),COLUMNS($N:N)*999-998,999))</f>
        <v>theater</v>
      </c>
      <c r="R2890" s="10" t="str">
        <f>TRIM(MID(SUBSTITUTE($N2890,"/",REPT(" ",999)),COLUMNS($N:O)*999-998,999))</f>
        <v>plays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10" t="str">
        <f>TRIM(MID(SUBSTITUTE($N2891,"/",REPT(" ",999)),COLUMNS($N:N)*999-998,999))</f>
        <v>theater</v>
      </c>
      <c r="R2891" s="10" t="str">
        <f>TRIM(MID(SUBSTITUTE($N2891,"/",REPT(" ",999)),COLUMNS($N:O)*999-998,999))</f>
        <v>plays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10" t="str">
        <f>TRIM(MID(SUBSTITUTE($N2892,"/",REPT(" ",999)),COLUMNS($N:N)*999-998,999))</f>
        <v>theater</v>
      </c>
      <c r="R2892" s="10" t="str">
        <f>TRIM(MID(SUBSTITUTE($N2892,"/",REPT(" ",999)),COLUMNS($N:O)*999-998,999))</f>
        <v>plays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10" t="str">
        <f>TRIM(MID(SUBSTITUTE($N2893,"/",REPT(" ",999)),COLUMNS($N:N)*999-998,999))</f>
        <v>theater</v>
      </c>
      <c r="R2893" s="10" t="str">
        <f>TRIM(MID(SUBSTITUTE($N2893,"/",REPT(" ",999)),COLUMNS($N:O)*999-998,999))</f>
        <v>plays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10" t="str">
        <f>TRIM(MID(SUBSTITUTE($N2894,"/",REPT(" ",999)),COLUMNS($N:N)*999-998,999))</f>
        <v>theater</v>
      </c>
      <c r="R2894" s="10" t="str">
        <f>TRIM(MID(SUBSTITUTE($N2894,"/",REPT(" ",999)),COLUMNS($N:O)*999-998,999))</f>
        <v>plays</v>
      </c>
      <c r="S2894" s="14">
        <f t="shared" si="182"/>
        <v>41869.714166666665</v>
      </c>
      <c r="T2894" s="14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10" t="str">
        <f>TRIM(MID(SUBSTITUTE($N2895,"/",REPT(" ",999)),COLUMNS($N:N)*999-998,999))</f>
        <v>theater</v>
      </c>
      <c r="R2895" s="10" t="str">
        <f>TRIM(MID(SUBSTITUTE($N2895,"/",REPT(" ",999)),COLUMNS($N:O)*999-998,999))</f>
        <v>plays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str">
        <f t="shared" si="181"/>
        <v>N/A</v>
      </c>
      <c r="Q2896" s="10" t="str">
        <f>TRIM(MID(SUBSTITUTE($N2896,"/",REPT(" ",999)),COLUMNS($N:N)*999-998,999))</f>
        <v>theater</v>
      </c>
      <c r="R2896" s="10" t="str">
        <f>TRIM(MID(SUBSTITUTE($N2896,"/",REPT(" ",999)),COLUMNS($N:O)*999-998,999))</f>
        <v>plays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10" t="str">
        <f>TRIM(MID(SUBSTITUTE($N2897,"/",REPT(" ",999)),COLUMNS($N:N)*999-998,999))</f>
        <v>theater</v>
      </c>
      <c r="R2897" s="10" t="str">
        <f>TRIM(MID(SUBSTITUTE($N2897,"/",REPT(" ",999)),COLUMNS($N:O)*999-998,999))</f>
        <v>plays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10" t="str">
        <f>TRIM(MID(SUBSTITUTE($N2898,"/",REPT(" ",999)),COLUMNS($N:N)*999-998,999))</f>
        <v>theater</v>
      </c>
      <c r="R2898" s="10" t="str">
        <f>TRIM(MID(SUBSTITUTE($N2898,"/",REPT(" ",999)),COLUMNS($N:O)*999-998,999))</f>
        <v>plays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10" t="str">
        <f>TRIM(MID(SUBSTITUTE($N2899,"/",REPT(" ",999)),COLUMNS($N:N)*999-998,999))</f>
        <v>theater</v>
      </c>
      <c r="R2899" s="10" t="str">
        <f>TRIM(MID(SUBSTITUTE($N2899,"/",REPT(" ",999)),COLUMNS($N:O)*999-998,999))</f>
        <v>plays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10" t="str">
        <f>TRIM(MID(SUBSTITUTE($N2900,"/",REPT(" ",999)),COLUMNS($N:N)*999-998,999))</f>
        <v>theater</v>
      </c>
      <c r="R2900" s="10" t="str">
        <f>TRIM(MID(SUBSTITUTE($N2900,"/",REPT(" ",999)),COLUMNS($N:O)*999-998,999))</f>
        <v>plays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str">
        <f t="shared" si="181"/>
        <v>N/A</v>
      </c>
      <c r="Q2901" s="10" t="str">
        <f>TRIM(MID(SUBSTITUTE($N2901,"/",REPT(" ",999)),COLUMNS($N:N)*999-998,999))</f>
        <v>theater</v>
      </c>
      <c r="R2901" s="10" t="str">
        <f>TRIM(MID(SUBSTITUTE($N2901,"/",REPT(" ",999)),COLUMNS($N:O)*999-998,999))</f>
        <v>plays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10" t="str">
        <f>TRIM(MID(SUBSTITUTE($N2902,"/",REPT(" ",999)),COLUMNS($N:N)*999-998,999))</f>
        <v>theater</v>
      </c>
      <c r="R2902" s="10" t="str">
        <f>TRIM(MID(SUBSTITUTE($N2902,"/",REPT(" ",999)),COLUMNS($N:O)*999-998,999))</f>
        <v>plays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10" t="str">
        <f>TRIM(MID(SUBSTITUTE($N2903,"/",REPT(" ",999)),COLUMNS($N:N)*999-998,999))</f>
        <v>theater</v>
      </c>
      <c r="R2903" s="10" t="str">
        <f>TRIM(MID(SUBSTITUTE($N2903,"/",REPT(" ",999)),COLUMNS($N:O)*999-998,999))</f>
        <v>plays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10" t="str">
        <f>TRIM(MID(SUBSTITUTE($N2904,"/",REPT(" ",999)),COLUMNS($N:N)*999-998,999))</f>
        <v>theater</v>
      </c>
      <c r="R2904" s="10" t="str">
        <f>TRIM(MID(SUBSTITUTE($N2904,"/",REPT(" ",999)),COLUMNS($N:O)*999-998,999))</f>
        <v>plays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10" t="str">
        <f>TRIM(MID(SUBSTITUTE($N2905,"/",REPT(" ",999)),COLUMNS($N:N)*999-998,999))</f>
        <v>theater</v>
      </c>
      <c r="R2905" s="10" t="str">
        <f>TRIM(MID(SUBSTITUTE($N2905,"/",REPT(" ",999)),COLUMNS($N:O)*999-998,999))</f>
        <v>plays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10" t="str">
        <f>TRIM(MID(SUBSTITUTE($N2906,"/",REPT(" ",999)),COLUMNS($N:N)*999-998,999))</f>
        <v>theater</v>
      </c>
      <c r="R2906" s="10" t="str">
        <f>TRIM(MID(SUBSTITUTE($N2906,"/",REPT(" ",999)),COLUMNS($N:O)*999-998,999))</f>
        <v>plays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10" t="str">
        <f>TRIM(MID(SUBSTITUTE($N2907,"/",REPT(" ",999)),COLUMNS($N:N)*999-998,999))</f>
        <v>theater</v>
      </c>
      <c r="R2907" s="10" t="str">
        <f>TRIM(MID(SUBSTITUTE($N2907,"/",REPT(" ",999)),COLUMNS($N:O)*999-998,999))</f>
        <v>plays</v>
      </c>
      <c r="S2907" s="14">
        <f t="shared" si="182"/>
        <v>42606.056863425925</v>
      </c>
      <c r="T2907" s="14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10" t="str">
        <f>TRIM(MID(SUBSTITUTE($N2908,"/",REPT(" ",999)),COLUMNS($N:N)*999-998,999))</f>
        <v>theater</v>
      </c>
      <c r="R2908" s="10" t="str">
        <f>TRIM(MID(SUBSTITUTE($N2908,"/",REPT(" ",999)),COLUMNS($N:O)*999-998,999))</f>
        <v>plays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10" t="str">
        <f>TRIM(MID(SUBSTITUTE($N2909,"/",REPT(" ",999)),COLUMNS($N:N)*999-998,999))</f>
        <v>theater</v>
      </c>
      <c r="R2909" s="10" t="str">
        <f>TRIM(MID(SUBSTITUTE($N2909,"/",REPT(" ",999)),COLUMNS($N:O)*999-998,999))</f>
        <v>plays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10" t="str">
        <f>TRIM(MID(SUBSTITUTE($N2910,"/",REPT(" ",999)),COLUMNS($N:N)*999-998,999))</f>
        <v>theater</v>
      </c>
      <c r="R2910" s="10" t="str">
        <f>TRIM(MID(SUBSTITUTE($N2910,"/",REPT(" ",999)),COLUMNS($N:O)*999-998,999))</f>
        <v>plays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10" t="str">
        <f>TRIM(MID(SUBSTITUTE($N2911,"/",REPT(" ",999)),COLUMNS($N:N)*999-998,999))</f>
        <v>theater</v>
      </c>
      <c r="R2911" s="10" t="str">
        <f>TRIM(MID(SUBSTITUTE($N2911,"/",REPT(" ",999)),COLUMNS($N:O)*999-998,999))</f>
        <v>plays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10" t="str">
        <f>TRIM(MID(SUBSTITUTE($N2912,"/",REPT(" ",999)),COLUMNS($N:N)*999-998,999))</f>
        <v>theater</v>
      </c>
      <c r="R2912" s="10" t="str">
        <f>TRIM(MID(SUBSTITUTE($N2912,"/",REPT(" ",999)),COLUMNS($N:O)*999-998,999))</f>
        <v>plays</v>
      </c>
      <c r="S2912" s="14">
        <f t="shared" si="182"/>
        <v>42107.841284722221</v>
      </c>
      <c r="T2912" s="14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10" t="str">
        <f>TRIM(MID(SUBSTITUTE($N2913,"/",REPT(" ",999)),COLUMNS($N:N)*999-998,999))</f>
        <v>theater</v>
      </c>
      <c r="R2913" s="10" t="str">
        <f>TRIM(MID(SUBSTITUTE($N2913,"/",REPT(" ",999)),COLUMNS($N:O)*999-998,999))</f>
        <v>plays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10" t="str">
        <f>TRIM(MID(SUBSTITUTE($N2914,"/",REPT(" ",999)),COLUMNS($N:N)*999-998,999))</f>
        <v>theater</v>
      </c>
      <c r="R2914" s="10" t="str">
        <f>TRIM(MID(SUBSTITUTE($N2914,"/",REPT(" ",999)),COLUMNS($N:O)*999-998,999))</f>
        <v>plays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10" t="str">
        <f>TRIM(MID(SUBSTITUTE($N2915,"/",REPT(" ",999)),COLUMNS($N:N)*999-998,999))</f>
        <v>theater</v>
      </c>
      <c r="R2915" s="10" t="str">
        <f>TRIM(MID(SUBSTITUTE($N2915,"/",REPT(" ",999)),COLUMNS($N:O)*999-998,999))</f>
        <v>plays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10" t="str">
        <f>TRIM(MID(SUBSTITUTE($N2916,"/",REPT(" ",999)),COLUMNS($N:N)*999-998,999))</f>
        <v>theater</v>
      </c>
      <c r="R2916" s="10" t="str">
        <f>TRIM(MID(SUBSTITUTE($N2916,"/",REPT(" ",999)),COLUMNS($N:O)*999-998,999))</f>
        <v>plays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10" t="str">
        <f>TRIM(MID(SUBSTITUTE($N2917,"/",REPT(" ",999)),COLUMNS($N:N)*999-998,999))</f>
        <v>theater</v>
      </c>
      <c r="R2917" s="10" t="str">
        <f>TRIM(MID(SUBSTITUTE($N2917,"/",REPT(" ",999)),COLUMNS($N:O)*999-998,999))</f>
        <v>plays</v>
      </c>
      <c r="S2917" s="14">
        <f t="shared" si="182"/>
        <v>42415.398032407407</v>
      </c>
      <c r="T2917" s="14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10" t="str">
        <f>TRIM(MID(SUBSTITUTE($N2918,"/",REPT(" ",999)),COLUMNS($N:N)*999-998,999))</f>
        <v>theater</v>
      </c>
      <c r="R2918" s="10" t="str">
        <f>TRIM(MID(SUBSTITUTE($N2918,"/",REPT(" ",999)),COLUMNS($N:O)*999-998,999))</f>
        <v>plays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10" t="str">
        <f>TRIM(MID(SUBSTITUTE($N2919,"/",REPT(" ",999)),COLUMNS($N:N)*999-998,999))</f>
        <v>theater</v>
      </c>
      <c r="R2919" s="10" t="str">
        <f>TRIM(MID(SUBSTITUTE($N2919,"/",REPT(" ",999)),COLUMNS($N:O)*999-998,999))</f>
        <v>plays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10" t="str">
        <f>TRIM(MID(SUBSTITUTE($N2920,"/",REPT(" ",999)),COLUMNS($N:N)*999-998,999))</f>
        <v>theater</v>
      </c>
      <c r="R2920" s="10" t="str">
        <f>TRIM(MID(SUBSTITUTE($N2920,"/",REPT(" ",999)),COLUMNS($N:O)*999-998,999))</f>
        <v>plays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10" t="str">
        <f>TRIM(MID(SUBSTITUTE($N2921,"/",REPT(" ",999)),COLUMNS($N:N)*999-998,999))</f>
        <v>theater</v>
      </c>
      <c r="R2921" s="10" t="str">
        <f>TRIM(MID(SUBSTITUTE($N2921,"/",REPT(" ",999)),COLUMNS($N:O)*999-998,999))</f>
        <v>plays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10" t="str">
        <f>TRIM(MID(SUBSTITUTE($N2922,"/",REPT(" ",999)),COLUMNS($N:N)*999-998,999))</f>
        <v>theater</v>
      </c>
      <c r="R2922" s="10" t="str">
        <f>TRIM(MID(SUBSTITUTE($N2922,"/",REPT(" ",999)),COLUMNS($N:O)*999-998,999))</f>
        <v>plays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10" t="str">
        <f>TRIM(MID(SUBSTITUTE($N2923,"/",REPT(" ",999)),COLUMNS($N:N)*999-998,999))</f>
        <v>theater</v>
      </c>
      <c r="R2923" s="10" t="str">
        <f>TRIM(MID(SUBSTITUTE($N2923,"/",REPT(" ",999)),COLUMNS($N:O)*999-998,999))</f>
        <v>musical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10" t="str">
        <f>TRIM(MID(SUBSTITUTE($N2924,"/",REPT(" ",999)),COLUMNS($N:N)*999-998,999))</f>
        <v>theater</v>
      </c>
      <c r="R2924" s="10" t="str">
        <f>TRIM(MID(SUBSTITUTE($N2924,"/",REPT(" ",999)),COLUMNS($N:O)*999-998,999))</f>
        <v>musical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10" t="str">
        <f>TRIM(MID(SUBSTITUTE($N2925,"/",REPT(" ",999)),COLUMNS($N:N)*999-998,999))</f>
        <v>theater</v>
      </c>
      <c r="R2925" s="10" t="str">
        <f>TRIM(MID(SUBSTITUTE($N2925,"/",REPT(" ",999)),COLUMNS($N:O)*999-998,999))</f>
        <v>musical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10" t="str">
        <f>TRIM(MID(SUBSTITUTE($N2926,"/",REPT(" ",999)),COLUMNS($N:N)*999-998,999))</f>
        <v>theater</v>
      </c>
      <c r="R2926" s="10" t="str">
        <f>TRIM(MID(SUBSTITUTE($N2926,"/",REPT(" ",999)),COLUMNS($N:O)*999-998,999))</f>
        <v>musical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10" t="str">
        <f>TRIM(MID(SUBSTITUTE($N2927,"/",REPT(" ",999)),COLUMNS($N:N)*999-998,999))</f>
        <v>theater</v>
      </c>
      <c r="R2927" s="10" t="str">
        <f>TRIM(MID(SUBSTITUTE($N2927,"/",REPT(" ",999)),COLUMNS($N:O)*999-998,999))</f>
        <v>musical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10" t="str">
        <f>TRIM(MID(SUBSTITUTE($N2928,"/",REPT(" ",999)),COLUMNS($N:N)*999-998,999))</f>
        <v>theater</v>
      </c>
      <c r="R2928" s="10" t="str">
        <f>TRIM(MID(SUBSTITUTE($N2928,"/",REPT(" ",999)),COLUMNS($N:O)*999-998,999))</f>
        <v>musical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10" t="str">
        <f>TRIM(MID(SUBSTITUTE($N2929,"/",REPT(" ",999)),COLUMNS($N:N)*999-998,999))</f>
        <v>theater</v>
      </c>
      <c r="R2929" s="10" t="str">
        <f>TRIM(MID(SUBSTITUTE($N2929,"/",REPT(" ",999)),COLUMNS($N:O)*999-998,999))</f>
        <v>musical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10" t="str">
        <f>TRIM(MID(SUBSTITUTE($N2930,"/",REPT(" ",999)),COLUMNS($N:N)*999-998,999))</f>
        <v>theater</v>
      </c>
      <c r="R2930" s="10" t="str">
        <f>TRIM(MID(SUBSTITUTE($N2930,"/",REPT(" ",999)),COLUMNS($N:O)*999-998,999))</f>
        <v>musical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10" t="str">
        <f>TRIM(MID(SUBSTITUTE($N2931,"/",REPT(" ",999)),COLUMNS($N:N)*999-998,999))</f>
        <v>theater</v>
      </c>
      <c r="R2931" s="10" t="str">
        <f>TRIM(MID(SUBSTITUTE($N2931,"/",REPT(" ",999)),COLUMNS($N:O)*999-998,999))</f>
        <v>musical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10" t="str">
        <f>TRIM(MID(SUBSTITUTE($N2932,"/",REPT(" ",999)),COLUMNS($N:N)*999-998,999))</f>
        <v>theater</v>
      </c>
      <c r="R2932" s="10" t="str">
        <f>TRIM(MID(SUBSTITUTE($N2932,"/",REPT(" ",999)),COLUMNS($N:O)*999-998,999))</f>
        <v>musical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10" t="str">
        <f>TRIM(MID(SUBSTITUTE($N2933,"/",REPT(" ",999)),COLUMNS($N:N)*999-998,999))</f>
        <v>theater</v>
      </c>
      <c r="R2933" s="10" t="str">
        <f>TRIM(MID(SUBSTITUTE($N2933,"/",REPT(" ",999)),COLUMNS($N:O)*999-998,999))</f>
        <v>musical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10" t="str">
        <f>TRIM(MID(SUBSTITUTE($N2934,"/",REPT(" ",999)),COLUMNS($N:N)*999-998,999))</f>
        <v>theater</v>
      </c>
      <c r="R2934" s="10" t="str">
        <f>TRIM(MID(SUBSTITUTE($N2934,"/",REPT(" ",999)),COLUMNS($N:O)*999-998,999))</f>
        <v>musical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10" t="str">
        <f>TRIM(MID(SUBSTITUTE($N2935,"/",REPT(" ",999)),COLUMNS($N:N)*999-998,999))</f>
        <v>theater</v>
      </c>
      <c r="R2935" s="10" t="str">
        <f>TRIM(MID(SUBSTITUTE($N2935,"/",REPT(" ",999)),COLUMNS($N:O)*999-998,999))</f>
        <v>musical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10" t="str">
        <f>TRIM(MID(SUBSTITUTE($N2936,"/",REPT(" ",999)),COLUMNS($N:N)*999-998,999))</f>
        <v>theater</v>
      </c>
      <c r="R2936" s="10" t="str">
        <f>TRIM(MID(SUBSTITUTE($N2936,"/",REPT(" ",999)),COLUMNS($N:O)*999-998,999))</f>
        <v>musical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10" t="str">
        <f>TRIM(MID(SUBSTITUTE($N2937,"/",REPT(" ",999)),COLUMNS($N:N)*999-998,999))</f>
        <v>theater</v>
      </c>
      <c r="R2937" s="10" t="str">
        <f>TRIM(MID(SUBSTITUTE($N2937,"/",REPT(" ",999)),COLUMNS($N:O)*999-998,999))</f>
        <v>musical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10" t="str">
        <f>TRIM(MID(SUBSTITUTE($N2938,"/",REPT(" ",999)),COLUMNS($N:N)*999-998,999))</f>
        <v>theater</v>
      </c>
      <c r="R2938" s="10" t="str">
        <f>TRIM(MID(SUBSTITUTE($N2938,"/",REPT(" ",999)),COLUMNS($N:O)*999-998,999))</f>
        <v>musical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10" t="str">
        <f>TRIM(MID(SUBSTITUTE($N2939,"/",REPT(" ",999)),COLUMNS($N:N)*999-998,999))</f>
        <v>theater</v>
      </c>
      <c r="R2939" s="10" t="str">
        <f>TRIM(MID(SUBSTITUTE($N2939,"/",REPT(" ",999)),COLUMNS($N:O)*999-998,999))</f>
        <v>musical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10" t="str">
        <f>TRIM(MID(SUBSTITUTE($N2940,"/",REPT(" ",999)),COLUMNS($N:N)*999-998,999))</f>
        <v>theater</v>
      </c>
      <c r="R2940" s="10" t="str">
        <f>TRIM(MID(SUBSTITUTE($N2940,"/",REPT(" ",999)),COLUMNS($N:O)*999-998,999))</f>
        <v>musical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10" t="str">
        <f>TRIM(MID(SUBSTITUTE($N2941,"/",REPT(" ",999)),COLUMNS($N:N)*999-998,999))</f>
        <v>theater</v>
      </c>
      <c r="R2941" s="10" t="str">
        <f>TRIM(MID(SUBSTITUTE($N2941,"/",REPT(" ",999)),COLUMNS($N:O)*999-998,999))</f>
        <v>musical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10" t="str">
        <f>TRIM(MID(SUBSTITUTE($N2942,"/",REPT(" ",999)),COLUMNS($N:N)*999-998,999))</f>
        <v>theater</v>
      </c>
      <c r="R2942" s="10" t="str">
        <f>TRIM(MID(SUBSTITUTE($N2942,"/",REPT(" ",999)),COLUMNS($N:O)*999-998,999))</f>
        <v>musical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10" t="str">
        <f>TRIM(MID(SUBSTITUTE($N2943,"/",REPT(" ",999)),COLUMNS($N:N)*999-998,999))</f>
        <v>theater</v>
      </c>
      <c r="R2943" s="10" t="str">
        <f>TRIM(MID(SUBSTITUTE($N2943,"/",REPT(" ",999)),COLUMNS($N:O)*999-998,999))</f>
        <v>spaces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10" t="str">
        <f>TRIM(MID(SUBSTITUTE($N2944,"/",REPT(" ",999)),COLUMNS($N:N)*999-998,999))</f>
        <v>theater</v>
      </c>
      <c r="R2944" s="10" t="str">
        <f>TRIM(MID(SUBSTITUTE($N2944,"/",REPT(" ",999)),COLUMNS($N:O)*999-998,999))</f>
        <v>spaces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str">
        <f t="shared" si="181"/>
        <v>N/A</v>
      </c>
      <c r="Q2945" s="10" t="str">
        <f>TRIM(MID(SUBSTITUTE($N2945,"/",REPT(" ",999)),COLUMNS($N:N)*999-998,999))</f>
        <v>theater</v>
      </c>
      <c r="R2945" s="10" t="str">
        <f>TRIM(MID(SUBSTITUTE($N2945,"/",REPT(" ",999)),COLUMNS($N:O)*999-998,999))</f>
        <v>spaces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10" t="str">
        <f>TRIM(MID(SUBSTITUTE($N2946,"/",REPT(" ",999)),COLUMNS($N:N)*999-998,999))</f>
        <v>theater</v>
      </c>
      <c r="R2946" s="10" t="str">
        <f>TRIM(MID(SUBSTITUTE($N2946,"/",REPT(" ",999)),COLUMNS($N:O)*999-998,999))</f>
        <v>spaces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str">
        <f t="shared" ref="P2947:P3010" si="185">IF(ISERROR(E2947/L2947), "N/A", E2947/L2947)</f>
        <v>N/A</v>
      </c>
      <c r="Q2947" s="10" t="str">
        <f>TRIM(MID(SUBSTITUTE($N2947,"/",REPT(" ",999)),COLUMNS($N:N)*999-998,999))</f>
        <v>theater</v>
      </c>
      <c r="R2947" s="10" t="str">
        <f>TRIM(MID(SUBSTITUTE($N2947,"/",REPT(" ",999)),COLUMNS($N:O)*999-998,999))</f>
        <v>spaces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10" t="str">
        <f>TRIM(MID(SUBSTITUTE($N2948,"/",REPT(" ",999)),COLUMNS($N:N)*999-998,999))</f>
        <v>theater</v>
      </c>
      <c r="R2948" s="10" t="str">
        <f>TRIM(MID(SUBSTITUTE($N2948,"/",REPT(" ",999)),COLUMNS($N:O)*999-998,999))</f>
        <v>spaces</v>
      </c>
      <c r="S2948" s="14">
        <f t="shared" si="186"/>
        <v>42567.531157407408</v>
      </c>
      <c r="T2948" s="14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10" t="str">
        <f>TRIM(MID(SUBSTITUTE($N2949,"/",REPT(" ",999)),COLUMNS($N:N)*999-998,999))</f>
        <v>theater</v>
      </c>
      <c r="R2949" s="10" t="str">
        <f>TRIM(MID(SUBSTITUTE($N2949,"/",REPT(" ",999)),COLUMNS($N:O)*999-998,999))</f>
        <v>spaces</v>
      </c>
      <c r="S2949" s="14">
        <f t="shared" si="186"/>
        <v>42649.562118055561</v>
      </c>
      <c r="T2949" s="14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10" t="str">
        <f>TRIM(MID(SUBSTITUTE($N2950,"/",REPT(" ",999)),COLUMNS($N:N)*999-998,999))</f>
        <v>theater</v>
      </c>
      <c r="R2950" s="10" t="str">
        <f>TRIM(MID(SUBSTITUTE($N2950,"/",REPT(" ",999)),COLUMNS($N:O)*999-998,999))</f>
        <v>spaces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10" t="str">
        <f>TRIM(MID(SUBSTITUTE($N2951,"/",REPT(" ",999)),COLUMNS($N:N)*999-998,999))</f>
        <v>theater</v>
      </c>
      <c r="R2951" s="10" t="str">
        <f>TRIM(MID(SUBSTITUTE($N2951,"/",REPT(" ",999)),COLUMNS($N:O)*999-998,999))</f>
        <v>spaces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str">
        <f t="shared" si="185"/>
        <v>N/A</v>
      </c>
      <c r="Q2952" s="10" t="str">
        <f>TRIM(MID(SUBSTITUTE($N2952,"/",REPT(" ",999)),COLUMNS($N:N)*999-998,999))</f>
        <v>theater</v>
      </c>
      <c r="R2952" s="10" t="str">
        <f>TRIM(MID(SUBSTITUTE($N2952,"/",REPT(" ",999)),COLUMNS($N:O)*999-998,999))</f>
        <v>spaces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10" t="str">
        <f>TRIM(MID(SUBSTITUTE($N2953,"/",REPT(" ",999)),COLUMNS($N:N)*999-998,999))</f>
        <v>theater</v>
      </c>
      <c r="R2953" s="10" t="str">
        <f>TRIM(MID(SUBSTITUTE($N2953,"/",REPT(" ",999)),COLUMNS($N:O)*999-998,999))</f>
        <v>spaces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10" t="str">
        <f>TRIM(MID(SUBSTITUTE($N2954,"/",REPT(" ",999)),COLUMNS($N:N)*999-998,999))</f>
        <v>theater</v>
      </c>
      <c r="R2954" s="10" t="str">
        <f>TRIM(MID(SUBSTITUTE($N2954,"/",REPT(" ",999)),COLUMNS($N:O)*999-998,999))</f>
        <v>spaces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10" t="str">
        <f>TRIM(MID(SUBSTITUTE($N2955,"/",REPT(" ",999)),COLUMNS($N:N)*999-998,999))</f>
        <v>theater</v>
      </c>
      <c r="R2955" s="10" t="str">
        <f>TRIM(MID(SUBSTITUTE($N2955,"/",REPT(" ",999)),COLUMNS($N:O)*999-998,999))</f>
        <v>spaces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str">
        <f t="shared" si="185"/>
        <v>N/A</v>
      </c>
      <c r="Q2956" s="10" t="str">
        <f>TRIM(MID(SUBSTITUTE($N2956,"/",REPT(" ",999)),COLUMNS($N:N)*999-998,999))</f>
        <v>theater</v>
      </c>
      <c r="R2956" s="10" t="str">
        <f>TRIM(MID(SUBSTITUTE($N2956,"/",REPT(" ",999)),COLUMNS($N:O)*999-998,999))</f>
        <v>spaces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10" t="str">
        <f>TRIM(MID(SUBSTITUTE($N2957,"/",REPT(" ",999)),COLUMNS($N:N)*999-998,999))</f>
        <v>theater</v>
      </c>
      <c r="R2957" s="10" t="str">
        <f>TRIM(MID(SUBSTITUTE($N2957,"/",REPT(" ",999)),COLUMNS($N:O)*999-998,999))</f>
        <v>spaces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10" t="str">
        <f>TRIM(MID(SUBSTITUTE($N2958,"/",REPT(" ",999)),COLUMNS($N:N)*999-998,999))</f>
        <v>theater</v>
      </c>
      <c r="R2958" s="10" t="str">
        <f>TRIM(MID(SUBSTITUTE($N2958,"/",REPT(" ",999)),COLUMNS($N:O)*999-998,999))</f>
        <v>spaces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10" t="str">
        <f>TRIM(MID(SUBSTITUTE($N2959,"/",REPT(" ",999)),COLUMNS($N:N)*999-998,999))</f>
        <v>theater</v>
      </c>
      <c r="R2959" s="10" t="str">
        <f>TRIM(MID(SUBSTITUTE($N2959,"/",REPT(" ",999)),COLUMNS($N:O)*999-998,999))</f>
        <v>spaces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str">
        <f t="shared" si="185"/>
        <v>N/A</v>
      </c>
      <c r="Q2960" s="10" t="str">
        <f>TRIM(MID(SUBSTITUTE($N2960,"/",REPT(" ",999)),COLUMNS($N:N)*999-998,999))</f>
        <v>theater</v>
      </c>
      <c r="R2960" s="10" t="str">
        <f>TRIM(MID(SUBSTITUTE($N2960,"/",REPT(" ",999)),COLUMNS($N:O)*999-998,999))</f>
        <v>spaces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str">
        <f t="shared" si="185"/>
        <v>N/A</v>
      </c>
      <c r="Q2961" s="10" t="str">
        <f>TRIM(MID(SUBSTITUTE($N2961,"/",REPT(" ",999)),COLUMNS($N:N)*999-998,999))</f>
        <v>theater</v>
      </c>
      <c r="R2961" s="10" t="str">
        <f>TRIM(MID(SUBSTITUTE($N2961,"/",REPT(" ",999)),COLUMNS($N:O)*999-998,999))</f>
        <v>spaces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str">
        <f t="shared" si="185"/>
        <v>N/A</v>
      </c>
      <c r="Q2962" s="10" t="str">
        <f>TRIM(MID(SUBSTITUTE($N2962,"/",REPT(" ",999)),COLUMNS($N:N)*999-998,999))</f>
        <v>theater</v>
      </c>
      <c r="R2962" s="10" t="str">
        <f>TRIM(MID(SUBSTITUTE($N2962,"/",REPT(" ",999)),COLUMNS($N:O)*999-998,999))</f>
        <v>spaces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10" t="str">
        <f>TRIM(MID(SUBSTITUTE($N2963,"/",REPT(" ",999)),COLUMNS($N:N)*999-998,999))</f>
        <v>theater</v>
      </c>
      <c r="R2963" s="10" t="str">
        <f>TRIM(MID(SUBSTITUTE($N2963,"/",REPT(" ",999)),COLUMNS($N:O)*999-998,999))</f>
        <v>plays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10" t="str">
        <f>TRIM(MID(SUBSTITUTE($N2964,"/",REPT(" ",999)),COLUMNS($N:N)*999-998,999))</f>
        <v>theater</v>
      </c>
      <c r="R2964" s="10" t="str">
        <f>TRIM(MID(SUBSTITUTE($N2964,"/",REPT(" ",999)),COLUMNS($N:O)*999-998,999))</f>
        <v>plays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10" t="str">
        <f>TRIM(MID(SUBSTITUTE($N2965,"/",REPT(" ",999)),COLUMNS($N:N)*999-998,999))</f>
        <v>theater</v>
      </c>
      <c r="R2965" s="10" t="str">
        <f>TRIM(MID(SUBSTITUTE($N2965,"/",REPT(" ",999)),COLUMNS($N:O)*999-998,999))</f>
        <v>plays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10" t="str">
        <f>TRIM(MID(SUBSTITUTE($N2966,"/",REPT(" ",999)),COLUMNS($N:N)*999-998,999))</f>
        <v>theater</v>
      </c>
      <c r="R2966" s="10" t="str">
        <f>TRIM(MID(SUBSTITUTE($N2966,"/",REPT(" ",999)),COLUMNS($N:O)*999-998,999))</f>
        <v>plays</v>
      </c>
      <c r="S2966" s="14">
        <f t="shared" si="186"/>
        <v>41827.909942129627</v>
      </c>
      <c r="T2966" s="14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10" t="str">
        <f>TRIM(MID(SUBSTITUTE($N2967,"/",REPT(" ",999)),COLUMNS($N:N)*999-998,999))</f>
        <v>theater</v>
      </c>
      <c r="R2967" s="10" t="str">
        <f>TRIM(MID(SUBSTITUTE($N2967,"/",REPT(" ",999)),COLUMNS($N:O)*999-998,999))</f>
        <v>plays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10" t="str">
        <f>TRIM(MID(SUBSTITUTE($N2968,"/",REPT(" ",999)),COLUMNS($N:N)*999-998,999))</f>
        <v>theater</v>
      </c>
      <c r="R2968" s="10" t="str">
        <f>TRIM(MID(SUBSTITUTE($N2968,"/",REPT(" ",999)),COLUMNS($N:O)*999-998,999))</f>
        <v>plays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10" t="str">
        <f>TRIM(MID(SUBSTITUTE($N2969,"/",REPT(" ",999)),COLUMNS($N:N)*999-998,999))</f>
        <v>theater</v>
      </c>
      <c r="R2969" s="10" t="str">
        <f>TRIM(MID(SUBSTITUTE($N2969,"/",REPT(" ",999)),COLUMNS($N:O)*999-998,999))</f>
        <v>plays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10" t="str">
        <f>TRIM(MID(SUBSTITUTE($N2970,"/",REPT(" ",999)),COLUMNS($N:N)*999-998,999))</f>
        <v>theater</v>
      </c>
      <c r="R2970" s="10" t="str">
        <f>TRIM(MID(SUBSTITUTE($N2970,"/",REPT(" ",999)),COLUMNS($N:O)*999-998,999))</f>
        <v>plays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10" t="str">
        <f>TRIM(MID(SUBSTITUTE($N2971,"/",REPT(" ",999)),COLUMNS($N:N)*999-998,999))</f>
        <v>theater</v>
      </c>
      <c r="R2971" s="10" t="str">
        <f>TRIM(MID(SUBSTITUTE($N2971,"/",REPT(" ",999)),COLUMNS($N:O)*999-998,999))</f>
        <v>plays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10" t="str">
        <f>TRIM(MID(SUBSTITUTE($N2972,"/",REPT(" ",999)),COLUMNS($N:N)*999-998,999))</f>
        <v>theater</v>
      </c>
      <c r="R2972" s="10" t="str">
        <f>TRIM(MID(SUBSTITUTE($N2972,"/",REPT(" ",999)),COLUMNS($N:O)*999-998,999))</f>
        <v>plays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10" t="str">
        <f>TRIM(MID(SUBSTITUTE($N2973,"/",REPT(" ",999)),COLUMNS($N:N)*999-998,999))</f>
        <v>theater</v>
      </c>
      <c r="R2973" s="10" t="str">
        <f>TRIM(MID(SUBSTITUTE($N2973,"/",REPT(" ",999)),COLUMNS($N:O)*999-998,999))</f>
        <v>plays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10" t="str">
        <f>TRIM(MID(SUBSTITUTE($N2974,"/",REPT(" ",999)),COLUMNS($N:N)*999-998,999))</f>
        <v>theater</v>
      </c>
      <c r="R2974" s="10" t="str">
        <f>TRIM(MID(SUBSTITUTE($N2974,"/",REPT(" ",999)),COLUMNS($N:O)*999-998,999))</f>
        <v>plays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10" t="str">
        <f>TRIM(MID(SUBSTITUTE($N2975,"/",REPT(" ",999)),COLUMNS($N:N)*999-998,999))</f>
        <v>theater</v>
      </c>
      <c r="R2975" s="10" t="str">
        <f>TRIM(MID(SUBSTITUTE($N2975,"/",REPT(" ",999)),COLUMNS($N:O)*999-998,999))</f>
        <v>plays</v>
      </c>
      <c r="S2975" s="14">
        <f t="shared" si="186"/>
        <v>42341.818379629629</v>
      </c>
      <c r="T2975" s="14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10" t="str">
        <f>TRIM(MID(SUBSTITUTE($N2976,"/",REPT(" ",999)),COLUMNS($N:N)*999-998,999))</f>
        <v>theater</v>
      </c>
      <c r="R2976" s="10" t="str">
        <f>TRIM(MID(SUBSTITUTE($N2976,"/",REPT(" ",999)),COLUMNS($N:O)*999-998,999))</f>
        <v>plays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10" t="str">
        <f>TRIM(MID(SUBSTITUTE($N2977,"/",REPT(" ",999)),COLUMNS($N:N)*999-998,999))</f>
        <v>theater</v>
      </c>
      <c r="R2977" s="10" t="str">
        <f>TRIM(MID(SUBSTITUTE($N2977,"/",REPT(" ",999)),COLUMNS($N:O)*999-998,999))</f>
        <v>plays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10" t="str">
        <f>TRIM(MID(SUBSTITUTE($N2978,"/",REPT(" ",999)),COLUMNS($N:N)*999-998,999))</f>
        <v>theater</v>
      </c>
      <c r="R2978" s="10" t="str">
        <f>TRIM(MID(SUBSTITUTE($N2978,"/",REPT(" ",999)),COLUMNS($N:O)*999-998,999))</f>
        <v>plays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10" t="str">
        <f>TRIM(MID(SUBSTITUTE($N2979,"/",REPT(" ",999)),COLUMNS($N:N)*999-998,999))</f>
        <v>theater</v>
      </c>
      <c r="R2979" s="10" t="str">
        <f>TRIM(MID(SUBSTITUTE($N2979,"/",REPT(" ",999)),COLUMNS($N:O)*999-998,999))</f>
        <v>plays</v>
      </c>
      <c r="S2979" s="14">
        <f t="shared" si="186"/>
        <v>42026.88118055556</v>
      </c>
      <c r="T2979" s="14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10" t="str">
        <f>TRIM(MID(SUBSTITUTE($N2980,"/",REPT(" ",999)),COLUMNS($N:N)*999-998,999))</f>
        <v>theater</v>
      </c>
      <c r="R2980" s="10" t="str">
        <f>TRIM(MID(SUBSTITUTE($N2980,"/",REPT(" ",999)),COLUMNS($N:O)*999-998,999))</f>
        <v>plays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10" t="str">
        <f>TRIM(MID(SUBSTITUTE($N2981,"/",REPT(" ",999)),COLUMNS($N:N)*999-998,999))</f>
        <v>theater</v>
      </c>
      <c r="R2981" s="10" t="str">
        <f>TRIM(MID(SUBSTITUTE($N2981,"/",REPT(" ",999)),COLUMNS($N:O)*999-998,999))</f>
        <v>plays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10" t="str">
        <f>TRIM(MID(SUBSTITUTE($N2982,"/",REPT(" ",999)),COLUMNS($N:N)*999-998,999))</f>
        <v>theater</v>
      </c>
      <c r="R2982" s="10" t="str">
        <f>TRIM(MID(SUBSTITUTE($N2982,"/",REPT(" ",999)),COLUMNS($N:O)*999-998,999))</f>
        <v>plays</v>
      </c>
      <c r="S2982" s="14">
        <f t="shared" si="186"/>
        <v>42219.915856481486</v>
      </c>
      <c r="T2982" s="14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10" t="str">
        <f>TRIM(MID(SUBSTITUTE($N2983,"/",REPT(" ",999)),COLUMNS($N:N)*999-998,999))</f>
        <v>theater</v>
      </c>
      <c r="R2983" s="10" t="str">
        <f>TRIM(MID(SUBSTITUTE($N2983,"/",REPT(" ",999)),COLUMNS($N:O)*999-998,999))</f>
        <v>spaces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10" t="str">
        <f>TRIM(MID(SUBSTITUTE($N2984,"/",REPT(" ",999)),COLUMNS($N:N)*999-998,999))</f>
        <v>theater</v>
      </c>
      <c r="R2984" s="10" t="str">
        <f>TRIM(MID(SUBSTITUTE($N2984,"/",REPT(" ",999)),COLUMNS($N:O)*999-998,999))</f>
        <v>spaces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10" t="str">
        <f>TRIM(MID(SUBSTITUTE($N2985,"/",REPT(" ",999)),COLUMNS($N:N)*999-998,999))</f>
        <v>theater</v>
      </c>
      <c r="R2985" s="10" t="str">
        <f>TRIM(MID(SUBSTITUTE($N2985,"/",REPT(" ",999)),COLUMNS($N:O)*999-998,999))</f>
        <v>spaces</v>
      </c>
      <c r="S2985" s="14">
        <f t="shared" si="186"/>
        <v>41894.632361111115</v>
      </c>
      <c r="T2985" s="14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10" t="str">
        <f>TRIM(MID(SUBSTITUTE($N2986,"/",REPT(" ",999)),COLUMNS($N:N)*999-998,999))</f>
        <v>theater</v>
      </c>
      <c r="R2986" s="10" t="str">
        <f>TRIM(MID(SUBSTITUTE($N2986,"/",REPT(" ",999)),COLUMNS($N:O)*999-998,999))</f>
        <v>spaces</v>
      </c>
      <c r="S2986" s="14">
        <f t="shared" si="186"/>
        <v>42576.278715277775</v>
      </c>
      <c r="T2986" s="14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10" t="str">
        <f>TRIM(MID(SUBSTITUTE($N2987,"/",REPT(" ",999)),COLUMNS($N:N)*999-998,999))</f>
        <v>theater</v>
      </c>
      <c r="R2987" s="10" t="str">
        <f>TRIM(MID(SUBSTITUTE($N2987,"/",REPT(" ",999)),COLUMNS($N:O)*999-998,999))</f>
        <v>spaces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10" t="str">
        <f>TRIM(MID(SUBSTITUTE($N2988,"/",REPT(" ",999)),COLUMNS($N:N)*999-998,999))</f>
        <v>theater</v>
      </c>
      <c r="R2988" s="10" t="str">
        <f>TRIM(MID(SUBSTITUTE($N2988,"/",REPT(" ",999)),COLUMNS($N:O)*999-998,999))</f>
        <v>spaces</v>
      </c>
      <c r="S2988" s="14">
        <f t="shared" si="186"/>
        <v>42431.500069444446</v>
      </c>
      <c r="T2988" s="14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10" t="str">
        <f>TRIM(MID(SUBSTITUTE($N2989,"/",REPT(" ",999)),COLUMNS($N:N)*999-998,999))</f>
        <v>theater</v>
      </c>
      <c r="R2989" s="10" t="str">
        <f>TRIM(MID(SUBSTITUTE($N2989,"/",REPT(" ",999)),COLUMNS($N:O)*999-998,999))</f>
        <v>spaces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10" t="str">
        <f>TRIM(MID(SUBSTITUTE($N2990,"/",REPT(" ",999)),COLUMNS($N:N)*999-998,999))</f>
        <v>theater</v>
      </c>
      <c r="R2990" s="10" t="str">
        <f>TRIM(MID(SUBSTITUTE($N2990,"/",REPT(" ",999)),COLUMNS($N:O)*999-998,999))</f>
        <v>spaces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10" t="str">
        <f>TRIM(MID(SUBSTITUTE($N2991,"/",REPT(" ",999)),COLUMNS($N:N)*999-998,999))</f>
        <v>theater</v>
      </c>
      <c r="R2991" s="10" t="str">
        <f>TRIM(MID(SUBSTITUTE($N2991,"/",REPT(" ",999)),COLUMNS($N:O)*999-998,999))</f>
        <v>spaces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10" t="str">
        <f>TRIM(MID(SUBSTITUTE($N2992,"/",REPT(" ",999)),COLUMNS($N:N)*999-998,999))</f>
        <v>theater</v>
      </c>
      <c r="R2992" s="10" t="str">
        <f>TRIM(MID(SUBSTITUTE($N2992,"/",REPT(" ",999)),COLUMNS($N:O)*999-998,999))</f>
        <v>spaces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10" t="str">
        <f>TRIM(MID(SUBSTITUTE($N2993,"/",REPT(" ",999)),COLUMNS($N:N)*999-998,999))</f>
        <v>theater</v>
      </c>
      <c r="R2993" s="10" t="str">
        <f>TRIM(MID(SUBSTITUTE($N2993,"/",REPT(" ",999)),COLUMNS($N:O)*999-998,999))</f>
        <v>spaces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10" t="str">
        <f>TRIM(MID(SUBSTITUTE($N2994,"/",REPT(" ",999)),COLUMNS($N:N)*999-998,999))</f>
        <v>theater</v>
      </c>
      <c r="R2994" s="10" t="str">
        <f>TRIM(MID(SUBSTITUTE($N2994,"/",REPT(" ",999)),COLUMNS($N:O)*999-998,999))</f>
        <v>spaces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10" t="str">
        <f>TRIM(MID(SUBSTITUTE($N2995,"/",REPT(" ",999)),COLUMNS($N:N)*999-998,999))</f>
        <v>theater</v>
      </c>
      <c r="R2995" s="10" t="str">
        <f>TRIM(MID(SUBSTITUTE($N2995,"/",REPT(" ",999)),COLUMNS($N:O)*999-998,999))</f>
        <v>spaces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10" t="str">
        <f>TRIM(MID(SUBSTITUTE($N2996,"/",REPT(" ",999)),COLUMNS($N:N)*999-998,999))</f>
        <v>theater</v>
      </c>
      <c r="R2996" s="10" t="str">
        <f>TRIM(MID(SUBSTITUTE($N2996,"/",REPT(" ",999)),COLUMNS($N:O)*999-998,999))</f>
        <v>spaces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10" t="str">
        <f>TRIM(MID(SUBSTITUTE($N2997,"/",REPT(" ",999)),COLUMNS($N:N)*999-998,999))</f>
        <v>theater</v>
      </c>
      <c r="R2997" s="10" t="str">
        <f>TRIM(MID(SUBSTITUTE($N2997,"/",REPT(" ",999)),COLUMNS($N:O)*999-998,999))</f>
        <v>spaces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10" t="str">
        <f>TRIM(MID(SUBSTITUTE($N2998,"/",REPT(" ",999)),COLUMNS($N:N)*999-998,999))</f>
        <v>theater</v>
      </c>
      <c r="R2998" s="10" t="str">
        <f>TRIM(MID(SUBSTITUTE($N2998,"/",REPT(" ",999)),COLUMNS($N:O)*999-998,999))</f>
        <v>spaces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10" t="str">
        <f>TRIM(MID(SUBSTITUTE($N2999,"/",REPT(" ",999)),COLUMNS($N:N)*999-998,999))</f>
        <v>theater</v>
      </c>
      <c r="R2999" s="10" t="str">
        <f>TRIM(MID(SUBSTITUTE($N2999,"/",REPT(" ",999)),COLUMNS($N:O)*999-998,999))</f>
        <v>spaces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10" t="str">
        <f>TRIM(MID(SUBSTITUTE($N3000,"/",REPT(" ",999)),COLUMNS($N:N)*999-998,999))</f>
        <v>theater</v>
      </c>
      <c r="R3000" s="10" t="str">
        <f>TRIM(MID(SUBSTITUTE($N3000,"/",REPT(" ",999)),COLUMNS($N:O)*999-998,999))</f>
        <v>spaces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10" t="str">
        <f>TRIM(MID(SUBSTITUTE($N3001,"/",REPT(" ",999)),COLUMNS($N:N)*999-998,999))</f>
        <v>theater</v>
      </c>
      <c r="R3001" s="10" t="str">
        <f>TRIM(MID(SUBSTITUTE($N3001,"/",REPT(" ",999)),COLUMNS($N:O)*999-998,999))</f>
        <v>spaces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10" t="str">
        <f>TRIM(MID(SUBSTITUTE($N3002,"/",REPT(" ",999)),COLUMNS($N:N)*999-998,999))</f>
        <v>theater</v>
      </c>
      <c r="R3002" s="10" t="str">
        <f>TRIM(MID(SUBSTITUTE($N3002,"/",REPT(" ",999)),COLUMNS($N:O)*999-998,999))</f>
        <v>spaces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10" t="str">
        <f>TRIM(MID(SUBSTITUTE($N3003,"/",REPT(" ",999)),COLUMNS($N:N)*999-998,999))</f>
        <v>theater</v>
      </c>
      <c r="R3003" s="10" t="str">
        <f>TRIM(MID(SUBSTITUTE($N3003,"/",REPT(" ",999)),COLUMNS($N:O)*999-998,999))</f>
        <v>spaces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10" t="str">
        <f>TRIM(MID(SUBSTITUTE($N3004,"/",REPT(" ",999)),COLUMNS($N:N)*999-998,999))</f>
        <v>theater</v>
      </c>
      <c r="R3004" s="10" t="str">
        <f>TRIM(MID(SUBSTITUTE($N3004,"/",REPT(" ",999)),COLUMNS($N:O)*999-998,999))</f>
        <v>spaces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10" t="str">
        <f>TRIM(MID(SUBSTITUTE($N3005,"/",REPT(" ",999)),COLUMNS($N:N)*999-998,999))</f>
        <v>theater</v>
      </c>
      <c r="R3005" s="10" t="str">
        <f>TRIM(MID(SUBSTITUTE($N3005,"/",REPT(" ",999)),COLUMNS($N:O)*999-998,999))</f>
        <v>spaces</v>
      </c>
      <c r="S3005" s="14">
        <f t="shared" si="186"/>
        <v>42398.849259259259</v>
      </c>
      <c r="T3005" s="14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10" t="str">
        <f>TRIM(MID(SUBSTITUTE($N3006,"/",REPT(" ",999)),COLUMNS($N:N)*999-998,999))</f>
        <v>theater</v>
      </c>
      <c r="R3006" s="10" t="str">
        <f>TRIM(MID(SUBSTITUTE($N3006,"/",REPT(" ",999)),COLUMNS($N:O)*999-998,999))</f>
        <v>spaces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10" t="str">
        <f>TRIM(MID(SUBSTITUTE($N3007,"/",REPT(" ",999)),COLUMNS($N:N)*999-998,999))</f>
        <v>theater</v>
      </c>
      <c r="R3007" s="10" t="str">
        <f>TRIM(MID(SUBSTITUTE($N3007,"/",REPT(" ",999)),COLUMNS($N:O)*999-998,999))</f>
        <v>spaces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10" t="str">
        <f>TRIM(MID(SUBSTITUTE($N3008,"/",REPT(" ",999)),COLUMNS($N:N)*999-998,999))</f>
        <v>theater</v>
      </c>
      <c r="R3008" s="10" t="str">
        <f>TRIM(MID(SUBSTITUTE($N3008,"/",REPT(" ",999)),COLUMNS($N:O)*999-998,999))</f>
        <v>spaces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10" t="str">
        <f>TRIM(MID(SUBSTITUTE($N3009,"/",REPT(" ",999)),COLUMNS($N:N)*999-998,999))</f>
        <v>theater</v>
      </c>
      <c r="R3009" s="10" t="str">
        <f>TRIM(MID(SUBSTITUTE($N3009,"/",REPT(" ",999)),COLUMNS($N:O)*999-998,999))</f>
        <v>spaces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10" t="str">
        <f>TRIM(MID(SUBSTITUTE($N3010,"/",REPT(" ",999)),COLUMNS($N:N)*999-998,999))</f>
        <v>theater</v>
      </c>
      <c r="R3010" s="10" t="str">
        <f>TRIM(MID(SUBSTITUTE($N3010,"/",REPT(" ",999)),COLUMNS($N:O)*999-998,999))</f>
        <v>spaces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IF(ISERROR(E3011/L3011), "N/A", E3011/L3011)</f>
        <v>233.8984375</v>
      </c>
      <c r="Q3011" s="10" t="str">
        <f>TRIM(MID(SUBSTITUTE($N3011,"/",REPT(" ",999)),COLUMNS($N:N)*999-998,999))</f>
        <v>theater</v>
      </c>
      <c r="R3011" s="10" t="str">
        <f>TRIM(MID(SUBSTITUTE($N3011,"/",REPT(" ",999)),COLUMNS($N:O)*999-998,999))</f>
        <v>spaces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10" t="str">
        <f>TRIM(MID(SUBSTITUTE($N3012,"/",REPT(" ",999)),COLUMNS($N:N)*999-998,999))</f>
        <v>theater</v>
      </c>
      <c r="R3012" s="10" t="str">
        <f>TRIM(MID(SUBSTITUTE($N3012,"/",REPT(" ",999)),COLUMNS($N:O)*999-998,999))</f>
        <v>spaces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10" t="str">
        <f>TRIM(MID(SUBSTITUTE($N3013,"/",REPT(" ",999)),COLUMNS($N:N)*999-998,999))</f>
        <v>theater</v>
      </c>
      <c r="R3013" s="10" t="str">
        <f>TRIM(MID(SUBSTITUTE($N3013,"/",REPT(" ",999)),COLUMNS($N:O)*999-998,999))</f>
        <v>spaces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10" t="str">
        <f>TRIM(MID(SUBSTITUTE($N3014,"/",REPT(" ",999)),COLUMNS($N:N)*999-998,999))</f>
        <v>theater</v>
      </c>
      <c r="R3014" s="10" t="str">
        <f>TRIM(MID(SUBSTITUTE($N3014,"/",REPT(" ",999)),COLUMNS($N:O)*999-998,999))</f>
        <v>spaces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10" t="str">
        <f>TRIM(MID(SUBSTITUTE($N3015,"/",REPT(" ",999)),COLUMNS($N:N)*999-998,999))</f>
        <v>theater</v>
      </c>
      <c r="R3015" s="10" t="str">
        <f>TRIM(MID(SUBSTITUTE($N3015,"/",REPT(" ",999)),COLUMNS($N:O)*999-998,999))</f>
        <v>spaces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10" t="str">
        <f>TRIM(MID(SUBSTITUTE($N3016,"/",REPT(" ",999)),COLUMNS($N:N)*999-998,999))</f>
        <v>theater</v>
      </c>
      <c r="R3016" s="10" t="str">
        <f>TRIM(MID(SUBSTITUTE($N3016,"/",REPT(" ",999)),COLUMNS($N:O)*999-998,999))</f>
        <v>spaces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10" t="str">
        <f>TRIM(MID(SUBSTITUTE($N3017,"/",REPT(" ",999)),COLUMNS($N:N)*999-998,999))</f>
        <v>theater</v>
      </c>
      <c r="R3017" s="10" t="str">
        <f>TRIM(MID(SUBSTITUTE($N3017,"/",REPT(" ",999)),COLUMNS($N:O)*999-998,999))</f>
        <v>spaces</v>
      </c>
      <c r="S3017" s="14">
        <f t="shared" si="190"/>
        <v>41785.72729166667</v>
      </c>
      <c r="T3017" s="14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10" t="str">
        <f>TRIM(MID(SUBSTITUTE($N3018,"/",REPT(" ",999)),COLUMNS($N:N)*999-998,999))</f>
        <v>theater</v>
      </c>
      <c r="R3018" s="10" t="str">
        <f>TRIM(MID(SUBSTITUTE($N3018,"/",REPT(" ",999)),COLUMNS($N:O)*999-998,999))</f>
        <v>spaces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10" t="str">
        <f>TRIM(MID(SUBSTITUTE($N3019,"/",REPT(" ",999)),COLUMNS($N:N)*999-998,999))</f>
        <v>theater</v>
      </c>
      <c r="R3019" s="10" t="str">
        <f>TRIM(MID(SUBSTITUTE($N3019,"/",REPT(" ",999)),COLUMNS($N:O)*999-998,999))</f>
        <v>spaces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10" t="str">
        <f>TRIM(MID(SUBSTITUTE($N3020,"/",REPT(" ",999)),COLUMNS($N:N)*999-998,999))</f>
        <v>theater</v>
      </c>
      <c r="R3020" s="10" t="str">
        <f>TRIM(MID(SUBSTITUTE($N3020,"/",REPT(" ",999)),COLUMNS($N:O)*999-998,999))</f>
        <v>spaces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10" t="str">
        <f>TRIM(MID(SUBSTITUTE($N3021,"/",REPT(" ",999)),COLUMNS($N:N)*999-998,999))</f>
        <v>theater</v>
      </c>
      <c r="R3021" s="10" t="str">
        <f>TRIM(MID(SUBSTITUTE($N3021,"/",REPT(" ",999)),COLUMNS($N:O)*999-998,999))</f>
        <v>spaces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10" t="str">
        <f>TRIM(MID(SUBSTITUTE($N3022,"/",REPT(" ",999)),COLUMNS($N:N)*999-998,999))</f>
        <v>theater</v>
      </c>
      <c r="R3022" s="10" t="str">
        <f>TRIM(MID(SUBSTITUTE($N3022,"/",REPT(" ",999)),COLUMNS($N:O)*999-998,999))</f>
        <v>spaces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10" t="str">
        <f>TRIM(MID(SUBSTITUTE($N3023,"/",REPT(" ",999)),COLUMNS($N:N)*999-998,999))</f>
        <v>theater</v>
      </c>
      <c r="R3023" s="10" t="str">
        <f>TRIM(MID(SUBSTITUTE($N3023,"/",REPT(" ",999)),COLUMNS($N:O)*999-998,999))</f>
        <v>spaces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10" t="str">
        <f>TRIM(MID(SUBSTITUTE($N3024,"/",REPT(" ",999)),COLUMNS($N:N)*999-998,999))</f>
        <v>theater</v>
      </c>
      <c r="R3024" s="10" t="str">
        <f>TRIM(MID(SUBSTITUTE($N3024,"/",REPT(" ",999)),COLUMNS($N:O)*999-998,999))</f>
        <v>spaces</v>
      </c>
      <c r="S3024" s="14">
        <f t="shared" si="190"/>
        <v>42564.95380787037</v>
      </c>
      <c r="T3024" s="14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10" t="str">
        <f>TRIM(MID(SUBSTITUTE($N3025,"/",REPT(" ",999)),COLUMNS($N:N)*999-998,999))</f>
        <v>theater</v>
      </c>
      <c r="R3025" s="10" t="str">
        <f>TRIM(MID(SUBSTITUTE($N3025,"/",REPT(" ",999)),COLUMNS($N:O)*999-998,999))</f>
        <v>spaces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10" t="str">
        <f>TRIM(MID(SUBSTITUTE($N3026,"/",REPT(" ",999)),COLUMNS($N:N)*999-998,999))</f>
        <v>theater</v>
      </c>
      <c r="R3026" s="10" t="str">
        <f>TRIM(MID(SUBSTITUTE($N3026,"/",REPT(" ",999)),COLUMNS($N:O)*999-998,999))</f>
        <v>spaces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10" t="str">
        <f>TRIM(MID(SUBSTITUTE($N3027,"/",REPT(" ",999)),COLUMNS($N:N)*999-998,999))</f>
        <v>theater</v>
      </c>
      <c r="R3027" s="10" t="str">
        <f>TRIM(MID(SUBSTITUTE($N3027,"/",REPT(" ",999)),COLUMNS($N:O)*999-998,999))</f>
        <v>spaces</v>
      </c>
      <c r="S3027" s="14">
        <f t="shared" si="190"/>
        <v>41761.509409722225</v>
      </c>
      <c r="T3027" s="14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10" t="str">
        <f>TRIM(MID(SUBSTITUTE($N3028,"/",REPT(" ",999)),COLUMNS($N:N)*999-998,999))</f>
        <v>theater</v>
      </c>
      <c r="R3028" s="10" t="str">
        <f>TRIM(MID(SUBSTITUTE($N3028,"/",REPT(" ",999)),COLUMNS($N:O)*999-998,999))</f>
        <v>spaces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10" t="str">
        <f>TRIM(MID(SUBSTITUTE($N3029,"/",REPT(" ",999)),COLUMNS($N:N)*999-998,999))</f>
        <v>theater</v>
      </c>
      <c r="R3029" s="10" t="str">
        <f>TRIM(MID(SUBSTITUTE($N3029,"/",REPT(" ",999)),COLUMNS($N:O)*999-998,999))</f>
        <v>spaces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10" t="str">
        <f>TRIM(MID(SUBSTITUTE($N3030,"/",REPT(" ",999)),COLUMNS($N:N)*999-998,999))</f>
        <v>theater</v>
      </c>
      <c r="R3030" s="10" t="str">
        <f>TRIM(MID(SUBSTITUTE($N3030,"/",REPT(" ",999)),COLUMNS($N:O)*999-998,999))</f>
        <v>spaces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10" t="str">
        <f>TRIM(MID(SUBSTITUTE($N3031,"/",REPT(" ",999)),COLUMNS($N:N)*999-998,999))</f>
        <v>theater</v>
      </c>
      <c r="R3031" s="10" t="str">
        <f>TRIM(MID(SUBSTITUTE($N3031,"/",REPT(" ",999)),COLUMNS($N:O)*999-998,999))</f>
        <v>spaces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10" t="str">
        <f>TRIM(MID(SUBSTITUTE($N3032,"/",REPT(" ",999)),COLUMNS($N:N)*999-998,999))</f>
        <v>theater</v>
      </c>
      <c r="R3032" s="10" t="str">
        <f>TRIM(MID(SUBSTITUTE($N3032,"/",REPT(" ",999)),COLUMNS($N:O)*999-998,999))</f>
        <v>spaces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10" t="str">
        <f>TRIM(MID(SUBSTITUTE($N3033,"/",REPT(" ",999)),COLUMNS($N:N)*999-998,999))</f>
        <v>theater</v>
      </c>
      <c r="R3033" s="10" t="str">
        <f>TRIM(MID(SUBSTITUTE($N3033,"/",REPT(" ",999)),COLUMNS($N:O)*999-998,999))</f>
        <v>spaces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10" t="str">
        <f>TRIM(MID(SUBSTITUTE($N3034,"/",REPT(" ",999)),COLUMNS($N:N)*999-998,999))</f>
        <v>theater</v>
      </c>
      <c r="R3034" s="10" t="str">
        <f>TRIM(MID(SUBSTITUTE($N3034,"/",REPT(" ",999)),COLUMNS($N:O)*999-998,999))</f>
        <v>spaces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10" t="str">
        <f>TRIM(MID(SUBSTITUTE($N3035,"/",REPT(" ",999)),COLUMNS($N:N)*999-998,999))</f>
        <v>theater</v>
      </c>
      <c r="R3035" s="10" t="str">
        <f>TRIM(MID(SUBSTITUTE($N3035,"/",REPT(" ",999)),COLUMNS($N:O)*999-998,999))</f>
        <v>spaces</v>
      </c>
      <c r="S3035" s="14">
        <f t="shared" si="190"/>
        <v>42570.110243055555</v>
      </c>
      <c r="T3035" s="14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10" t="str">
        <f>TRIM(MID(SUBSTITUTE($N3036,"/",REPT(" ",999)),COLUMNS($N:N)*999-998,999))</f>
        <v>theater</v>
      </c>
      <c r="R3036" s="10" t="str">
        <f>TRIM(MID(SUBSTITUTE($N3036,"/",REPT(" ",999)),COLUMNS($N:O)*999-998,999))</f>
        <v>spaces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10" t="str">
        <f>TRIM(MID(SUBSTITUTE($N3037,"/",REPT(" ",999)),COLUMNS($N:N)*999-998,999))</f>
        <v>theater</v>
      </c>
      <c r="R3037" s="10" t="str">
        <f>TRIM(MID(SUBSTITUTE($N3037,"/",REPT(" ",999)),COLUMNS($N:O)*999-998,999))</f>
        <v>spaces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10" t="str">
        <f>TRIM(MID(SUBSTITUTE($N3038,"/",REPT(" ",999)),COLUMNS($N:N)*999-998,999))</f>
        <v>theater</v>
      </c>
      <c r="R3038" s="10" t="str">
        <f>TRIM(MID(SUBSTITUTE($N3038,"/",REPT(" ",999)),COLUMNS($N:O)*999-998,999))</f>
        <v>spaces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10" t="str">
        <f>TRIM(MID(SUBSTITUTE($N3039,"/",REPT(" ",999)),COLUMNS($N:N)*999-998,999))</f>
        <v>theater</v>
      </c>
      <c r="R3039" s="10" t="str">
        <f>TRIM(MID(SUBSTITUTE($N3039,"/",REPT(" ",999)),COLUMNS($N:O)*999-998,999))</f>
        <v>spaces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10" t="str">
        <f>TRIM(MID(SUBSTITUTE($N3040,"/",REPT(" ",999)),COLUMNS($N:N)*999-998,999))</f>
        <v>theater</v>
      </c>
      <c r="R3040" s="10" t="str">
        <f>TRIM(MID(SUBSTITUTE($N3040,"/",REPT(" ",999)),COLUMNS($N:O)*999-998,999))</f>
        <v>spaces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10" t="str">
        <f>TRIM(MID(SUBSTITUTE($N3041,"/",REPT(" ",999)),COLUMNS($N:N)*999-998,999))</f>
        <v>theater</v>
      </c>
      <c r="R3041" s="10" t="str">
        <f>TRIM(MID(SUBSTITUTE($N3041,"/",REPT(" ",999)),COLUMNS($N:O)*999-998,999))</f>
        <v>spaces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10" t="str">
        <f>TRIM(MID(SUBSTITUTE($N3042,"/",REPT(" ",999)),COLUMNS($N:N)*999-998,999))</f>
        <v>theater</v>
      </c>
      <c r="R3042" s="10" t="str">
        <f>TRIM(MID(SUBSTITUTE($N3042,"/",REPT(" ",999)),COLUMNS($N:O)*999-998,999))</f>
        <v>spaces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10" t="str">
        <f>TRIM(MID(SUBSTITUTE($N3043,"/",REPT(" ",999)),COLUMNS($N:N)*999-998,999))</f>
        <v>theater</v>
      </c>
      <c r="R3043" s="10" t="str">
        <f>TRIM(MID(SUBSTITUTE($N3043,"/",REPT(" ",999)),COLUMNS($N:O)*999-998,999))</f>
        <v>spaces</v>
      </c>
      <c r="S3043" s="14">
        <f t="shared" si="190"/>
        <v>42359.868611111116</v>
      </c>
      <c r="T3043" s="14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10" t="str">
        <f>TRIM(MID(SUBSTITUTE($N3044,"/",REPT(" ",999)),COLUMNS($N:N)*999-998,999))</f>
        <v>theater</v>
      </c>
      <c r="R3044" s="10" t="str">
        <f>TRIM(MID(SUBSTITUTE($N3044,"/",REPT(" ",999)),COLUMNS($N:O)*999-998,999))</f>
        <v>spaces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10" t="str">
        <f>TRIM(MID(SUBSTITUTE($N3045,"/",REPT(" ",999)),COLUMNS($N:N)*999-998,999))</f>
        <v>theater</v>
      </c>
      <c r="R3045" s="10" t="str">
        <f>TRIM(MID(SUBSTITUTE($N3045,"/",REPT(" ",999)),COLUMNS($N:O)*999-998,999))</f>
        <v>spaces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10" t="str">
        <f>TRIM(MID(SUBSTITUTE($N3046,"/",REPT(" ",999)),COLUMNS($N:N)*999-998,999))</f>
        <v>theater</v>
      </c>
      <c r="R3046" s="10" t="str">
        <f>TRIM(MID(SUBSTITUTE($N3046,"/",REPT(" ",999)),COLUMNS($N:O)*999-998,999))</f>
        <v>spaces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10" t="str">
        <f>TRIM(MID(SUBSTITUTE($N3047,"/",REPT(" ",999)),COLUMNS($N:N)*999-998,999))</f>
        <v>theater</v>
      </c>
      <c r="R3047" s="10" t="str">
        <f>TRIM(MID(SUBSTITUTE($N3047,"/",REPT(" ",999)),COLUMNS($N:O)*999-998,999))</f>
        <v>spaces</v>
      </c>
      <c r="S3047" s="14">
        <f t="shared" si="190"/>
        <v>41843.155729166669</v>
      </c>
      <c r="T3047" s="14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10" t="str">
        <f>TRIM(MID(SUBSTITUTE($N3048,"/",REPT(" ",999)),COLUMNS($N:N)*999-998,999))</f>
        <v>theater</v>
      </c>
      <c r="R3048" s="10" t="str">
        <f>TRIM(MID(SUBSTITUTE($N3048,"/",REPT(" ",999)),COLUMNS($N:O)*999-998,999))</f>
        <v>spaces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10" t="str">
        <f>TRIM(MID(SUBSTITUTE($N3049,"/",REPT(" ",999)),COLUMNS($N:N)*999-998,999))</f>
        <v>theater</v>
      </c>
      <c r="R3049" s="10" t="str">
        <f>TRIM(MID(SUBSTITUTE($N3049,"/",REPT(" ",999)),COLUMNS($N:O)*999-998,999))</f>
        <v>spaces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10" t="str">
        <f>TRIM(MID(SUBSTITUTE($N3050,"/",REPT(" ",999)),COLUMNS($N:N)*999-998,999))</f>
        <v>theater</v>
      </c>
      <c r="R3050" s="10" t="str">
        <f>TRIM(MID(SUBSTITUTE($N3050,"/",REPT(" ",999)),COLUMNS($N:O)*999-998,999))</f>
        <v>spaces</v>
      </c>
      <c r="S3050" s="14">
        <f t="shared" si="190"/>
        <v>41975.901180555549</v>
      </c>
      <c r="T3050" s="14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10" t="str">
        <f>TRIM(MID(SUBSTITUTE($N3051,"/",REPT(" ",999)),COLUMNS($N:N)*999-998,999))</f>
        <v>theater</v>
      </c>
      <c r="R3051" s="10" t="str">
        <f>TRIM(MID(SUBSTITUTE($N3051,"/",REPT(" ",999)),COLUMNS($N:O)*999-998,999))</f>
        <v>spaces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10" t="str">
        <f>TRIM(MID(SUBSTITUTE($N3052,"/",REPT(" ",999)),COLUMNS($N:N)*999-998,999))</f>
        <v>theater</v>
      </c>
      <c r="R3052" s="10" t="str">
        <f>TRIM(MID(SUBSTITUTE($N3052,"/",REPT(" ",999)),COLUMNS($N:O)*999-998,999))</f>
        <v>spaces</v>
      </c>
      <c r="S3052" s="14">
        <f t="shared" si="190"/>
        <v>42465.16851851852</v>
      </c>
      <c r="T3052" s="14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10" t="str">
        <f>TRIM(MID(SUBSTITUTE($N3053,"/",REPT(" ",999)),COLUMNS($N:N)*999-998,999))</f>
        <v>theater</v>
      </c>
      <c r="R3053" s="10" t="str">
        <f>TRIM(MID(SUBSTITUTE($N3053,"/",REPT(" ",999)),COLUMNS($N:O)*999-998,999))</f>
        <v>spaces</v>
      </c>
      <c r="S3053" s="14">
        <f t="shared" si="190"/>
        <v>42744.416030092587</v>
      </c>
      <c r="T3053" s="14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10" t="str">
        <f>TRIM(MID(SUBSTITUTE($N3054,"/",REPT(" ",999)),COLUMNS($N:N)*999-998,999))</f>
        <v>theater</v>
      </c>
      <c r="R3054" s="10" t="str">
        <f>TRIM(MID(SUBSTITUTE($N3054,"/",REPT(" ",999)),COLUMNS($N:O)*999-998,999))</f>
        <v>spaces</v>
      </c>
      <c r="S3054" s="14">
        <f t="shared" si="190"/>
        <v>42122.670069444444</v>
      </c>
      <c r="T3054" s="14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10" t="str">
        <f>TRIM(MID(SUBSTITUTE($N3055,"/",REPT(" ",999)),COLUMNS($N:N)*999-998,999))</f>
        <v>theater</v>
      </c>
      <c r="R3055" s="10" t="str">
        <f>TRIM(MID(SUBSTITUTE($N3055,"/",REPT(" ",999)),COLUMNS($N:O)*999-998,999))</f>
        <v>spaces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str">
        <f t="shared" si="189"/>
        <v>N/A</v>
      </c>
      <c r="Q3056" s="10" t="str">
        <f>TRIM(MID(SUBSTITUTE($N3056,"/",REPT(" ",999)),COLUMNS($N:N)*999-998,999))</f>
        <v>theater</v>
      </c>
      <c r="R3056" s="10" t="str">
        <f>TRIM(MID(SUBSTITUTE($N3056,"/",REPT(" ",999)),COLUMNS($N:O)*999-998,999))</f>
        <v>spaces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10" t="str">
        <f>TRIM(MID(SUBSTITUTE($N3057,"/",REPT(" ",999)),COLUMNS($N:N)*999-998,999))</f>
        <v>theater</v>
      </c>
      <c r="R3057" s="10" t="str">
        <f>TRIM(MID(SUBSTITUTE($N3057,"/",REPT(" ",999)),COLUMNS($N:O)*999-998,999))</f>
        <v>spaces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str">
        <f t="shared" si="189"/>
        <v>N/A</v>
      </c>
      <c r="Q3058" s="10" t="str">
        <f>TRIM(MID(SUBSTITUTE($N3058,"/",REPT(" ",999)),COLUMNS($N:N)*999-998,999))</f>
        <v>theater</v>
      </c>
      <c r="R3058" s="10" t="str">
        <f>TRIM(MID(SUBSTITUTE($N3058,"/",REPT(" ",999)),COLUMNS($N:O)*999-998,999))</f>
        <v>spaces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str">
        <f t="shared" si="189"/>
        <v>N/A</v>
      </c>
      <c r="Q3059" s="10" t="str">
        <f>TRIM(MID(SUBSTITUTE($N3059,"/",REPT(" ",999)),COLUMNS($N:N)*999-998,999))</f>
        <v>theater</v>
      </c>
      <c r="R3059" s="10" t="str">
        <f>TRIM(MID(SUBSTITUTE($N3059,"/",REPT(" ",999)),COLUMNS($N:O)*999-998,999))</f>
        <v>spaces</v>
      </c>
      <c r="S3059" s="14">
        <f t="shared" si="190"/>
        <v>42433.650590277779</v>
      </c>
      <c r="T3059" s="14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10" t="str">
        <f>TRIM(MID(SUBSTITUTE($N3060,"/",REPT(" ",999)),COLUMNS($N:N)*999-998,999))</f>
        <v>theater</v>
      </c>
      <c r="R3060" s="10" t="str">
        <f>TRIM(MID(SUBSTITUTE($N3060,"/",REPT(" ",999)),COLUMNS($N:O)*999-998,999))</f>
        <v>spaces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10" t="str">
        <f>TRIM(MID(SUBSTITUTE($N3061,"/",REPT(" ",999)),COLUMNS($N:N)*999-998,999))</f>
        <v>theater</v>
      </c>
      <c r="R3061" s="10" t="str">
        <f>TRIM(MID(SUBSTITUTE($N3061,"/",REPT(" ",999)),COLUMNS($N:O)*999-998,999))</f>
        <v>spaces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10" t="str">
        <f>TRIM(MID(SUBSTITUTE($N3062,"/",REPT(" ",999)),COLUMNS($N:N)*999-998,999))</f>
        <v>theater</v>
      </c>
      <c r="R3062" s="10" t="str">
        <f>TRIM(MID(SUBSTITUTE($N3062,"/",REPT(" ",999)),COLUMNS($N:O)*999-998,999))</f>
        <v>spaces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str">
        <f t="shared" si="189"/>
        <v>N/A</v>
      </c>
      <c r="Q3063" s="10" t="str">
        <f>TRIM(MID(SUBSTITUTE($N3063,"/",REPT(" ",999)),COLUMNS($N:N)*999-998,999))</f>
        <v>theater</v>
      </c>
      <c r="R3063" s="10" t="str">
        <f>TRIM(MID(SUBSTITUTE($N3063,"/",REPT(" ",999)),COLUMNS($N:O)*999-998,999))</f>
        <v>spaces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10" t="str">
        <f>TRIM(MID(SUBSTITUTE($N3064,"/",REPT(" ",999)),COLUMNS($N:N)*999-998,999))</f>
        <v>theater</v>
      </c>
      <c r="R3064" s="10" t="str">
        <f>TRIM(MID(SUBSTITUTE($N3064,"/",REPT(" ",999)),COLUMNS($N:O)*999-998,999))</f>
        <v>spaces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10" t="str">
        <f>TRIM(MID(SUBSTITUTE($N3065,"/",REPT(" ",999)),COLUMNS($N:N)*999-998,999))</f>
        <v>theater</v>
      </c>
      <c r="R3065" s="10" t="str">
        <f>TRIM(MID(SUBSTITUTE($N3065,"/",REPT(" ",999)),COLUMNS($N:O)*999-998,999))</f>
        <v>spaces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10" t="str">
        <f>TRIM(MID(SUBSTITUTE($N3066,"/",REPT(" ",999)),COLUMNS($N:N)*999-998,999))</f>
        <v>theater</v>
      </c>
      <c r="R3066" s="10" t="str">
        <f>TRIM(MID(SUBSTITUTE($N3066,"/",REPT(" ",999)),COLUMNS($N:O)*999-998,999))</f>
        <v>spaces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10" t="str">
        <f>TRIM(MID(SUBSTITUTE($N3067,"/",REPT(" ",999)),COLUMNS($N:N)*999-998,999))</f>
        <v>theater</v>
      </c>
      <c r="R3067" s="10" t="str">
        <f>TRIM(MID(SUBSTITUTE($N3067,"/",REPT(" ",999)),COLUMNS($N:O)*999-998,999))</f>
        <v>spaces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10" t="str">
        <f>TRIM(MID(SUBSTITUTE($N3068,"/",REPT(" ",999)),COLUMNS($N:N)*999-998,999))</f>
        <v>theater</v>
      </c>
      <c r="R3068" s="10" t="str">
        <f>TRIM(MID(SUBSTITUTE($N3068,"/",REPT(" ",999)),COLUMNS($N:O)*999-998,999))</f>
        <v>spaces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10" t="str">
        <f>TRIM(MID(SUBSTITUTE($N3069,"/",REPT(" ",999)),COLUMNS($N:N)*999-998,999))</f>
        <v>theater</v>
      </c>
      <c r="R3069" s="10" t="str">
        <f>TRIM(MID(SUBSTITUTE($N3069,"/",REPT(" ",999)),COLUMNS($N:O)*999-998,999))</f>
        <v>spaces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10" t="str">
        <f>TRIM(MID(SUBSTITUTE($N3070,"/",REPT(" ",999)),COLUMNS($N:N)*999-998,999))</f>
        <v>theater</v>
      </c>
      <c r="R3070" s="10" t="str">
        <f>TRIM(MID(SUBSTITUTE($N3070,"/",REPT(" ",999)),COLUMNS($N:O)*999-998,999))</f>
        <v>spaces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10" t="str">
        <f>TRIM(MID(SUBSTITUTE($N3071,"/",REPT(" ",999)),COLUMNS($N:N)*999-998,999))</f>
        <v>theater</v>
      </c>
      <c r="R3071" s="10" t="str">
        <f>TRIM(MID(SUBSTITUTE($N3071,"/",REPT(" ",999)),COLUMNS($N:O)*999-998,999))</f>
        <v>spaces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10" t="str">
        <f>TRIM(MID(SUBSTITUTE($N3072,"/",REPT(" ",999)),COLUMNS($N:N)*999-998,999))</f>
        <v>theater</v>
      </c>
      <c r="R3072" s="10" t="str">
        <f>TRIM(MID(SUBSTITUTE($N3072,"/",REPT(" ",999)),COLUMNS($N:O)*999-998,999))</f>
        <v>spaces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10" t="str">
        <f>TRIM(MID(SUBSTITUTE($N3073,"/",REPT(" ",999)),COLUMNS($N:N)*999-998,999))</f>
        <v>theater</v>
      </c>
      <c r="R3073" s="10" t="str">
        <f>TRIM(MID(SUBSTITUTE($N3073,"/",REPT(" ",999)),COLUMNS($N:O)*999-998,999))</f>
        <v>spaces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10" t="str">
        <f>TRIM(MID(SUBSTITUTE($N3074,"/",REPT(" ",999)),COLUMNS($N:N)*999-998,999))</f>
        <v>theater</v>
      </c>
      <c r="R3074" s="10" t="str">
        <f>TRIM(MID(SUBSTITUTE($N3074,"/",REPT(" ",999)),COLUMNS($N:O)*999-998,999))</f>
        <v>spaces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IF(ISERROR(E3075/L3075), "N/A", E3075/L3075)</f>
        <v>92.142857142857139</v>
      </c>
      <c r="Q3075" s="10" t="str">
        <f>TRIM(MID(SUBSTITUTE($N3075,"/",REPT(" ",999)),COLUMNS($N:N)*999-998,999))</f>
        <v>theater</v>
      </c>
      <c r="R3075" s="10" t="str">
        <f>TRIM(MID(SUBSTITUTE($N3075,"/",REPT(" ",999)),COLUMNS($N:O)*999-998,999))</f>
        <v>spaces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10" t="str">
        <f>TRIM(MID(SUBSTITUTE($N3076,"/",REPT(" ",999)),COLUMNS($N:N)*999-998,999))</f>
        <v>theater</v>
      </c>
      <c r="R3076" s="10" t="str">
        <f>TRIM(MID(SUBSTITUTE($N3076,"/",REPT(" ",999)),COLUMNS($N:O)*999-998,999))</f>
        <v>spaces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10" t="str">
        <f>TRIM(MID(SUBSTITUTE($N3077,"/",REPT(" ",999)),COLUMNS($N:N)*999-998,999))</f>
        <v>theater</v>
      </c>
      <c r="R3077" s="10" t="str">
        <f>TRIM(MID(SUBSTITUTE($N3077,"/",REPT(" ",999)),COLUMNS($N:O)*999-998,999))</f>
        <v>spaces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10" t="str">
        <f>TRIM(MID(SUBSTITUTE($N3078,"/",REPT(" ",999)),COLUMNS($N:N)*999-998,999))</f>
        <v>theater</v>
      </c>
      <c r="R3078" s="10" t="str">
        <f>TRIM(MID(SUBSTITUTE($N3078,"/",REPT(" ",999)),COLUMNS($N:O)*999-998,999))</f>
        <v>spaces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10" t="str">
        <f>TRIM(MID(SUBSTITUTE($N3079,"/",REPT(" ",999)),COLUMNS($N:N)*999-998,999))</f>
        <v>theater</v>
      </c>
      <c r="R3079" s="10" t="str">
        <f>TRIM(MID(SUBSTITUTE($N3079,"/",REPT(" ",999)),COLUMNS($N:O)*999-998,999))</f>
        <v>spaces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10" t="str">
        <f>TRIM(MID(SUBSTITUTE($N3080,"/",REPT(" ",999)),COLUMNS($N:N)*999-998,999))</f>
        <v>theater</v>
      </c>
      <c r="R3080" s="10" t="str">
        <f>TRIM(MID(SUBSTITUTE($N3080,"/",REPT(" ",999)),COLUMNS($N:O)*999-998,999))</f>
        <v>spaces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10" t="str">
        <f>TRIM(MID(SUBSTITUTE($N3081,"/",REPT(" ",999)),COLUMNS($N:N)*999-998,999))</f>
        <v>theater</v>
      </c>
      <c r="R3081" s="10" t="str">
        <f>TRIM(MID(SUBSTITUTE($N3081,"/",REPT(" ",999)),COLUMNS($N:O)*999-998,999))</f>
        <v>spaces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10" t="str">
        <f>TRIM(MID(SUBSTITUTE($N3082,"/",REPT(" ",999)),COLUMNS($N:N)*999-998,999))</f>
        <v>theater</v>
      </c>
      <c r="R3082" s="10" t="str">
        <f>TRIM(MID(SUBSTITUTE($N3082,"/",REPT(" ",999)),COLUMNS($N:O)*999-998,999))</f>
        <v>spaces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10" t="str">
        <f>TRIM(MID(SUBSTITUTE($N3083,"/",REPT(" ",999)),COLUMNS($N:N)*999-998,999))</f>
        <v>theater</v>
      </c>
      <c r="R3083" s="10" t="str">
        <f>TRIM(MID(SUBSTITUTE($N3083,"/",REPT(" ",999)),COLUMNS($N:O)*999-998,999))</f>
        <v>spaces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str">
        <f t="shared" si="193"/>
        <v>N/A</v>
      </c>
      <c r="Q3084" s="10" t="str">
        <f>TRIM(MID(SUBSTITUTE($N3084,"/",REPT(" ",999)),COLUMNS($N:N)*999-998,999))</f>
        <v>theater</v>
      </c>
      <c r="R3084" s="10" t="str">
        <f>TRIM(MID(SUBSTITUTE($N3084,"/",REPT(" ",999)),COLUMNS($N:O)*999-998,999))</f>
        <v>spaces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10" t="str">
        <f>TRIM(MID(SUBSTITUTE($N3085,"/",REPT(" ",999)),COLUMNS($N:N)*999-998,999))</f>
        <v>theater</v>
      </c>
      <c r="R3085" s="10" t="str">
        <f>TRIM(MID(SUBSTITUTE($N3085,"/",REPT(" ",999)),COLUMNS($N:O)*999-998,999))</f>
        <v>spaces</v>
      </c>
      <c r="S3085" s="14">
        <f t="shared" si="194"/>
        <v>41853.563402777778</v>
      </c>
      <c r="T3085" s="14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10" t="str">
        <f>TRIM(MID(SUBSTITUTE($N3086,"/",REPT(" ",999)),COLUMNS($N:N)*999-998,999))</f>
        <v>theater</v>
      </c>
      <c r="R3086" s="10" t="str">
        <f>TRIM(MID(SUBSTITUTE($N3086,"/",REPT(" ",999)),COLUMNS($N:O)*999-998,999))</f>
        <v>spaces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10" t="str">
        <f>TRIM(MID(SUBSTITUTE($N3087,"/",REPT(" ",999)),COLUMNS($N:N)*999-998,999))</f>
        <v>theater</v>
      </c>
      <c r="R3087" s="10" t="str">
        <f>TRIM(MID(SUBSTITUTE($N3087,"/",REPT(" ",999)),COLUMNS($N:O)*999-998,999))</f>
        <v>spaces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10" t="str">
        <f>TRIM(MID(SUBSTITUTE($N3088,"/",REPT(" ",999)),COLUMNS($N:N)*999-998,999))</f>
        <v>theater</v>
      </c>
      <c r="R3088" s="10" t="str">
        <f>TRIM(MID(SUBSTITUTE($N3088,"/",REPT(" ",999)),COLUMNS($N:O)*999-998,999))</f>
        <v>spaces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10" t="str">
        <f>TRIM(MID(SUBSTITUTE($N3089,"/",REPT(" ",999)),COLUMNS($N:N)*999-998,999))</f>
        <v>theater</v>
      </c>
      <c r="R3089" s="10" t="str">
        <f>TRIM(MID(SUBSTITUTE($N3089,"/",REPT(" ",999)),COLUMNS($N:O)*999-998,999))</f>
        <v>spaces</v>
      </c>
      <c r="S3089" s="14">
        <f t="shared" si="194"/>
        <v>42665.150347222225</v>
      </c>
      <c r="T3089" s="14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10" t="str">
        <f>TRIM(MID(SUBSTITUTE($N3090,"/",REPT(" ",999)),COLUMNS($N:N)*999-998,999))</f>
        <v>theater</v>
      </c>
      <c r="R3090" s="10" t="str">
        <f>TRIM(MID(SUBSTITUTE($N3090,"/",REPT(" ",999)),COLUMNS($N:O)*999-998,999))</f>
        <v>spaces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10" t="str">
        <f>TRIM(MID(SUBSTITUTE($N3091,"/",REPT(" ",999)),COLUMNS($N:N)*999-998,999))</f>
        <v>theater</v>
      </c>
      <c r="R3091" s="10" t="str">
        <f>TRIM(MID(SUBSTITUTE($N3091,"/",REPT(" ",999)),COLUMNS($N:O)*999-998,999))</f>
        <v>spaces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10" t="str">
        <f>TRIM(MID(SUBSTITUTE($N3092,"/",REPT(" ",999)),COLUMNS($N:N)*999-998,999))</f>
        <v>theater</v>
      </c>
      <c r="R3092" s="10" t="str">
        <f>TRIM(MID(SUBSTITUTE($N3092,"/",REPT(" ",999)),COLUMNS($N:O)*999-998,999))</f>
        <v>spaces</v>
      </c>
      <c r="S3092" s="14">
        <f t="shared" si="194"/>
        <v>42065.818807870368</v>
      </c>
      <c r="T3092" s="14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10" t="str">
        <f>TRIM(MID(SUBSTITUTE($N3093,"/",REPT(" ",999)),COLUMNS($N:N)*999-998,999))</f>
        <v>theater</v>
      </c>
      <c r="R3093" s="10" t="str">
        <f>TRIM(MID(SUBSTITUTE($N3093,"/",REPT(" ",999)),COLUMNS($N:O)*999-998,999))</f>
        <v>spaces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10" t="str">
        <f>TRIM(MID(SUBSTITUTE($N3094,"/",REPT(" ",999)),COLUMNS($N:N)*999-998,999))</f>
        <v>theater</v>
      </c>
      <c r="R3094" s="10" t="str">
        <f>TRIM(MID(SUBSTITUTE($N3094,"/",REPT(" ",999)),COLUMNS($N:O)*999-998,999))</f>
        <v>spaces</v>
      </c>
      <c r="S3094" s="14">
        <f t="shared" si="194"/>
        <v>42255.619351851856</v>
      </c>
      <c r="T3094" s="14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10" t="str">
        <f>TRIM(MID(SUBSTITUTE($N3095,"/",REPT(" ",999)),COLUMNS($N:N)*999-998,999))</f>
        <v>theater</v>
      </c>
      <c r="R3095" s="10" t="str">
        <f>TRIM(MID(SUBSTITUTE($N3095,"/",REPT(" ",999)),COLUMNS($N:O)*999-998,999))</f>
        <v>spaces</v>
      </c>
      <c r="S3095" s="14">
        <f t="shared" si="194"/>
        <v>41760.909039351849</v>
      </c>
      <c r="T3095" s="14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10" t="str">
        <f>TRIM(MID(SUBSTITUTE($N3096,"/",REPT(" ",999)),COLUMNS($N:N)*999-998,999))</f>
        <v>theater</v>
      </c>
      <c r="R3096" s="10" t="str">
        <f>TRIM(MID(SUBSTITUTE($N3096,"/",REPT(" ",999)),COLUMNS($N:O)*999-998,999))</f>
        <v>spaces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10" t="str">
        <f>TRIM(MID(SUBSTITUTE($N3097,"/",REPT(" ",999)),COLUMNS($N:N)*999-998,999))</f>
        <v>theater</v>
      </c>
      <c r="R3097" s="10" t="str">
        <f>TRIM(MID(SUBSTITUTE($N3097,"/",REPT(" ",999)),COLUMNS($N:O)*999-998,999))</f>
        <v>spaces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10" t="str">
        <f>TRIM(MID(SUBSTITUTE($N3098,"/",REPT(" ",999)),COLUMNS($N:N)*999-998,999))</f>
        <v>theater</v>
      </c>
      <c r="R3098" s="10" t="str">
        <f>TRIM(MID(SUBSTITUTE($N3098,"/",REPT(" ",999)),COLUMNS($N:O)*999-998,999))</f>
        <v>spaces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10" t="str">
        <f>TRIM(MID(SUBSTITUTE($N3099,"/",REPT(" ",999)),COLUMNS($N:N)*999-998,999))</f>
        <v>theater</v>
      </c>
      <c r="R3099" s="10" t="str">
        <f>TRIM(MID(SUBSTITUTE($N3099,"/",REPT(" ",999)),COLUMNS($N:O)*999-998,999))</f>
        <v>spaces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10" t="str">
        <f>TRIM(MID(SUBSTITUTE($N3100,"/",REPT(" ",999)),COLUMNS($N:N)*999-998,999))</f>
        <v>theater</v>
      </c>
      <c r="R3100" s="10" t="str">
        <f>TRIM(MID(SUBSTITUTE($N3100,"/",REPT(" ",999)),COLUMNS($N:O)*999-998,999))</f>
        <v>spaces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10" t="str">
        <f>TRIM(MID(SUBSTITUTE($N3101,"/",REPT(" ",999)),COLUMNS($N:N)*999-998,999))</f>
        <v>theater</v>
      </c>
      <c r="R3101" s="10" t="str">
        <f>TRIM(MID(SUBSTITUTE($N3101,"/",REPT(" ",999)),COLUMNS($N:O)*999-998,999))</f>
        <v>spaces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10" t="str">
        <f>TRIM(MID(SUBSTITUTE($N3102,"/",REPT(" ",999)),COLUMNS($N:N)*999-998,999))</f>
        <v>theater</v>
      </c>
      <c r="R3102" s="10" t="str">
        <f>TRIM(MID(SUBSTITUTE($N3102,"/",REPT(" ",999)),COLUMNS($N:O)*999-998,999))</f>
        <v>spaces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10" t="str">
        <f>TRIM(MID(SUBSTITUTE($N3103,"/",REPT(" ",999)),COLUMNS($N:N)*999-998,999))</f>
        <v>theater</v>
      </c>
      <c r="R3103" s="10" t="str">
        <f>TRIM(MID(SUBSTITUTE($N3103,"/",REPT(" ",999)),COLUMNS($N:O)*999-998,999))</f>
        <v>spaces</v>
      </c>
      <c r="S3103" s="14">
        <f t="shared" si="194"/>
        <v>42171.383530092593</v>
      </c>
      <c r="T3103" s="14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10" t="str">
        <f>TRIM(MID(SUBSTITUTE($N3104,"/",REPT(" ",999)),COLUMNS($N:N)*999-998,999))</f>
        <v>theater</v>
      </c>
      <c r="R3104" s="10" t="str">
        <f>TRIM(MID(SUBSTITUTE($N3104,"/",REPT(" ",999)),COLUMNS($N:O)*999-998,999))</f>
        <v>spaces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10" t="str">
        <f>TRIM(MID(SUBSTITUTE($N3105,"/",REPT(" ",999)),COLUMNS($N:N)*999-998,999))</f>
        <v>theater</v>
      </c>
      <c r="R3105" s="10" t="str">
        <f>TRIM(MID(SUBSTITUTE($N3105,"/",REPT(" ",999)),COLUMNS($N:O)*999-998,999))</f>
        <v>spaces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10" t="str">
        <f>TRIM(MID(SUBSTITUTE($N3106,"/",REPT(" ",999)),COLUMNS($N:N)*999-998,999))</f>
        <v>theater</v>
      </c>
      <c r="R3106" s="10" t="str">
        <f>TRIM(MID(SUBSTITUTE($N3106,"/",REPT(" ",999)),COLUMNS($N:O)*999-998,999))</f>
        <v>spaces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10" t="str">
        <f>TRIM(MID(SUBSTITUTE($N3107,"/",REPT(" ",999)),COLUMNS($N:N)*999-998,999))</f>
        <v>theater</v>
      </c>
      <c r="R3107" s="10" t="str">
        <f>TRIM(MID(SUBSTITUTE($N3107,"/",REPT(" ",999)),COLUMNS($N:O)*999-998,999))</f>
        <v>spaces</v>
      </c>
      <c r="S3107" s="14">
        <f t="shared" si="194"/>
        <v>41876.718935185185</v>
      </c>
      <c r="T3107" s="14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10" t="str">
        <f>TRIM(MID(SUBSTITUTE($N3108,"/",REPT(" ",999)),COLUMNS($N:N)*999-998,999))</f>
        <v>theater</v>
      </c>
      <c r="R3108" s="10" t="str">
        <f>TRIM(MID(SUBSTITUTE($N3108,"/",REPT(" ",999)),COLUMNS($N:O)*999-998,999))</f>
        <v>spaces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10" t="str">
        <f>TRIM(MID(SUBSTITUTE($N3109,"/",REPT(" ",999)),COLUMNS($N:N)*999-998,999))</f>
        <v>theater</v>
      </c>
      <c r="R3109" s="10" t="str">
        <f>TRIM(MID(SUBSTITUTE($N3109,"/",REPT(" ",999)),COLUMNS($N:O)*999-998,999))</f>
        <v>spaces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10" t="str">
        <f>TRIM(MID(SUBSTITUTE($N3110,"/",REPT(" ",999)),COLUMNS($N:N)*999-998,999))</f>
        <v>theater</v>
      </c>
      <c r="R3110" s="10" t="str">
        <f>TRIM(MID(SUBSTITUTE($N3110,"/",REPT(" ",999)),COLUMNS($N:O)*999-998,999))</f>
        <v>spaces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10" t="str">
        <f>TRIM(MID(SUBSTITUTE($N3111,"/",REPT(" ",999)),COLUMNS($N:N)*999-998,999))</f>
        <v>theater</v>
      </c>
      <c r="R3111" s="10" t="str">
        <f>TRIM(MID(SUBSTITUTE($N3111,"/",REPT(" ",999)),COLUMNS($N:O)*999-998,999))</f>
        <v>spaces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10" t="str">
        <f>TRIM(MID(SUBSTITUTE($N3112,"/",REPT(" ",999)),COLUMNS($N:N)*999-998,999))</f>
        <v>theater</v>
      </c>
      <c r="R3112" s="10" t="str">
        <f>TRIM(MID(SUBSTITUTE($N3112,"/",REPT(" ",999)),COLUMNS($N:O)*999-998,999))</f>
        <v>spaces</v>
      </c>
      <c r="S3112" s="14">
        <f t="shared" si="194"/>
        <v>42745.031469907408</v>
      </c>
      <c r="T3112" s="14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10" t="str">
        <f>TRIM(MID(SUBSTITUTE($N3113,"/",REPT(" ",999)),COLUMNS($N:N)*999-998,999))</f>
        <v>theater</v>
      </c>
      <c r="R3113" s="10" t="str">
        <f>TRIM(MID(SUBSTITUTE($N3113,"/",REPT(" ",999)),COLUMNS($N:O)*999-998,999))</f>
        <v>spaces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10" t="str">
        <f>TRIM(MID(SUBSTITUTE($N3114,"/",REPT(" ",999)),COLUMNS($N:N)*999-998,999))</f>
        <v>theater</v>
      </c>
      <c r="R3114" s="10" t="str">
        <f>TRIM(MID(SUBSTITUTE($N3114,"/",REPT(" ",999)),COLUMNS($N:O)*999-998,999))</f>
        <v>spaces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10" t="str">
        <f>TRIM(MID(SUBSTITUTE($N3115,"/",REPT(" ",999)),COLUMNS($N:N)*999-998,999))</f>
        <v>theater</v>
      </c>
      <c r="R3115" s="10" t="str">
        <f>TRIM(MID(SUBSTITUTE($N3115,"/",REPT(" ",999)),COLUMNS($N:O)*999-998,999))</f>
        <v>spaces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str">
        <f t="shared" si="193"/>
        <v>N/A</v>
      </c>
      <c r="Q3116" s="10" t="str">
        <f>TRIM(MID(SUBSTITUTE($N3116,"/",REPT(" ",999)),COLUMNS($N:N)*999-998,999))</f>
        <v>theater</v>
      </c>
      <c r="R3116" s="10" t="str">
        <f>TRIM(MID(SUBSTITUTE($N3116,"/",REPT(" ",999)),COLUMNS($N:O)*999-998,999))</f>
        <v>spaces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10" t="str">
        <f>TRIM(MID(SUBSTITUTE($N3117,"/",REPT(" ",999)),COLUMNS($N:N)*999-998,999))</f>
        <v>theater</v>
      </c>
      <c r="R3117" s="10" t="str">
        <f>TRIM(MID(SUBSTITUTE($N3117,"/",REPT(" ",999)),COLUMNS($N:O)*999-998,999))</f>
        <v>spaces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10" t="str">
        <f>TRIM(MID(SUBSTITUTE($N3118,"/",REPT(" ",999)),COLUMNS($N:N)*999-998,999))</f>
        <v>theater</v>
      </c>
      <c r="R3118" s="10" t="str">
        <f>TRIM(MID(SUBSTITUTE($N3118,"/",REPT(" ",999)),COLUMNS($N:O)*999-998,999))</f>
        <v>spaces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10" t="str">
        <f>TRIM(MID(SUBSTITUTE($N3119,"/",REPT(" ",999)),COLUMNS($N:N)*999-998,999))</f>
        <v>theater</v>
      </c>
      <c r="R3119" s="10" t="str">
        <f>TRIM(MID(SUBSTITUTE($N3119,"/",REPT(" ",999)),COLUMNS($N:O)*999-998,999))</f>
        <v>spaces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10" t="str">
        <f>TRIM(MID(SUBSTITUTE($N3120,"/",REPT(" ",999)),COLUMNS($N:N)*999-998,999))</f>
        <v>theater</v>
      </c>
      <c r="R3120" s="10" t="str">
        <f>TRIM(MID(SUBSTITUTE($N3120,"/",REPT(" ",999)),COLUMNS($N:O)*999-998,999))</f>
        <v>spaces</v>
      </c>
      <c r="S3120" s="14">
        <f t="shared" si="194"/>
        <v>42534.649571759262</v>
      </c>
      <c r="T3120" s="14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10" t="str">
        <f>TRIM(MID(SUBSTITUTE($N3121,"/",REPT(" ",999)),COLUMNS($N:N)*999-998,999))</f>
        <v>theater</v>
      </c>
      <c r="R3121" s="10" t="str">
        <f>TRIM(MID(SUBSTITUTE($N3121,"/",REPT(" ",999)),COLUMNS($N:O)*999-998,999))</f>
        <v>spaces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10" t="str">
        <f>TRIM(MID(SUBSTITUTE($N3122,"/",REPT(" ",999)),COLUMNS($N:N)*999-998,999))</f>
        <v>theater</v>
      </c>
      <c r="R3122" s="10" t="str">
        <f>TRIM(MID(SUBSTITUTE($N3122,"/",REPT(" ",999)),COLUMNS($N:O)*999-998,999))</f>
        <v>spaces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10" t="str">
        <f>TRIM(MID(SUBSTITUTE($N3123,"/",REPT(" ",999)),COLUMNS($N:N)*999-998,999))</f>
        <v>theater</v>
      </c>
      <c r="R3123" s="10" t="str">
        <f>TRIM(MID(SUBSTITUTE($N3123,"/",REPT(" ",999)),COLUMNS($N:O)*999-998,999))</f>
        <v>spaces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10" t="str">
        <f>TRIM(MID(SUBSTITUTE($N3124,"/",REPT(" ",999)),COLUMNS($N:N)*999-998,999))</f>
        <v>theater</v>
      </c>
      <c r="R3124" s="10" t="str">
        <f>TRIM(MID(SUBSTITUTE($N3124,"/",REPT(" ",999)),COLUMNS($N:O)*999-998,999))</f>
        <v>spaces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10" t="str">
        <f>TRIM(MID(SUBSTITUTE($N3125,"/",REPT(" ",999)),COLUMNS($N:N)*999-998,999))</f>
        <v>theater</v>
      </c>
      <c r="R3125" s="10" t="str">
        <f>TRIM(MID(SUBSTITUTE($N3125,"/",REPT(" ",999)),COLUMNS($N:O)*999-998,999))</f>
        <v>spaces</v>
      </c>
      <c r="S3125" s="14">
        <f t="shared" si="194"/>
        <v>42530.993032407408</v>
      </c>
      <c r="T3125" s="14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10" t="str">
        <f>TRIM(MID(SUBSTITUTE($N3126,"/",REPT(" ",999)),COLUMNS($N:N)*999-998,999))</f>
        <v>theater</v>
      </c>
      <c r="R3126" s="10" t="str">
        <f>TRIM(MID(SUBSTITUTE($N3126,"/",REPT(" ",999)),COLUMNS($N:O)*999-998,999))</f>
        <v>spaces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str">
        <f t="shared" si="193"/>
        <v>N/A</v>
      </c>
      <c r="Q3127" s="10" t="str">
        <f>TRIM(MID(SUBSTITUTE($N3127,"/",REPT(" ",999)),COLUMNS($N:N)*999-998,999))</f>
        <v>theater</v>
      </c>
      <c r="R3127" s="10" t="str">
        <f>TRIM(MID(SUBSTITUTE($N3127,"/",REPT(" ",999)),COLUMNS($N:O)*999-998,999))</f>
        <v>spaces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10" t="str">
        <f>TRIM(MID(SUBSTITUTE($N3128,"/",REPT(" ",999)),COLUMNS($N:N)*999-998,999))</f>
        <v>theater</v>
      </c>
      <c r="R3128" s="10" t="str">
        <f>TRIM(MID(SUBSTITUTE($N3128,"/",REPT(" ",999)),COLUMNS($N:O)*999-998,999))</f>
        <v>spaces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str">
        <f t="shared" si="193"/>
        <v>N/A</v>
      </c>
      <c r="Q3129" s="10" t="str">
        <f>TRIM(MID(SUBSTITUTE($N3129,"/",REPT(" ",999)),COLUMNS($N:N)*999-998,999))</f>
        <v>theater</v>
      </c>
      <c r="R3129" s="10" t="str">
        <f>TRIM(MID(SUBSTITUTE($N3129,"/",REPT(" ",999)),COLUMNS($N:O)*999-998,999))</f>
        <v>spaces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10" t="str">
        <f>TRIM(MID(SUBSTITUTE($N3130,"/",REPT(" ",999)),COLUMNS($N:N)*999-998,999))</f>
        <v>theater</v>
      </c>
      <c r="R3130" s="10" t="str">
        <f>TRIM(MID(SUBSTITUTE($N3130,"/",REPT(" ",999)),COLUMNS($N:O)*999-998,999))</f>
        <v>plays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10" t="str">
        <f>TRIM(MID(SUBSTITUTE($N3131,"/",REPT(" ",999)),COLUMNS($N:N)*999-998,999))</f>
        <v>theater</v>
      </c>
      <c r="R3131" s="10" t="str">
        <f>TRIM(MID(SUBSTITUTE($N3131,"/",REPT(" ",999)),COLUMNS($N:O)*999-998,999))</f>
        <v>plays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10" t="str">
        <f>TRIM(MID(SUBSTITUTE($N3132,"/",REPT(" ",999)),COLUMNS($N:N)*999-998,999))</f>
        <v>theater</v>
      </c>
      <c r="R3132" s="10" t="str">
        <f>TRIM(MID(SUBSTITUTE($N3132,"/",REPT(" ",999)),COLUMNS($N:O)*999-998,999))</f>
        <v>plays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10" t="str">
        <f>TRIM(MID(SUBSTITUTE($N3133,"/",REPT(" ",999)),COLUMNS($N:N)*999-998,999))</f>
        <v>theater</v>
      </c>
      <c r="R3133" s="10" t="str">
        <f>TRIM(MID(SUBSTITUTE($N3133,"/",REPT(" ",999)),COLUMNS($N:O)*999-998,999))</f>
        <v>plays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10" t="str">
        <f>TRIM(MID(SUBSTITUTE($N3134,"/",REPT(" ",999)),COLUMNS($N:N)*999-998,999))</f>
        <v>theater</v>
      </c>
      <c r="R3134" s="10" t="str">
        <f>TRIM(MID(SUBSTITUTE($N3134,"/",REPT(" ",999)),COLUMNS($N:O)*999-998,999))</f>
        <v>plays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10" t="str">
        <f>TRIM(MID(SUBSTITUTE($N3135,"/",REPT(" ",999)),COLUMNS($N:N)*999-998,999))</f>
        <v>theater</v>
      </c>
      <c r="R3135" s="10" t="str">
        <f>TRIM(MID(SUBSTITUTE($N3135,"/",REPT(" ",999)),COLUMNS($N:O)*999-998,999))</f>
        <v>plays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10" t="str">
        <f>TRIM(MID(SUBSTITUTE($N3136,"/",REPT(" ",999)),COLUMNS($N:N)*999-998,999))</f>
        <v>theater</v>
      </c>
      <c r="R3136" s="10" t="str">
        <f>TRIM(MID(SUBSTITUTE($N3136,"/",REPT(" ",999)),COLUMNS($N:O)*999-998,999))</f>
        <v>plays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10" t="str">
        <f>TRIM(MID(SUBSTITUTE($N3137,"/",REPT(" ",999)),COLUMNS($N:N)*999-998,999))</f>
        <v>theater</v>
      </c>
      <c r="R3137" s="10" t="str">
        <f>TRIM(MID(SUBSTITUTE($N3137,"/",REPT(" ",999)),COLUMNS($N:O)*999-998,999))</f>
        <v>plays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10" t="str">
        <f>TRIM(MID(SUBSTITUTE($N3138,"/",REPT(" ",999)),COLUMNS($N:N)*999-998,999))</f>
        <v>theater</v>
      </c>
      <c r="R3138" s="10" t="str">
        <f>TRIM(MID(SUBSTITUTE($N3138,"/",REPT(" ",999)),COLUMNS($N:O)*999-998,999))</f>
        <v>plays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IF(ISERROR(E3139/L3139), "N/A", E3139/L3139)</f>
        <v>50</v>
      </c>
      <c r="Q3139" s="10" t="str">
        <f>TRIM(MID(SUBSTITUTE($N3139,"/",REPT(" ",999)),COLUMNS($N:N)*999-998,999))</f>
        <v>theater</v>
      </c>
      <c r="R3139" s="10" t="str">
        <f>TRIM(MID(SUBSTITUTE($N3139,"/",REPT(" ",999)),COLUMNS($N:O)*999-998,999))</f>
        <v>plays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str">
        <f t="shared" si="197"/>
        <v>N/A</v>
      </c>
      <c r="Q3140" s="10" t="str">
        <f>TRIM(MID(SUBSTITUTE($N3140,"/",REPT(" ",999)),COLUMNS($N:N)*999-998,999))</f>
        <v>theater</v>
      </c>
      <c r="R3140" s="10" t="str">
        <f>TRIM(MID(SUBSTITUTE($N3140,"/",REPT(" ",999)),COLUMNS($N:O)*999-998,999))</f>
        <v>plays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10" t="str">
        <f>TRIM(MID(SUBSTITUTE($N3141,"/",REPT(" ",999)),COLUMNS($N:N)*999-998,999))</f>
        <v>theater</v>
      </c>
      <c r="R3141" s="10" t="str">
        <f>TRIM(MID(SUBSTITUTE($N3141,"/",REPT(" ",999)),COLUMNS($N:O)*999-998,999))</f>
        <v>plays</v>
      </c>
      <c r="S3141" s="14">
        <f t="shared" si="198"/>
        <v>42785.270370370374</v>
      </c>
      <c r="T3141" s="14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10" t="str">
        <f>TRIM(MID(SUBSTITUTE($N3142,"/",REPT(" ",999)),COLUMNS($N:N)*999-998,999))</f>
        <v>theater</v>
      </c>
      <c r="R3142" s="10" t="str">
        <f>TRIM(MID(SUBSTITUTE($N3142,"/",REPT(" ",999)),COLUMNS($N:O)*999-998,999))</f>
        <v>plays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10" t="str">
        <f>TRIM(MID(SUBSTITUTE($N3143,"/",REPT(" ",999)),COLUMNS($N:N)*999-998,999))</f>
        <v>theater</v>
      </c>
      <c r="R3143" s="10" t="str">
        <f>TRIM(MID(SUBSTITUTE($N3143,"/",REPT(" ",999)),COLUMNS($N:O)*999-998,999))</f>
        <v>plays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10" t="str">
        <f>TRIM(MID(SUBSTITUTE($N3144,"/",REPT(" ",999)),COLUMNS($N:N)*999-998,999))</f>
        <v>theater</v>
      </c>
      <c r="R3144" s="10" t="str">
        <f>TRIM(MID(SUBSTITUTE($N3144,"/",REPT(" ",999)),COLUMNS($N:O)*999-998,999))</f>
        <v>plays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str">
        <f t="shared" si="197"/>
        <v>N/A</v>
      </c>
      <c r="Q3145" s="10" t="str">
        <f>TRIM(MID(SUBSTITUTE($N3145,"/",REPT(" ",999)),COLUMNS($N:N)*999-998,999))</f>
        <v>theater</v>
      </c>
      <c r="R3145" s="10" t="str">
        <f>TRIM(MID(SUBSTITUTE($N3145,"/",REPT(" ",999)),COLUMNS($N:O)*999-998,999))</f>
        <v>plays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10" t="str">
        <f>TRIM(MID(SUBSTITUTE($N3146,"/",REPT(" ",999)),COLUMNS($N:N)*999-998,999))</f>
        <v>theater</v>
      </c>
      <c r="R3146" s="10" t="str">
        <f>TRIM(MID(SUBSTITUTE($N3146,"/",REPT(" ",999)),COLUMNS($N:O)*999-998,999))</f>
        <v>plays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str">
        <f t="shared" si="197"/>
        <v>N/A</v>
      </c>
      <c r="Q3147" s="10" t="str">
        <f>TRIM(MID(SUBSTITUTE($N3147,"/",REPT(" ",999)),COLUMNS($N:N)*999-998,999))</f>
        <v>theater</v>
      </c>
      <c r="R3147" s="10" t="str">
        <f>TRIM(MID(SUBSTITUTE($N3147,"/",REPT(" ",999)),COLUMNS($N:O)*999-998,999))</f>
        <v>plays</v>
      </c>
      <c r="S3147" s="14">
        <f t="shared" si="198"/>
        <v>42762.040902777779</v>
      </c>
      <c r="T3147" s="14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10" t="str">
        <f>TRIM(MID(SUBSTITUTE($N3148,"/",REPT(" ",999)),COLUMNS($N:N)*999-998,999))</f>
        <v>theater</v>
      </c>
      <c r="R3148" s="10" t="str">
        <f>TRIM(MID(SUBSTITUTE($N3148,"/",REPT(" ",999)),COLUMNS($N:O)*999-998,999))</f>
        <v>plays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10" t="str">
        <f>TRIM(MID(SUBSTITUTE($N3149,"/",REPT(" ",999)),COLUMNS($N:N)*999-998,999))</f>
        <v>theater</v>
      </c>
      <c r="R3149" s="10" t="str">
        <f>TRIM(MID(SUBSTITUTE($N3149,"/",REPT(" ",999)),COLUMNS($N:O)*999-998,999))</f>
        <v>plays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10" t="str">
        <f>TRIM(MID(SUBSTITUTE($N3150,"/",REPT(" ",999)),COLUMNS($N:N)*999-998,999))</f>
        <v>theater</v>
      </c>
      <c r="R3150" s="10" t="str">
        <f>TRIM(MID(SUBSTITUTE($N3150,"/",REPT(" ",999)),COLUMNS($N:O)*999-998,999))</f>
        <v>plays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10" t="str">
        <f>TRIM(MID(SUBSTITUTE($N3151,"/",REPT(" ",999)),COLUMNS($N:N)*999-998,999))</f>
        <v>theater</v>
      </c>
      <c r="R3151" s="10" t="str">
        <f>TRIM(MID(SUBSTITUTE($N3151,"/",REPT(" ",999)),COLUMNS($N:O)*999-998,999))</f>
        <v>plays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10" t="str">
        <f>TRIM(MID(SUBSTITUTE($N3152,"/",REPT(" ",999)),COLUMNS($N:N)*999-998,999))</f>
        <v>theater</v>
      </c>
      <c r="R3152" s="10" t="str">
        <f>TRIM(MID(SUBSTITUTE($N3152,"/",REPT(" ",999)),COLUMNS($N:O)*999-998,999))</f>
        <v>plays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10" t="str">
        <f>TRIM(MID(SUBSTITUTE($N3153,"/",REPT(" ",999)),COLUMNS($N:N)*999-998,999))</f>
        <v>theater</v>
      </c>
      <c r="R3153" s="10" t="str">
        <f>TRIM(MID(SUBSTITUTE($N3153,"/",REPT(" ",999)),COLUMNS($N:O)*999-998,999))</f>
        <v>plays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10" t="str">
        <f>TRIM(MID(SUBSTITUTE($N3154,"/",REPT(" ",999)),COLUMNS($N:N)*999-998,999))</f>
        <v>theater</v>
      </c>
      <c r="R3154" s="10" t="str">
        <f>TRIM(MID(SUBSTITUTE($N3154,"/",REPT(" ",999)),COLUMNS($N:O)*999-998,999))</f>
        <v>plays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10" t="str">
        <f>TRIM(MID(SUBSTITUTE($N3155,"/",REPT(" ",999)),COLUMNS($N:N)*999-998,999))</f>
        <v>theater</v>
      </c>
      <c r="R3155" s="10" t="str">
        <f>TRIM(MID(SUBSTITUTE($N3155,"/",REPT(" ",999)),COLUMNS($N:O)*999-998,999))</f>
        <v>plays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10" t="str">
        <f>TRIM(MID(SUBSTITUTE($N3156,"/",REPT(" ",999)),COLUMNS($N:N)*999-998,999))</f>
        <v>theater</v>
      </c>
      <c r="R3156" s="10" t="str">
        <f>TRIM(MID(SUBSTITUTE($N3156,"/",REPT(" ",999)),COLUMNS($N:O)*999-998,999))</f>
        <v>plays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10" t="str">
        <f>TRIM(MID(SUBSTITUTE($N3157,"/",REPT(" ",999)),COLUMNS($N:N)*999-998,999))</f>
        <v>theater</v>
      </c>
      <c r="R3157" s="10" t="str">
        <f>TRIM(MID(SUBSTITUTE($N3157,"/",REPT(" ",999)),COLUMNS($N:O)*999-998,999))</f>
        <v>plays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10" t="str">
        <f>TRIM(MID(SUBSTITUTE($N3158,"/",REPT(" ",999)),COLUMNS($N:N)*999-998,999))</f>
        <v>theater</v>
      </c>
      <c r="R3158" s="10" t="str">
        <f>TRIM(MID(SUBSTITUTE($N3158,"/",REPT(" ",999)),COLUMNS($N:O)*999-998,999))</f>
        <v>plays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10" t="str">
        <f>TRIM(MID(SUBSTITUTE($N3159,"/",REPT(" ",999)),COLUMNS($N:N)*999-998,999))</f>
        <v>theater</v>
      </c>
      <c r="R3159" s="10" t="str">
        <f>TRIM(MID(SUBSTITUTE($N3159,"/",REPT(" ",999)),COLUMNS($N:O)*999-998,999))</f>
        <v>plays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10" t="str">
        <f>TRIM(MID(SUBSTITUTE($N3160,"/",REPT(" ",999)),COLUMNS($N:N)*999-998,999))</f>
        <v>theater</v>
      </c>
      <c r="R3160" s="10" t="str">
        <f>TRIM(MID(SUBSTITUTE($N3160,"/",REPT(" ",999)),COLUMNS($N:O)*999-998,999))</f>
        <v>plays</v>
      </c>
      <c r="S3160" s="14">
        <f t="shared" si="198"/>
        <v>41447.839722222219</v>
      </c>
      <c r="T3160" s="14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10" t="str">
        <f>TRIM(MID(SUBSTITUTE($N3161,"/",REPT(" ",999)),COLUMNS($N:N)*999-998,999))</f>
        <v>theater</v>
      </c>
      <c r="R3161" s="10" t="str">
        <f>TRIM(MID(SUBSTITUTE($N3161,"/",REPT(" ",999)),COLUMNS($N:O)*999-998,999))</f>
        <v>plays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10" t="str">
        <f>TRIM(MID(SUBSTITUTE($N3162,"/",REPT(" ",999)),COLUMNS($N:N)*999-998,999))</f>
        <v>theater</v>
      </c>
      <c r="R3162" s="10" t="str">
        <f>TRIM(MID(SUBSTITUTE($N3162,"/",REPT(" ",999)),COLUMNS($N:O)*999-998,999))</f>
        <v>plays</v>
      </c>
      <c r="S3162" s="14">
        <f t="shared" si="198"/>
        <v>41841.26489583333</v>
      </c>
      <c r="T3162" s="14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10" t="str">
        <f>TRIM(MID(SUBSTITUTE($N3163,"/",REPT(" ",999)),COLUMNS($N:N)*999-998,999))</f>
        <v>theater</v>
      </c>
      <c r="R3163" s="10" t="str">
        <f>TRIM(MID(SUBSTITUTE($N3163,"/",REPT(" ",999)),COLUMNS($N:O)*999-998,999))</f>
        <v>plays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10" t="str">
        <f>TRIM(MID(SUBSTITUTE($N3164,"/",REPT(" ",999)),COLUMNS($N:N)*999-998,999))</f>
        <v>theater</v>
      </c>
      <c r="R3164" s="10" t="str">
        <f>TRIM(MID(SUBSTITUTE($N3164,"/",REPT(" ",999)),COLUMNS($N:O)*999-998,999))</f>
        <v>plays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10" t="str">
        <f>TRIM(MID(SUBSTITUTE($N3165,"/",REPT(" ",999)),COLUMNS($N:N)*999-998,999))</f>
        <v>theater</v>
      </c>
      <c r="R3165" s="10" t="str">
        <f>TRIM(MID(SUBSTITUTE($N3165,"/",REPT(" ",999)),COLUMNS($N:O)*999-998,999))</f>
        <v>plays</v>
      </c>
      <c r="S3165" s="14">
        <f t="shared" si="198"/>
        <v>41775.753761574073</v>
      </c>
      <c r="T3165" s="14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10" t="str">
        <f>TRIM(MID(SUBSTITUTE($N3166,"/",REPT(" ",999)),COLUMNS($N:N)*999-998,999))</f>
        <v>theater</v>
      </c>
      <c r="R3166" s="10" t="str">
        <f>TRIM(MID(SUBSTITUTE($N3166,"/",REPT(" ",999)),COLUMNS($N:O)*999-998,999))</f>
        <v>plays</v>
      </c>
      <c r="S3166" s="14">
        <f t="shared" si="198"/>
        <v>41766.80572916667</v>
      </c>
      <c r="T3166" s="14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10" t="str">
        <f>TRIM(MID(SUBSTITUTE($N3167,"/",REPT(" ",999)),COLUMNS($N:N)*999-998,999))</f>
        <v>theater</v>
      </c>
      <c r="R3167" s="10" t="str">
        <f>TRIM(MID(SUBSTITUTE($N3167,"/",REPT(" ",999)),COLUMNS($N:O)*999-998,999))</f>
        <v>plays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10" t="str">
        <f>TRIM(MID(SUBSTITUTE($N3168,"/",REPT(" ",999)),COLUMNS($N:N)*999-998,999))</f>
        <v>theater</v>
      </c>
      <c r="R3168" s="10" t="str">
        <f>TRIM(MID(SUBSTITUTE($N3168,"/",REPT(" ",999)),COLUMNS($N:O)*999-998,999))</f>
        <v>plays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10" t="str">
        <f>TRIM(MID(SUBSTITUTE($N3169,"/",REPT(" ",999)),COLUMNS($N:N)*999-998,999))</f>
        <v>theater</v>
      </c>
      <c r="R3169" s="10" t="str">
        <f>TRIM(MID(SUBSTITUTE($N3169,"/",REPT(" ",999)),COLUMNS($N:O)*999-998,999))</f>
        <v>plays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10" t="str">
        <f>TRIM(MID(SUBSTITUTE($N3170,"/",REPT(" ",999)),COLUMNS($N:N)*999-998,999))</f>
        <v>theater</v>
      </c>
      <c r="R3170" s="10" t="str">
        <f>TRIM(MID(SUBSTITUTE($N3170,"/",REPT(" ",999)),COLUMNS($N:O)*999-998,999))</f>
        <v>plays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10" t="str">
        <f>TRIM(MID(SUBSTITUTE($N3171,"/",REPT(" ",999)),COLUMNS($N:N)*999-998,999))</f>
        <v>theater</v>
      </c>
      <c r="R3171" s="10" t="str">
        <f>TRIM(MID(SUBSTITUTE($N3171,"/",REPT(" ",999)),COLUMNS($N:O)*999-998,999))</f>
        <v>plays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10" t="str">
        <f>TRIM(MID(SUBSTITUTE($N3172,"/",REPT(" ",999)),COLUMNS($N:N)*999-998,999))</f>
        <v>theater</v>
      </c>
      <c r="R3172" s="10" t="str">
        <f>TRIM(MID(SUBSTITUTE($N3172,"/",REPT(" ",999)),COLUMNS($N:O)*999-998,999))</f>
        <v>plays</v>
      </c>
      <c r="S3172" s="14">
        <f t="shared" si="198"/>
        <v>41789.080370370371</v>
      </c>
      <c r="T3172" s="14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10" t="str">
        <f>TRIM(MID(SUBSTITUTE($N3173,"/",REPT(" ",999)),COLUMNS($N:N)*999-998,999))</f>
        <v>theater</v>
      </c>
      <c r="R3173" s="10" t="str">
        <f>TRIM(MID(SUBSTITUTE($N3173,"/",REPT(" ",999)),COLUMNS($N:O)*999-998,999))</f>
        <v>plays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10" t="str">
        <f>TRIM(MID(SUBSTITUTE($N3174,"/",REPT(" ",999)),COLUMNS($N:N)*999-998,999))</f>
        <v>theater</v>
      </c>
      <c r="R3174" s="10" t="str">
        <f>TRIM(MID(SUBSTITUTE($N3174,"/",REPT(" ",999)),COLUMNS($N:O)*999-998,999))</f>
        <v>plays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10" t="str">
        <f>TRIM(MID(SUBSTITUTE($N3175,"/",REPT(" ",999)),COLUMNS($N:N)*999-998,999))</f>
        <v>theater</v>
      </c>
      <c r="R3175" s="10" t="str">
        <f>TRIM(MID(SUBSTITUTE($N3175,"/",REPT(" ",999)),COLUMNS($N:O)*999-998,999))</f>
        <v>plays</v>
      </c>
      <c r="S3175" s="14">
        <f t="shared" si="198"/>
        <v>41878.878379629627</v>
      </c>
      <c r="T3175" s="14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10" t="str">
        <f>TRIM(MID(SUBSTITUTE($N3176,"/",REPT(" ",999)),COLUMNS($N:N)*999-998,999))</f>
        <v>theater</v>
      </c>
      <c r="R3176" s="10" t="str">
        <f>TRIM(MID(SUBSTITUTE($N3176,"/",REPT(" ",999)),COLUMNS($N:O)*999-998,999))</f>
        <v>plays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10" t="str">
        <f>TRIM(MID(SUBSTITUTE($N3177,"/",REPT(" ",999)),COLUMNS($N:N)*999-998,999))</f>
        <v>theater</v>
      </c>
      <c r="R3177" s="10" t="str">
        <f>TRIM(MID(SUBSTITUTE($N3177,"/",REPT(" ",999)),COLUMNS($N:O)*999-998,999))</f>
        <v>plays</v>
      </c>
      <c r="S3177" s="14">
        <f t="shared" si="198"/>
        <v>40531.886886574073</v>
      </c>
      <c r="T3177" s="14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10" t="str">
        <f>TRIM(MID(SUBSTITUTE($N3178,"/",REPT(" ",999)),COLUMNS($N:N)*999-998,999))</f>
        <v>theater</v>
      </c>
      <c r="R3178" s="10" t="str">
        <f>TRIM(MID(SUBSTITUTE($N3178,"/",REPT(" ",999)),COLUMNS($N:O)*999-998,999))</f>
        <v>plays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10" t="str">
        <f>TRIM(MID(SUBSTITUTE($N3179,"/",REPT(" ",999)),COLUMNS($N:N)*999-998,999))</f>
        <v>theater</v>
      </c>
      <c r="R3179" s="10" t="str">
        <f>TRIM(MID(SUBSTITUTE($N3179,"/",REPT(" ",999)),COLUMNS($N:O)*999-998,999))</f>
        <v>plays</v>
      </c>
      <c r="S3179" s="14">
        <f t="shared" si="198"/>
        <v>41781.666770833333</v>
      </c>
      <c r="T3179" s="14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10" t="str">
        <f>TRIM(MID(SUBSTITUTE($N3180,"/",REPT(" ",999)),COLUMNS($N:N)*999-998,999))</f>
        <v>theater</v>
      </c>
      <c r="R3180" s="10" t="str">
        <f>TRIM(MID(SUBSTITUTE($N3180,"/",REPT(" ",999)),COLUMNS($N:O)*999-998,999))</f>
        <v>plays</v>
      </c>
      <c r="S3180" s="14">
        <f t="shared" si="198"/>
        <v>41806.605034722219</v>
      </c>
      <c r="T3180" s="14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10" t="str">
        <f>TRIM(MID(SUBSTITUTE($N3181,"/",REPT(" ",999)),COLUMNS($N:N)*999-998,999))</f>
        <v>theater</v>
      </c>
      <c r="R3181" s="10" t="str">
        <f>TRIM(MID(SUBSTITUTE($N3181,"/",REPT(" ",999)),COLUMNS($N:O)*999-998,999))</f>
        <v>plays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10" t="str">
        <f>TRIM(MID(SUBSTITUTE($N3182,"/",REPT(" ",999)),COLUMNS($N:N)*999-998,999))</f>
        <v>theater</v>
      </c>
      <c r="R3182" s="10" t="str">
        <f>TRIM(MID(SUBSTITUTE($N3182,"/",REPT(" ",999)),COLUMNS($N:O)*999-998,999))</f>
        <v>plays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10" t="str">
        <f>TRIM(MID(SUBSTITUTE($N3183,"/",REPT(" ",999)),COLUMNS($N:N)*999-998,999))</f>
        <v>theater</v>
      </c>
      <c r="R3183" s="10" t="str">
        <f>TRIM(MID(SUBSTITUTE($N3183,"/",REPT(" ",999)),COLUMNS($N:O)*999-998,999))</f>
        <v>plays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10" t="str">
        <f>TRIM(MID(SUBSTITUTE($N3184,"/",REPT(" ",999)),COLUMNS($N:N)*999-998,999))</f>
        <v>theater</v>
      </c>
      <c r="R3184" s="10" t="str">
        <f>TRIM(MID(SUBSTITUTE($N3184,"/",REPT(" ",999)),COLUMNS($N:O)*999-998,999))</f>
        <v>plays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10" t="str">
        <f>TRIM(MID(SUBSTITUTE($N3185,"/",REPT(" ",999)),COLUMNS($N:N)*999-998,999))</f>
        <v>theater</v>
      </c>
      <c r="R3185" s="10" t="str">
        <f>TRIM(MID(SUBSTITUTE($N3185,"/",REPT(" ",999)),COLUMNS($N:O)*999-998,999))</f>
        <v>plays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10" t="str">
        <f>TRIM(MID(SUBSTITUTE($N3186,"/",REPT(" ",999)),COLUMNS($N:N)*999-998,999))</f>
        <v>theater</v>
      </c>
      <c r="R3186" s="10" t="str">
        <f>TRIM(MID(SUBSTITUTE($N3186,"/",REPT(" ",999)),COLUMNS($N:O)*999-998,999))</f>
        <v>plays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10" t="str">
        <f>TRIM(MID(SUBSTITUTE($N3187,"/",REPT(" ",999)),COLUMNS($N:N)*999-998,999))</f>
        <v>theater</v>
      </c>
      <c r="R3187" s="10" t="str">
        <f>TRIM(MID(SUBSTITUTE($N3187,"/",REPT(" ",999)),COLUMNS($N:O)*999-998,999))</f>
        <v>plays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10" t="str">
        <f>TRIM(MID(SUBSTITUTE($N3188,"/",REPT(" ",999)),COLUMNS($N:N)*999-998,999))</f>
        <v>theater</v>
      </c>
      <c r="R3188" s="10" t="str">
        <f>TRIM(MID(SUBSTITUTE($N3188,"/",REPT(" ",999)),COLUMNS($N:O)*999-998,999))</f>
        <v>plays</v>
      </c>
      <c r="S3188" s="14">
        <f t="shared" si="198"/>
        <v>41868.924050925925</v>
      </c>
      <c r="T3188" s="14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10" t="str">
        <f>TRIM(MID(SUBSTITUTE($N3189,"/",REPT(" ",999)),COLUMNS($N:N)*999-998,999))</f>
        <v>theater</v>
      </c>
      <c r="R3189" s="10" t="str">
        <f>TRIM(MID(SUBSTITUTE($N3189,"/",REPT(" ",999)),COLUMNS($N:O)*999-998,999))</f>
        <v>plays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10" t="str">
        <f>TRIM(MID(SUBSTITUTE($N3190,"/",REPT(" ",999)),COLUMNS($N:N)*999-998,999))</f>
        <v>theater</v>
      </c>
      <c r="R3190" s="10" t="str">
        <f>TRIM(MID(SUBSTITUTE($N3190,"/",REPT(" ",999)),COLUMNS($N:O)*999-998,999))</f>
        <v>musical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10" t="str">
        <f>TRIM(MID(SUBSTITUTE($N3191,"/",REPT(" ",999)),COLUMNS($N:N)*999-998,999))</f>
        <v>theater</v>
      </c>
      <c r="R3191" s="10" t="str">
        <f>TRIM(MID(SUBSTITUTE($N3191,"/",REPT(" ",999)),COLUMNS($N:O)*999-998,999))</f>
        <v>musical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str">
        <f t="shared" si="197"/>
        <v>N/A</v>
      </c>
      <c r="Q3192" s="10" t="str">
        <f>TRIM(MID(SUBSTITUTE($N3192,"/",REPT(" ",999)),COLUMNS($N:N)*999-998,999))</f>
        <v>theater</v>
      </c>
      <c r="R3192" s="10" t="str">
        <f>TRIM(MID(SUBSTITUTE($N3192,"/",REPT(" ",999)),COLUMNS($N:O)*999-998,999))</f>
        <v>musical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10" t="str">
        <f>TRIM(MID(SUBSTITUTE($N3193,"/",REPT(" ",999)),COLUMNS($N:N)*999-998,999))</f>
        <v>theater</v>
      </c>
      <c r="R3193" s="10" t="str">
        <f>TRIM(MID(SUBSTITUTE($N3193,"/",REPT(" ",999)),COLUMNS($N:O)*999-998,999))</f>
        <v>musical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10" t="str">
        <f>TRIM(MID(SUBSTITUTE($N3194,"/",REPT(" ",999)),COLUMNS($N:N)*999-998,999))</f>
        <v>theater</v>
      </c>
      <c r="R3194" s="10" t="str">
        <f>TRIM(MID(SUBSTITUTE($N3194,"/",REPT(" ",999)),COLUMNS($N:O)*999-998,999))</f>
        <v>musical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10" t="str">
        <f>TRIM(MID(SUBSTITUTE($N3195,"/",REPT(" ",999)),COLUMNS($N:N)*999-998,999))</f>
        <v>theater</v>
      </c>
      <c r="R3195" s="10" t="str">
        <f>TRIM(MID(SUBSTITUTE($N3195,"/",REPT(" ",999)),COLUMNS($N:O)*999-998,999))</f>
        <v>musical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str">
        <f t="shared" si="197"/>
        <v>N/A</v>
      </c>
      <c r="Q3196" s="10" t="str">
        <f>TRIM(MID(SUBSTITUTE($N3196,"/",REPT(" ",999)),COLUMNS($N:N)*999-998,999))</f>
        <v>theater</v>
      </c>
      <c r="R3196" s="10" t="str">
        <f>TRIM(MID(SUBSTITUTE($N3196,"/",REPT(" ",999)),COLUMNS($N:O)*999-998,999))</f>
        <v>musical</v>
      </c>
      <c r="S3196" s="14">
        <f t="shared" si="198"/>
        <v>42182.062476851846</v>
      </c>
      <c r="T3196" s="14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10" t="str">
        <f>TRIM(MID(SUBSTITUTE($N3197,"/",REPT(" ",999)),COLUMNS($N:N)*999-998,999))</f>
        <v>theater</v>
      </c>
      <c r="R3197" s="10" t="str">
        <f>TRIM(MID(SUBSTITUTE($N3197,"/",REPT(" ",999)),COLUMNS($N:O)*999-998,999))</f>
        <v>musical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10" t="str">
        <f>TRIM(MID(SUBSTITUTE($N3198,"/",REPT(" ",999)),COLUMNS($N:N)*999-998,999))</f>
        <v>theater</v>
      </c>
      <c r="R3198" s="10" t="str">
        <f>TRIM(MID(SUBSTITUTE($N3198,"/",REPT(" ",999)),COLUMNS($N:O)*999-998,999))</f>
        <v>musical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10" t="str">
        <f>TRIM(MID(SUBSTITUTE($N3199,"/",REPT(" ",999)),COLUMNS($N:N)*999-998,999))</f>
        <v>theater</v>
      </c>
      <c r="R3199" s="10" t="str">
        <f>TRIM(MID(SUBSTITUTE($N3199,"/",REPT(" ",999)),COLUMNS($N:O)*999-998,999))</f>
        <v>musical</v>
      </c>
      <c r="S3199" s="14">
        <f t="shared" si="198"/>
        <v>42009.493263888886</v>
      </c>
      <c r="T3199" s="14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10" t="str">
        <f>TRIM(MID(SUBSTITUTE($N3200,"/",REPT(" ",999)),COLUMNS($N:N)*999-998,999))</f>
        <v>theater</v>
      </c>
      <c r="R3200" s="10" t="str">
        <f>TRIM(MID(SUBSTITUTE($N3200,"/",REPT(" ",999)),COLUMNS($N:O)*999-998,999))</f>
        <v>musical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10" t="str">
        <f>TRIM(MID(SUBSTITUTE($N3201,"/",REPT(" ",999)),COLUMNS($N:N)*999-998,999))</f>
        <v>theater</v>
      </c>
      <c r="R3201" s="10" t="str">
        <f>TRIM(MID(SUBSTITUTE($N3201,"/",REPT(" ",999)),COLUMNS($N:O)*999-998,999))</f>
        <v>musical</v>
      </c>
      <c r="S3201" s="14">
        <f t="shared" si="198"/>
        <v>41858.761782407404</v>
      </c>
      <c r="T3201" s="14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10" t="str">
        <f>TRIM(MID(SUBSTITUTE($N3202,"/",REPT(" ",999)),COLUMNS($N:N)*999-998,999))</f>
        <v>theater</v>
      </c>
      <c r="R3202" s="10" t="str">
        <f>TRIM(MID(SUBSTITUTE($N3202,"/",REPT(" ",999)),COLUMNS($N:O)*999-998,999))</f>
        <v>musical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IF(ISERROR(E3203/L3203), "N/A", E3203/L3203)</f>
        <v>12.5</v>
      </c>
      <c r="Q3203" s="10" t="str">
        <f>TRIM(MID(SUBSTITUTE($N3203,"/",REPT(" ",999)),COLUMNS($N:N)*999-998,999))</f>
        <v>theater</v>
      </c>
      <c r="R3203" s="10" t="str">
        <f>TRIM(MID(SUBSTITUTE($N3203,"/",REPT(" ",999)),COLUMNS($N:O)*999-998,999))</f>
        <v>musical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10" t="str">
        <f>TRIM(MID(SUBSTITUTE($N3204,"/",REPT(" ",999)),COLUMNS($N:N)*999-998,999))</f>
        <v>theater</v>
      </c>
      <c r="R3204" s="10" t="str">
        <f>TRIM(MID(SUBSTITUTE($N3204,"/",REPT(" ",999)),COLUMNS($N:O)*999-998,999))</f>
        <v>musical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10" t="str">
        <f>TRIM(MID(SUBSTITUTE($N3205,"/",REPT(" ",999)),COLUMNS($N:N)*999-998,999))</f>
        <v>theater</v>
      </c>
      <c r="R3205" s="10" t="str">
        <f>TRIM(MID(SUBSTITUTE($N3205,"/",REPT(" ",999)),COLUMNS($N:O)*999-998,999))</f>
        <v>musical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str">
        <f t="shared" si="201"/>
        <v>N/A</v>
      </c>
      <c r="Q3206" s="10" t="str">
        <f>TRIM(MID(SUBSTITUTE($N3206,"/",REPT(" ",999)),COLUMNS($N:N)*999-998,999))</f>
        <v>theater</v>
      </c>
      <c r="R3206" s="10" t="str">
        <f>TRIM(MID(SUBSTITUTE($N3206,"/",REPT(" ",999)),COLUMNS($N:O)*999-998,999))</f>
        <v>musical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10" t="str">
        <f>TRIM(MID(SUBSTITUTE($N3207,"/",REPT(" ",999)),COLUMNS($N:N)*999-998,999))</f>
        <v>theater</v>
      </c>
      <c r="R3207" s="10" t="str">
        <f>TRIM(MID(SUBSTITUTE($N3207,"/",REPT(" ",999)),COLUMNS($N:O)*999-998,999))</f>
        <v>musical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str">
        <f t="shared" si="201"/>
        <v>N/A</v>
      </c>
      <c r="Q3208" s="10" t="str">
        <f>TRIM(MID(SUBSTITUTE($N3208,"/",REPT(" ",999)),COLUMNS($N:N)*999-998,999))</f>
        <v>theater</v>
      </c>
      <c r="R3208" s="10" t="str">
        <f>TRIM(MID(SUBSTITUTE($N3208,"/",REPT(" ",999)),COLUMNS($N:O)*999-998,999))</f>
        <v>musical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10" t="str">
        <f>TRIM(MID(SUBSTITUTE($N3209,"/",REPT(" ",999)),COLUMNS($N:N)*999-998,999))</f>
        <v>theater</v>
      </c>
      <c r="R3209" s="10" t="str">
        <f>TRIM(MID(SUBSTITUTE($N3209,"/",REPT(" ",999)),COLUMNS($N:O)*999-998,999))</f>
        <v>musical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10" t="str">
        <f>TRIM(MID(SUBSTITUTE($N3210,"/",REPT(" ",999)),COLUMNS($N:N)*999-998,999))</f>
        <v>theater</v>
      </c>
      <c r="R3210" s="10" t="str">
        <f>TRIM(MID(SUBSTITUTE($N3210,"/",REPT(" ",999)),COLUMNS($N:O)*999-998,999))</f>
        <v>plays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10" t="str">
        <f>TRIM(MID(SUBSTITUTE($N3211,"/",REPT(" ",999)),COLUMNS($N:N)*999-998,999))</f>
        <v>theater</v>
      </c>
      <c r="R3211" s="10" t="str">
        <f>TRIM(MID(SUBSTITUTE($N3211,"/",REPT(" ",999)),COLUMNS($N:O)*999-998,999))</f>
        <v>plays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10" t="str">
        <f>TRIM(MID(SUBSTITUTE($N3212,"/",REPT(" ",999)),COLUMNS($N:N)*999-998,999))</f>
        <v>theater</v>
      </c>
      <c r="R3212" s="10" t="str">
        <f>TRIM(MID(SUBSTITUTE($N3212,"/",REPT(" ",999)),COLUMNS($N:O)*999-998,999))</f>
        <v>plays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10" t="str">
        <f>TRIM(MID(SUBSTITUTE($N3213,"/",REPT(" ",999)),COLUMNS($N:N)*999-998,999))</f>
        <v>theater</v>
      </c>
      <c r="R3213" s="10" t="str">
        <f>TRIM(MID(SUBSTITUTE($N3213,"/",REPT(" ",999)),COLUMNS($N:O)*999-998,999))</f>
        <v>plays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10" t="str">
        <f>TRIM(MID(SUBSTITUTE($N3214,"/",REPT(" ",999)),COLUMNS($N:N)*999-998,999))</f>
        <v>theater</v>
      </c>
      <c r="R3214" s="10" t="str">
        <f>TRIM(MID(SUBSTITUTE($N3214,"/",REPT(" ",999)),COLUMNS($N:O)*999-998,999))</f>
        <v>plays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10" t="str">
        <f>TRIM(MID(SUBSTITUTE($N3215,"/",REPT(" ",999)),COLUMNS($N:N)*999-998,999))</f>
        <v>theater</v>
      </c>
      <c r="R3215" s="10" t="str">
        <f>TRIM(MID(SUBSTITUTE($N3215,"/",REPT(" ",999)),COLUMNS($N:O)*999-998,999))</f>
        <v>plays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10" t="str">
        <f>TRIM(MID(SUBSTITUTE($N3216,"/",REPT(" ",999)),COLUMNS($N:N)*999-998,999))</f>
        <v>theater</v>
      </c>
      <c r="R3216" s="10" t="str">
        <f>TRIM(MID(SUBSTITUTE($N3216,"/",REPT(" ",999)),COLUMNS($N:O)*999-998,999))</f>
        <v>plays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10" t="str">
        <f>TRIM(MID(SUBSTITUTE($N3217,"/",REPT(" ",999)),COLUMNS($N:N)*999-998,999))</f>
        <v>theater</v>
      </c>
      <c r="R3217" s="10" t="str">
        <f>TRIM(MID(SUBSTITUTE($N3217,"/",REPT(" ",999)),COLUMNS($N:O)*999-998,999))</f>
        <v>plays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10" t="str">
        <f>TRIM(MID(SUBSTITUTE($N3218,"/",REPT(" ",999)),COLUMNS($N:N)*999-998,999))</f>
        <v>theater</v>
      </c>
      <c r="R3218" s="10" t="str">
        <f>TRIM(MID(SUBSTITUTE($N3218,"/",REPT(" ",999)),COLUMNS($N:O)*999-998,999))</f>
        <v>plays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10" t="str">
        <f>TRIM(MID(SUBSTITUTE($N3219,"/",REPT(" ",999)),COLUMNS($N:N)*999-998,999))</f>
        <v>theater</v>
      </c>
      <c r="R3219" s="10" t="str">
        <f>TRIM(MID(SUBSTITUTE($N3219,"/",REPT(" ",999)),COLUMNS($N:O)*999-998,999))</f>
        <v>plays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10" t="str">
        <f>TRIM(MID(SUBSTITUTE($N3220,"/",REPT(" ",999)),COLUMNS($N:N)*999-998,999))</f>
        <v>theater</v>
      </c>
      <c r="R3220" s="10" t="str">
        <f>TRIM(MID(SUBSTITUTE($N3220,"/",REPT(" ",999)),COLUMNS($N:O)*999-998,999))</f>
        <v>plays</v>
      </c>
      <c r="S3220" s="14">
        <f t="shared" si="202"/>
        <v>41971.002152777779</v>
      </c>
      <c r="T3220" s="14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10" t="str">
        <f>TRIM(MID(SUBSTITUTE($N3221,"/",REPT(" ",999)),COLUMNS($N:N)*999-998,999))</f>
        <v>theater</v>
      </c>
      <c r="R3221" s="10" t="str">
        <f>TRIM(MID(SUBSTITUTE($N3221,"/",REPT(" ",999)),COLUMNS($N:O)*999-998,999))</f>
        <v>plays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10" t="str">
        <f>TRIM(MID(SUBSTITUTE($N3222,"/",REPT(" ",999)),COLUMNS($N:N)*999-998,999))</f>
        <v>theater</v>
      </c>
      <c r="R3222" s="10" t="str">
        <f>TRIM(MID(SUBSTITUTE($N3222,"/",REPT(" ",999)),COLUMNS($N:O)*999-998,999))</f>
        <v>plays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10" t="str">
        <f>TRIM(MID(SUBSTITUTE($N3223,"/",REPT(" ",999)),COLUMNS($N:N)*999-998,999))</f>
        <v>theater</v>
      </c>
      <c r="R3223" s="10" t="str">
        <f>TRIM(MID(SUBSTITUTE($N3223,"/",REPT(" ",999)),COLUMNS($N:O)*999-998,999))</f>
        <v>plays</v>
      </c>
      <c r="S3223" s="14">
        <f t="shared" si="202"/>
        <v>42155.696793981479</v>
      </c>
      <c r="T3223" s="14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10" t="str">
        <f>TRIM(MID(SUBSTITUTE($N3224,"/",REPT(" ",999)),COLUMNS($N:N)*999-998,999))</f>
        <v>theater</v>
      </c>
      <c r="R3224" s="10" t="str">
        <f>TRIM(MID(SUBSTITUTE($N3224,"/",REPT(" ",999)),COLUMNS($N:O)*999-998,999))</f>
        <v>plays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10" t="str">
        <f>TRIM(MID(SUBSTITUTE($N3225,"/",REPT(" ",999)),COLUMNS($N:N)*999-998,999))</f>
        <v>theater</v>
      </c>
      <c r="R3225" s="10" t="str">
        <f>TRIM(MID(SUBSTITUTE($N3225,"/",REPT(" ",999)),COLUMNS($N:O)*999-998,999))</f>
        <v>plays</v>
      </c>
      <c r="S3225" s="14">
        <f t="shared" si="202"/>
        <v>42206.835370370376</v>
      </c>
      <c r="T3225" s="14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10" t="str">
        <f>TRIM(MID(SUBSTITUTE($N3226,"/",REPT(" ",999)),COLUMNS($N:N)*999-998,999))</f>
        <v>theater</v>
      </c>
      <c r="R3226" s="10" t="str">
        <f>TRIM(MID(SUBSTITUTE($N3226,"/",REPT(" ",999)),COLUMNS($N:O)*999-998,999))</f>
        <v>plays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10" t="str">
        <f>TRIM(MID(SUBSTITUTE($N3227,"/",REPT(" ",999)),COLUMNS($N:N)*999-998,999))</f>
        <v>theater</v>
      </c>
      <c r="R3227" s="10" t="str">
        <f>TRIM(MID(SUBSTITUTE($N3227,"/",REPT(" ",999)),COLUMNS($N:O)*999-998,999))</f>
        <v>plays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10" t="str">
        <f>TRIM(MID(SUBSTITUTE($N3228,"/",REPT(" ",999)),COLUMNS($N:N)*999-998,999))</f>
        <v>theater</v>
      </c>
      <c r="R3228" s="10" t="str">
        <f>TRIM(MID(SUBSTITUTE($N3228,"/",REPT(" ",999)),COLUMNS($N:O)*999-998,999))</f>
        <v>plays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10" t="str">
        <f>TRIM(MID(SUBSTITUTE($N3229,"/",REPT(" ",999)),COLUMNS($N:N)*999-998,999))</f>
        <v>theater</v>
      </c>
      <c r="R3229" s="10" t="str">
        <f>TRIM(MID(SUBSTITUTE($N3229,"/",REPT(" ",999)),COLUMNS($N:O)*999-998,999))</f>
        <v>plays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10" t="str">
        <f>TRIM(MID(SUBSTITUTE($N3230,"/",REPT(" ",999)),COLUMNS($N:N)*999-998,999))</f>
        <v>theater</v>
      </c>
      <c r="R3230" s="10" t="str">
        <f>TRIM(MID(SUBSTITUTE($N3230,"/",REPT(" ",999)),COLUMNS($N:O)*999-998,999))</f>
        <v>plays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10" t="str">
        <f>TRIM(MID(SUBSTITUTE($N3231,"/",REPT(" ",999)),COLUMNS($N:N)*999-998,999))</f>
        <v>theater</v>
      </c>
      <c r="R3231" s="10" t="str">
        <f>TRIM(MID(SUBSTITUTE($N3231,"/",REPT(" ",999)),COLUMNS($N:O)*999-998,999))</f>
        <v>plays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10" t="str">
        <f>TRIM(MID(SUBSTITUTE($N3232,"/",REPT(" ",999)),COLUMNS($N:N)*999-998,999))</f>
        <v>theater</v>
      </c>
      <c r="R3232" s="10" t="str">
        <f>TRIM(MID(SUBSTITUTE($N3232,"/",REPT(" ",999)),COLUMNS($N:O)*999-998,999))</f>
        <v>plays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10" t="str">
        <f>TRIM(MID(SUBSTITUTE($N3233,"/",REPT(" ",999)),COLUMNS($N:N)*999-998,999))</f>
        <v>theater</v>
      </c>
      <c r="R3233" s="10" t="str">
        <f>TRIM(MID(SUBSTITUTE($N3233,"/",REPT(" ",999)),COLUMNS($N:O)*999-998,999))</f>
        <v>plays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10" t="str">
        <f>TRIM(MID(SUBSTITUTE($N3234,"/",REPT(" ",999)),COLUMNS($N:N)*999-998,999))</f>
        <v>theater</v>
      </c>
      <c r="R3234" s="10" t="str">
        <f>TRIM(MID(SUBSTITUTE($N3234,"/",REPT(" ",999)),COLUMNS($N:O)*999-998,999))</f>
        <v>plays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10" t="str">
        <f>TRIM(MID(SUBSTITUTE($N3235,"/",REPT(" ",999)),COLUMNS($N:N)*999-998,999))</f>
        <v>theater</v>
      </c>
      <c r="R3235" s="10" t="str">
        <f>TRIM(MID(SUBSTITUTE($N3235,"/",REPT(" ",999)),COLUMNS($N:O)*999-998,999))</f>
        <v>plays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10" t="str">
        <f>TRIM(MID(SUBSTITUTE($N3236,"/",REPT(" ",999)),COLUMNS($N:N)*999-998,999))</f>
        <v>theater</v>
      </c>
      <c r="R3236" s="10" t="str">
        <f>TRIM(MID(SUBSTITUTE($N3236,"/",REPT(" ",999)),COLUMNS($N:O)*999-998,999))</f>
        <v>plays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10" t="str">
        <f>TRIM(MID(SUBSTITUTE($N3237,"/",REPT(" ",999)),COLUMNS($N:N)*999-998,999))</f>
        <v>theater</v>
      </c>
      <c r="R3237" s="10" t="str">
        <f>TRIM(MID(SUBSTITUTE($N3237,"/",REPT(" ",999)),COLUMNS($N:O)*999-998,999))</f>
        <v>plays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10" t="str">
        <f>TRIM(MID(SUBSTITUTE($N3238,"/",REPT(" ",999)),COLUMNS($N:N)*999-998,999))</f>
        <v>theater</v>
      </c>
      <c r="R3238" s="10" t="str">
        <f>TRIM(MID(SUBSTITUTE($N3238,"/",REPT(" ",999)),COLUMNS($N:O)*999-998,999))</f>
        <v>plays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10" t="str">
        <f>TRIM(MID(SUBSTITUTE($N3239,"/",REPT(" ",999)),COLUMNS($N:N)*999-998,999))</f>
        <v>theater</v>
      </c>
      <c r="R3239" s="10" t="str">
        <f>TRIM(MID(SUBSTITUTE($N3239,"/",REPT(" ",999)),COLUMNS($N:O)*999-998,999))</f>
        <v>plays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10" t="str">
        <f>TRIM(MID(SUBSTITUTE($N3240,"/",REPT(" ",999)),COLUMNS($N:N)*999-998,999))</f>
        <v>theater</v>
      </c>
      <c r="R3240" s="10" t="str">
        <f>TRIM(MID(SUBSTITUTE($N3240,"/",REPT(" ",999)),COLUMNS($N:O)*999-998,999))</f>
        <v>plays</v>
      </c>
      <c r="S3240" s="14">
        <f t="shared" si="202"/>
        <v>42156.510393518518</v>
      </c>
      <c r="T3240" s="14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10" t="str">
        <f>TRIM(MID(SUBSTITUTE($N3241,"/",REPT(" ",999)),COLUMNS($N:N)*999-998,999))</f>
        <v>theater</v>
      </c>
      <c r="R3241" s="10" t="str">
        <f>TRIM(MID(SUBSTITUTE($N3241,"/",REPT(" ",999)),COLUMNS($N:O)*999-998,999))</f>
        <v>plays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10" t="str">
        <f>TRIM(MID(SUBSTITUTE($N3242,"/",REPT(" ",999)),COLUMNS($N:N)*999-998,999))</f>
        <v>theater</v>
      </c>
      <c r="R3242" s="10" t="str">
        <f>TRIM(MID(SUBSTITUTE($N3242,"/",REPT(" ",999)),COLUMNS($N:O)*999-998,999))</f>
        <v>plays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10" t="str">
        <f>TRIM(MID(SUBSTITUTE($N3243,"/",REPT(" ",999)),COLUMNS($N:N)*999-998,999))</f>
        <v>theater</v>
      </c>
      <c r="R3243" s="10" t="str">
        <f>TRIM(MID(SUBSTITUTE($N3243,"/",REPT(" ",999)),COLUMNS($N:O)*999-998,999))</f>
        <v>plays</v>
      </c>
      <c r="S3243" s="14">
        <f t="shared" si="202"/>
        <v>41893.324884259258</v>
      </c>
      <c r="T3243" s="14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10" t="str">
        <f>TRIM(MID(SUBSTITUTE($N3244,"/",REPT(" ",999)),COLUMNS($N:N)*999-998,999))</f>
        <v>theater</v>
      </c>
      <c r="R3244" s="10" t="str">
        <f>TRIM(MID(SUBSTITUTE($N3244,"/",REPT(" ",999)),COLUMNS($N:O)*999-998,999))</f>
        <v>plays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10" t="str">
        <f>TRIM(MID(SUBSTITUTE($N3245,"/",REPT(" ",999)),COLUMNS($N:N)*999-998,999))</f>
        <v>theater</v>
      </c>
      <c r="R3245" s="10" t="str">
        <f>TRIM(MID(SUBSTITUTE($N3245,"/",REPT(" ",999)),COLUMNS($N:O)*999-998,999))</f>
        <v>plays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10" t="str">
        <f>TRIM(MID(SUBSTITUTE($N3246,"/",REPT(" ",999)),COLUMNS($N:N)*999-998,999))</f>
        <v>theater</v>
      </c>
      <c r="R3246" s="10" t="str">
        <f>TRIM(MID(SUBSTITUTE($N3246,"/",REPT(" ",999)),COLUMNS($N:O)*999-998,999))</f>
        <v>plays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10" t="str">
        <f>TRIM(MID(SUBSTITUTE($N3247,"/",REPT(" ",999)),COLUMNS($N:N)*999-998,999))</f>
        <v>theater</v>
      </c>
      <c r="R3247" s="10" t="str">
        <f>TRIM(MID(SUBSTITUTE($N3247,"/",REPT(" ",999)),COLUMNS($N:O)*999-998,999))</f>
        <v>plays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10" t="str">
        <f>TRIM(MID(SUBSTITUTE($N3248,"/",REPT(" ",999)),COLUMNS($N:N)*999-998,999))</f>
        <v>theater</v>
      </c>
      <c r="R3248" s="10" t="str">
        <f>TRIM(MID(SUBSTITUTE($N3248,"/",REPT(" ",999)),COLUMNS($N:O)*999-998,999))</f>
        <v>plays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10" t="str">
        <f>TRIM(MID(SUBSTITUTE($N3249,"/",REPT(" ",999)),COLUMNS($N:N)*999-998,999))</f>
        <v>theater</v>
      </c>
      <c r="R3249" s="10" t="str">
        <f>TRIM(MID(SUBSTITUTE($N3249,"/",REPT(" ",999)),COLUMNS($N:O)*999-998,999))</f>
        <v>plays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10" t="str">
        <f>TRIM(MID(SUBSTITUTE($N3250,"/",REPT(" ",999)),COLUMNS($N:N)*999-998,999))</f>
        <v>theater</v>
      </c>
      <c r="R3250" s="10" t="str">
        <f>TRIM(MID(SUBSTITUTE($N3250,"/",REPT(" ",999)),COLUMNS($N:O)*999-998,999))</f>
        <v>plays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10" t="str">
        <f>TRIM(MID(SUBSTITUTE($N3251,"/",REPT(" ",999)),COLUMNS($N:N)*999-998,999))</f>
        <v>theater</v>
      </c>
      <c r="R3251" s="10" t="str">
        <f>TRIM(MID(SUBSTITUTE($N3251,"/",REPT(" ",999)),COLUMNS($N:O)*999-998,999))</f>
        <v>plays</v>
      </c>
      <c r="S3251" s="14">
        <f t="shared" si="202"/>
        <v>42145.746689814812</v>
      </c>
      <c r="T3251" s="14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10" t="str">
        <f>TRIM(MID(SUBSTITUTE($N3252,"/",REPT(" ",999)),COLUMNS($N:N)*999-998,999))</f>
        <v>theater</v>
      </c>
      <c r="R3252" s="10" t="str">
        <f>TRIM(MID(SUBSTITUTE($N3252,"/",REPT(" ",999)),COLUMNS($N:O)*999-998,999))</f>
        <v>plays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10" t="str">
        <f>TRIM(MID(SUBSTITUTE($N3253,"/",REPT(" ",999)),COLUMNS($N:N)*999-998,999))</f>
        <v>theater</v>
      </c>
      <c r="R3253" s="10" t="str">
        <f>TRIM(MID(SUBSTITUTE($N3253,"/",REPT(" ",999)),COLUMNS($N:O)*999-998,999))</f>
        <v>plays</v>
      </c>
      <c r="S3253" s="14">
        <f t="shared" si="202"/>
        <v>42146.731087962966</v>
      </c>
      <c r="T3253" s="14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10" t="str">
        <f>TRIM(MID(SUBSTITUTE($N3254,"/",REPT(" ",999)),COLUMNS($N:N)*999-998,999))</f>
        <v>theater</v>
      </c>
      <c r="R3254" s="10" t="str">
        <f>TRIM(MID(SUBSTITUTE($N3254,"/",REPT(" ",999)),COLUMNS($N:O)*999-998,999))</f>
        <v>plays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10" t="str">
        <f>TRIM(MID(SUBSTITUTE($N3255,"/",REPT(" ",999)),COLUMNS($N:N)*999-998,999))</f>
        <v>theater</v>
      </c>
      <c r="R3255" s="10" t="str">
        <f>TRIM(MID(SUBSTITUTE($N3255,"/",REPT(" ",999)),COLUMNS($N:O)*999-998,999))</f>
        <v>plays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10" t="str">
        <f>TRIM(MID(SUBSTITUTE($N3256,"/",REPT(" ",999)),COLUMNS($N:N)*999-998,999))</f>
        <v>theater</v>
      </c>
      <c r="R3256" s="10" t="str">
        <f>TRIM(MID(SUBSTITUTE($N3256,"/",REPT(" ",999)),COLUMNS($N:O)*999-998,999))</f>
        <v>plays</v>
      </c>
      <c r="S3256" s="14">
        <f t="shared" si="202"/>
        <v>42059.085752314815</v>
      </c>
      <c r="T3256" s="14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10" t="str">
        <f>TRIM(MID(SUBSTITUTE($N3257,"/",REPT(" ",999)),COLUMNS($N:N)*999-998,999))</f>
        <v>theater</v>
      </c>
      <c r="R3257" s="10" t="str">
        <f>TRIM(MID(SUBSTITUTE($N3257,"/",REPT(" ",999)),COLUMNS($N:O)*999-998,999))</f>
        <v>plays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10" t="str">
        <f>TRIM(MID(SUBSTITUTE($N3258,"/",REPT(" ",999)),COLUMNS($N:N)*999-998,999))</f>
        <v>theater</v>
      </c>
      <c r="R3258" s="10" t="str">
        <f>TRIM(MID(SUBSTITUTE($N3258,"/",REPT(" ",999)),COLUMNS($N:O)*999-998,999))</f>
        <v>plays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10" t="str">
        <f>TRIM(MID(SUBSTITUTE($N3259,"/",REPT(" ",999)),COLUMNS($N:N)*999-998,999))</f>
        <v>theater</v>
      </c>
      <c r="R3259" s="10" t="str">
        <f>TRIM(MID(SUBSTITUTE($N3259,"/",REPT(" ",999)),COLUMNS($N:O)*999-998,999))</f>
        <v>plays</v>
      </c>
      <c r="S3259" s="14">
        <f t="shared" si="202"/>
        <v>42758.559629629628</v>
      </c>
      <c r="T3259" s="14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10" t="str">
        <f>TRIM(MID(SUBSTITUTE($N3260,"/",REPT(" ",999)),COLUMNS($N:N)*999-998,999))</f>
        <v>theater</v>
      </c>
      <c r="R3260" s="10" t="str">
        <f>TRIM(MID(SUBSTITUTE($N3260,"/",REPT(" ",999)),COLUMNS($N:O)*999-998,999))</f>
        <v>plays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10" t="str">
        <f>TRIM(MID(SUBSTITUTE($N3261,"/",REPT(" ",999)),COLUMNS($N:N)*999-998,999))</f>
        <v>theater</v>
      </c>
      <c r="R3261" s="10" t="str">
        <f>TRIM(MID(SUBSTITUTE($N3261,"/",REPT(" ",999)),COLUMNS($N:O)*999-998,999))</f>
        <v>plays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10" t="str">
        <f>TRIM(MID(SUBSTITUTE($N3262,"/",REPT(" ",999)),COLUMNS($N:N)*999-998,999))</f>
        <v>theater</v>
      </c>
      <c r="R3262" s="10" t="str">
        <f>TRIM(MID(SUBSTITUTE($N3262,"/",REPT(" ",999)),COLUMNS($N:O)*999-998,999))</f>
        <v>plays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10" t="str">
        <f>TRIM(MID(SUBSTITUTE($N3263,"/",REPT(" ",999)),COLUMNS($N:N)*999-998,999))</f>
        <v>theater</v>
      </c>
      <c r="R3263" s="10" t="str">
        <f>TRIM(MID(SUBSTITUTE($N3263,"/",REPT(" ",999)),COLUMNS($N:O)*999-998,999))</f>
        <v>plays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10" t="str">
        <f>TRIM(MID(SUBSTITUTE($N3264,"/",REPT(" ",999)),COLUMNS($N:N)*999-998,999))</f>
        <v>theater</v>
      </c>
      <c r="R3264" s="10" t="str">
        <f>TRIM(MID(SUBSTITUTE($N3264,"/",REPT(" ",999)),COLUMNS($N:O)*999-998,999))</f>
        <v>plays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10" t="str">
        <f>TRIM(MID(SUBSTITUTE($N3265,"/",REPT(" ",999)),COLUMNS($N:N)*999-998,999))</f>
        <v>theater</v>
      </c>
      <c r="R3265" s="10" t="str">
        <f>TRIM(MID(SUBSTITUTE($N3265,"/",REPT(" ",999)),COLUMNS($N:O)*999-998,999))</f>
        <v>plays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10" t="str">
        <f>TRIM(MID(SUBSTITUTE($N3266,"/",REPT(" ",999)),COLUMNS($N:N)*999-998,999))</f>
        <v>theater</v>
      </c>
      <c r="R3266" s="10" t="str">
        <f>TRIM(MID(SUBSTITUTE($N3266,"/",REPT(" ",999)),COLUMNS($N:O)*999-998,999))</f>
        <v>plays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IF(ISERROR(E3267/L3267), "N/A", E3267/L3267)</f>
        <v>70.285714285714292</v>
      </c>
      <c r="Q3267" s="10" t="str">
        <f>TRIM(MID(SUBSTITUTE($N3267,"/",REPT(" ",999)),COLUMNS($N:N)*999-998,999))</f>
        <v>theater</v>
      </c>
      <c r="R3267" s="10" t="str">
        <f>TRIM(MID(SUBSTITUTE($N3267,"/",REPT(" ",999)),COLUMNS($N:O)*999-998,999))</f>
        <v>plays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10" t="str">
        <f>TRIM(MID(SUBSTITUTE($N3268,"/",REPT(" ",999)),COLUMNS($N:N)*999-998,999))</f>
        <v>theater</v>
      </c>
      <c r="R3268" s="10" t="str">
        <f>TRIM(MID(SUBSTITUTE($N3268,"/",REPT(" ",999)),COLUMNS($N:O)*999-998,999))</f>
        <v>plays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10" t="str">
        <f>TRIM(MID(SUBSTITUTE($N3269,"/",REPT(" ",999)),COLUMNS($N:N)*999-998,999))</f>
        <v>theater</v>
      </c>
      <c r="R3269" s="10" t="str">
        <f>TRIM(MID(SUBSTITUTE($N3269,"/",REPT(" ",999)),COLUMNS($N:O)*999-998,999))</f>
        <v>plays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10" t="str">
        <f>TRIM(MID(SUBSTITUTE($N3270,"/",REPT(" ",999)),COLUMNS($N:N)*999-998,999))</f>
        <v>theater</v>
      </c>
      <c r="R3270" s="10" t="str">
        <f>TRIM(MID(SUBSTITUTE($N3270,"/",REPT(" ",999)),COLUMNS($N:O)*999-998,999))</f>
        <v>plays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10" t="str">
        <f>TRIM(MID(SUBSTITUTE($N3271,"/",REPT(" ",999)),COLUMNS($N:N)*999-998,999))</f>
        <v>theater</v>
      </c>
      <c r="R3271" s="10" t="str">
        <f>TRIM(MID(SUBSTITUTE($N3271,"/",REPT(" ",999)),COLUMNS($N:O)*999-998,999))</f>
        <v>plays</v>
      </c>
      <c r="S3271" s="14">
        <f t="shared" si="206"/>
        <v>42137.395798611105</v>
      </c>
      <c r="T3271" s="14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10" t="str">
        <f>TRIM(MID(SUBSTITUTE($N3272,"/",REPT(" ",999)),COLUMNS($N:N)*999-998,999))</f>
        <v>theater</v>
      </c>
      <c r="R3272" s="10" t="str">
        <f>TRIM(MID(SUBSTITUTE($N3272,"/",REPT(" ",999)),COLUMNS($N:O)*999-998,999))</f>
        <v>plays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10" t="str">
        <f>TRIM(MID(SUBSTITUTE($N3273,"/",REPT(" ",999)),COLUMNS($N:N)*999-998,999))</f>
        <v>theater</v>
      </c>
      <c r="R3273" s="10" t="str">
        <f>TRIM(MID(SUBSTITUTE($N3273,"/",REPT(" ",999)),COLUMNS($N:O)*999-998,999))</f>
        <v>plays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10" t="str">
        <f>TRIM(MID(SUBSTITUTE($N3274,"/",REPT(" ",999)),COLUMNS($N:N)*999-998,999))</f>
        <v>theater</v>
      </c>
      <c r="R3274" s="10" t="str">
        <f>TRIM(MID(SUBSTITUTE($N3274,"/",REPT(" ",999)),COLUMNS($N:O)*999-998,999))</f>
        <v>plays</v>
      </c>
      <c r="S3274" s="14">
        <f t="shared" si="206"/>
        <v>42284.500104166669</v>
      </c>
      <c r="T3274" s="14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10" t="str">
        <f>TRIM(MID(SUBSTITUTE($N3275,"/",REPT(" ",999)),COLUMNS($N:N)*999-998,999))</f>
        <v>theater</v>
      </c>
      <c r="R3275" s="10" t="str">
        <f>TRIM(MID(SUBSTITUTE($N3275,"/",REPT(" ",999)),COLUMNS($N:O)*999-998,999))</f>
        <v>plays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10" t="str">
        <f>TRIM(MID(SUBSTITUTE($N3276,"/",REPT(" ",999)),COLUMNS($N:N)*999-998,999))</f>
        <v>theater</v>
      </c>
      <c r="R3276" s="10" t="str">
        <f>TRIM(MID(SUBSTITUTE($N3276,"/",REPT(" ",999)),COLUMNS($N:O)*999-998,999))</f>
        <v>plays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10" t="str">
        <f>TRIM(MID(SUBSTITUTE($N3277,"/",REPT(" ",999)),COLUMNS($N:N)*999-998,999))</f>
        <v>theater</v>
      </c>
      <c r="R3277" s="10" t="str">
        <f>TRIM(MID(SUBSTITUTE($N3277,"/",REPT(" ",999)),COLUMNS($N:O)*999-998,999))</f>
        <v>plays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10" t="str">
        <f>TRIM(MID(SUBSTITUTE($N3278,"/",REPT(" ",999)),COLUMNS($N:N)*999-998,999))</f>
        <v>theater</v>
      </c>
      <c r="R3278" s="10" t="str">
        <f>TRIM(MID(SUBSTITUTE($N3278,"/",REPT(" ",999)),COLUMNS($N:O)*999-998,999))</f>
        <v>plays</v>
      </c>
      <c r="S3278" s="14">
        <f t="shared" si="206"/>
        <v>42426.949988425928</v>
      </c>
      <c r="T3278" s="14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10" t="str">
        <f>TRIM(MID(SUBSTITUTE($N3279,"/",REPT(" ",999)),COLUMNS($N:N)*999-998,999))</f>
        <v>theater</v>
      </c>
      <c r="R3279" s="10" t="str">
        <f>TRIM(MID(SUBSTITUTE($N3279,"/",REPT(" ",999)),COLUMNS($N:O)*999-998,999))</f>
        <v>plays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10" t="str">
        <f>TRIM(MID(SUBSTITUTE($N3280,"/",REPT(" ",999)),COLUMNS($N:N)*999-998,999))</f>
        <v>theater</v>
      </c>
      <c r="R3280" s="10" t="str">
        <f>TRIM(MID(SUBSTITUTE($N3280,"/",REPT(" ",999)),COLUMNS($N:O)*999-998,999))</f>
        <v>plays</v>
      </c>
      <c r="S3280" s="14">
        <f t="shared" si="206"/>
        <v>42124.848414351851</v>
      </c>
      <c r="T3280" s="14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10" t="str">
        <f>TRIM(MID(SUBSTITUTE($N3281,"/",REPT(" ",999)),COLUMNS($N:N)*999-998,999))</f>
        <v>theater</v>
      </c>
      <c r="R3281" s="10" t="str">
        <f>TRIM(MID(SUBSTITUTE($N3281,"/",REPT(" ",999)),COLUMNS($N:O)*999-998,999))</f>
        <v>plays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10" t="str">
        <f>TRIM(MID(SUBSTITUTE($N3282,"/",REPT(" ",999)),COLUMNS($N:N)*999-998,999))</f>
        <v>theater</v>
      </c>
      <c r="R3282" s="10" t="str">
        <f>TRIM(MID(SUBSTITUTE($N3282,"/",REPT(" ",999)),COLUMNS($N:O)*999-998,999))</f>
        <v>plays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10" t="str">
        <f>TRIM(MID(SUBSTITUTE($N3283,"/",REPT(" ",999)),COLUMNS($N:N)*999-998,999))</f>
        <v>theater</v>
      </c>
      <c r="R3283" s="10" t="str">
        <f>TRIM(MID(SUBSTITUTE($N3283,"/",REPT(" ",999)),COLUMNS($N:O)*999-998,999))</f>
        <v>plays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10" t="str">
        <f>TRIM(MID(SUBSTITUTE($N3284,"/",REPT(" ",999)),COLUMNS($N:N)*999-998,999))</f>
        <v>theater</v>
      </c>
      <c r="R3284" s="10" t="str">
        <f>TRIM(MID(SUBSTITUTE($N3284,"/",REPT(" ",999)),COLUMNS($N:O)*999-998,999))</f>
        <v>plays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10" t="str">
        <f>TRIM(MID(SUBSTITUTE($N3285,"/",REPT(" ",999)),COLUMNS($N:N)*999-998,999))</f>
        <v>theater</v>
      </c>
      <c r="R3285" s="10" t="str">
        <f>TRIM(MID(SUBSTITUTE($N3285,"/",REPT(" ",999)),COLUMNS($N:O)*999-998,999))</f>
        <v>plays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10" t="str">
        <f>TRIM(MID(SUBSTITUTE($N3286,"/",REPT(" ",999)),COLUMNS($N:N)*999-998,999))</f>
        <v>theater</v>
      </c>
      <c r="R3286" s="10" t="str">
        <f>TRIM(MID(SUBSTITUTE($N3286,"/",REPT(" ",999)),COLUMNS($N:O)*999-998,999))</f>
        <v>plays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10" t="str">
        <f>TRIM(MID(SUBSTITUTE($N3287,"/",REPT(" ",999)),COLUMNS($N:N)*999-998,999))</f>
        <v>theater</v>
      </c>
      <c r="R3287" s="10" t="str">
        <f>TRIM(MID(SUBSTITUTE($N3287,"/",REPT(" ",999)),COLUMNS($N:O)*999-998,999))</f>
        <v>plays</v>
      </c>
      <c r="S3287" s="14">
        <f t="shared" si="206"/>
        <v>42762.942430555559</v>
      </c>
      <c r="T3287" s="14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10" t="str">
        <f>TRIM(MID(SUBSTITUTE($N3288,"/",REPT(" ",999)),COLUMNS($N:N)*999-998,999))</f>
        <v>theater</v>
      </c>
      <c r="R3288" s="10" t="str">
        <f>TRIM(MID(SUBSTITUTE($N3288,"/",REPT(" ",999)),COLUMNS($N:O)*999-998,999))</f>
        <v>plays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10" t="str">
        <f>TRIM(MID(SUBSTITUTE($N3289,"/",REPT(" ",999)),COLUMNS($N:N)*999-998,999))</f>
        <v>theater</v>
      </c>
      <c r="R3289" s="10" t="str">
        <f>TRIM(MID(SUBSTITUTE($N3289,"/",REPT(" ",999)),COLUMNS($N:O)*999-998,999))</f>
        <v>plays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10" t="str">
        <f>TRIM(MID(SUBSTITUTE($N3290,"/",REPT(" ",999)),COLUMNS($N:N)*999-998,999))</f>
        <v>theater</v>
      </c>
      <c r="R3290" s="10" t="str">
        <f>TRIM(MID(SUBSTITUTE($N3290,"/",REPT(" ",999)),COLUMNS($N:O)*999-998,999))</f>
        <v>plays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10" t="str">
        <f>TRIM(MID(SUBSTITUTE($N3291,"/",REPT(" ",999)),COLUMNS($N:N)*999-998,999))</f>
        <v>theater</v>
      </c>
      <c r="R3291" s="10" t="str">
        <f>TRIM(MID(SUBSTITUTE($N3291,"/",REPT(" ",999)),COLUMNS($N:O)*999-998,999))</f>
        <v>plays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10" t="str">
        <f>TRIM(MID(SUBSTITUTE($N3292,"/",REPT(" ",999)),COLUMNS($N:N)*999-998,999))</f>
        <v>theater</v>
      </c>
      <c r="R3292" s="10" t="str">
        <f>TRIM(MID(SUBSTITUTE($N3292,"/",REPT(" ",999)),COLUMNS($N:O)*999-998,999))</f>
        <v>plays</v>
      </c>
      <c r="S3292" s="14">
        <f t="shared" si="206"/>
        <v>42775.51494212963</v>
      </c>
      <c r="T3292" s="14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10" t="str">
        <f>TRIM(MID(SUBSTITUTE($N3293,"/",REPT(" ",999)),COLUMNS($N:N)*999-998,999))</f>
        <v>theater</v>
      </c>
      <c r="R3293" s="10" t="str">
        <f>TRIM(MID(SUBSTITUTE($N3293,"/",REPT(" ",999)),COLUMNS($N:O)*999-998,999))</f>
        <v>plays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10" t="str">
        <f>TRIM(MID(SUBSTITUTE($N3294,"/",REPT(" ",999)),COLUMNS($N:N)*999-998,999))</f>
        <v>theater</v>
      </c>
      <c r="R3294" s="10" t="str">
        <f>TRIM(MID(SUBSTITUTE($N3294,"/",REPT(" ",999)),COLUMNS($N:O)*999-998,999))</f>
        <v>plays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10" t="str">
        <f>TRIM(MID(SUBSTITUTE($N3295,"/",REPT(" ",999)),COLUMNS($N:N)*999-998,999))</f>
        <v>theater</v>
      </c>
      <c r="R3295" s="10" t="str">
        <f>TRIM(MID(SUBSTITUTE($N3295,"/",REPT(" ",999)),COLUMNS($N:O)*999-998,999))</f>
        <v>plays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10" t="str">
        <f>TRIM(MID(SUBSTITUTE($N3296,"/",REPT(" ",999)),COLUMNS($N:N)*999-998,999))</f>
        <v>theater</v>
      </c>
      <c r="R3296" s="10" t="str">
        <f>TRIM(MID(SUBSTITUTE($N3296,"/",REPT(" ",999)),COLUMNS($N:O)*999-998,999))</f>
        <v>plays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10" t="str">
        <f>TRIM(MID(SUBSTITUTE($N3297,"/",REPT(" ",999)),COLUMNS($N:N)*999-998,999))</f>
        <v>theater</v>
      </c>
      <c r="R3297" s="10" t="str">
        <f>TRIM(MID(SUBSTITUTE($N3297,"/",REPT(" ",999)),COLUMNS($N:O)*999-998,999))</f>
        <v>plays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10" t="str">
        <f>TRIM(MID(SUBSTITUTE($N3298,"/",REPT(" ",999)),COLUMNS($N:N)*999-998,999))</f>
        <v>theater</v>
      </c>
      <c r="R3298" s="10" t="str">
        <f>TRIM(MID(SUBSTITUTE($N3298,"/",REPT(" ",999)),COLUMNS($N:O)*999-998,999))</f>
        <v>plays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10" t="str">
        <f>TRIM(MID(SUBSTITUTE($N3299,"/",REPT(" ",999)),COLUMNS($N:N)*999-998,999))</f>
        <v>theater</v>
      </c>
      <c r="R3299" s="10" t="str">
        <f>TRIM(MID(SUBSTITUTE($N3299,"/",REPT(" ",999)),COLUMNS($N:O)*999-998,999))</f>
        <v>plays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10" t="str">
        <f>TRIM(MID(SUBSTITUTE($N3300,"/",REPT(" ",999)),COLUMNS($N:N)*999-998,999))</f>
        <v>theater</v>
      </c>
      <c r="R3300" s="10" t="str">
        <f>TRIM(MID(SUBSTITUTE($N3300,"/",REPT(" ",999)),COLUMNS($N:O)*999-998,999))</f>
        <v>plays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10" t="str">
        <f>TRIM(MID(SUBSTITUTE($N3301,"/",REPT(" ",999)),COLUMNS($N:N)*999-998,999))</f>
        <v>theater</v>
      </c>
      <c r="R3301" s="10" t="str">
        <f>TRIM(MID(SUBSTITUTE($N3301,"/",REPT(" ",999)),COLUMNS($N:O)*999-998,999))</f>
        <v>plays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10" t="str">
        <f>TRIM(MID(SUBSTITUTE($N3302,"/",REPT(" ",999)),COLUMNS($N:N)*999-998,999))</f>
        <v>theater</v>
      </c>
      <c r="R3302" s="10" t="str">
        <f>TRIM(MID(SUBSTITUTE($N3302,"/",REPT(" ",999)),COLUMNS($N:O)*999-998,999))</f>
        <v>plays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10" t="str">
        <f>TRIM(MID(SUBSTITUTE($N3303,"/",REPT(" ",999)),COLUMNS($N:N)*999-998,999))</f>
        <v>theater</v>
      </c>
      <c r="R3303" s="10" t="str">
        <f>TRIM(MID(SUBSTITUTE($N3303,"/",REPT(" ",999)),COLUMNS($N:O)*999-998,999))</f>
        <v>plays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10" t="str">
        <f>TRIM(MID(SUBSTITUTE($N3304,"/",REPT(" ",999)),COLUMNS($N:N)*999-998,999))</f>
        <v>theater</v>
      </c>
      <c r="R3304" s="10" t="str">
        <f>TRIM(MID(SUBSTITUTE($N3304,"/",REPT(" ",999)),COLUMNS($N:O)*999-998,999))</f>
        <v>plays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10" t="str">
        <f>TRIM(MID(SUBSTITUTE($N3305,"/",REPT(" ",999)),COLUMNS($N:N)*999-998,999))</f>
        <v>theater</v>
      </c>
      <c r="R3305" s="10" t="str">
        <f>TRIM(MID(SUBSTITUTE($N3305,"/",REPT(" ",999)),COLUMNS($N:O)*999-998,999))</f>
        <v>plays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10" t="str">
        <f>TRIM(MID(SUBSTITUTE($N3306,"/",REPT(" ",999)),COLUMNS($N:N)*999-998,999))</f>
        <v>theater</v>
      </c>
      <c r="R3306" s="10" t="str">
        <f>TRIM(MID(SUBSTITUTE($N3306,"/",REPT(" ",999)),COLUMNS($N:O)*999-998,999))</f>
        <v>plays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10" t="str">
        <f>TRIM(MID(SUBSTITUTE($N3307,"/",REPT(" ",999)),COLUMNS($N:N)*999-998,999))</f>
        <v>theater</v>
      </c>
      <c r="R3307" s="10" t="str">
        <f>TRIM(MID(SUBSTITUTE($N3307,"/",REPT(" ",999)),COLUMNS($N:O)*999-998,999))</f>
        <v>plays</v>
      </c>
      <c r="S3307" s="14">
        <f t="shared" si="206"/>
        <v>42186.855879629627</v>
      </c>
      <c r="T3307" s="14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10" t="str">
        <f>TRIM(MID(SUBSTITUTE($N3308,"/",REPT(" ",999)),COLUMNS($N:N)*999-998,999))</f>
        <v>theater</v>
      </c>
      <c r="R3308" s="10" t="str">
        <f>TRIM(MID(SUBSTITUTE($N3308,"/",REPT(" ",999)),COLUMNS($N:O)*999-998,999))</f>
        <v>plays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10" t="str">
        <f>TRIM(MID(SUBSTITUTE($N3309,"/",REPT(" ",999)),COLUMNS($N:N)*999-998,999))</f>
        <v>theater</v>
      </c>
      <c r="R3309" s="10" t="str">
        <f>TRIM(MID(SUBSTITUTE($N3309,"/",REPT(" ",999)),COLUMNS($N:O)*999-998,999))</f>
        <v>plays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10" t="str">
        <f>TRIM(MID(SUBSTITUTE($N3310,"/",REPT(" ",999)),COLUMNS($N:N)*999-998,999))</f>
        <v>theater</v>
      </c>
      <c r="R3310" s="10" t="str">
        <f>TRIM(MID(SUBSTITUTE($N3310,"/",REPT(" ",999)),COLUMNS($N:O)*999-998,999))</f>
        <v>plays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10" t="str">
        <f>TRIM(MID(SUBSTITUTE($N3311,"/",REPT(" ",999)),COLUMNS($N:N)*999-998,999))</f>
        <v>theater</v>
      </c>
      <c r="R3311" s="10" t="str">
        <f>TRIM(MID(SUBSTITUTE($N3311,"/",REPT(" ",999)),COLUMNS($N:O)*999-998,999))</f>
        <v>plays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10" t="str">
        <f>TRIM(MID(SUBSTITUTE($N3312,"/",REPT(" ",999)),COLUMNS($N:N)*999-998,999))</f>
        <v>theater</v>
      </c>
      <c r="R3312" s="10" t="str">
        <f>TRIM(MID(SUBSTITUTE($N3312,"/",REPT(" ",999)),COLUMNS($N:O)*999-998,999))</f>
        <v>plays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10" t="str">
        <f>TRIM(MID(SUBSTITUTE($N3313,"/",REPT(" ",999)),COLUMNS($N:N)*999-998,999))</f>
        <v>theater</v>
      </c>
      <c r="R3313" s="10" t="str">
        <f>TRIM(MID(SUBSTITUTE($N3313,"/",REPT(" ",999)),COLUMNS($N:O)*999-998,999))</f>
        <v>plays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10" t="str">
        <f>TRIM(MID(SUBSTITUTE($N3314,"/",REPT(" ",999)),COLUMNS($N:N)*999-998,999))</f>
        <v>theater</v>
      </c>
      <c r="R3314" s="10" t="str">
        <f>TRIM(MID(SUBSTITUTE($N3314,"/",REPT(" ",999)),COLUMNS($N:O)*999-998,999))</f>
        <v>plays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10" t="str">
        <f>TRIM(MID(SUBSTITUTE($N3315,"/",REPT(" ",999)),COLUMNS($N:N)*999-998,999))</f>
        <v>theater</v>
      </c>
      <c r="R3315" s="10" t="str">
        <f>TRIM(MID(SUBSTITUTE($N3315,"/",REPT(" ",999)),COLUMNS($N:O)*999-998,999))</f>
        <v>plays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10" t="str">
        <f>TRIM(MID(SUBSTITUTE($N3316,"/",REPT(" ",999)),COLUMNS($N:N)*999-998,999))</f>
        <v>theater</v>
      </c>
      <c r="R3316" s="10" t="str">
        <f>TRIM(MID(SUBSTITUTE($N3316,"/",REPT(" ",999)),COLUMNS($N:O)*999-998,999))</f>
        <v>plays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10" t="str">
        <f>TRIM(MID(SUBSTITUTE($N3317,"/",REPT(" ",999)),COLUMNS($N:N)*999-998,999))</f>
        <v>theater</v>
      </c>
      <c r="R3317" s="10" t="str">
        <f>TRIM(MID(SUBSTITUTE($N3317,"/",REPT(" ",999)),COLUMNS($N:O)*999-998,999))</f>
        <v>plays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10" t="str">
        <f>TRIM(MID(SUBSTITUTE($N3318,"/",REPT(" ",999)),COLUMNS($N:N)*999-998,999))</f>
        <v>theater</v>
      </c>
      <c r="R3318" s="10" t="str">
        <f>TRIM(MID(SUBSTITUTE($N3318,"/",REPT(" ",999)),COLUMNS($N:O)*999-998,999))</f>
        <v>plays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10" t="str">
        <f>TRIM(MID(SUBSTITUTE($N3319,"/",REPT(" ",999)),COLUMNS($N:N)*999-998,999))</f>
        <v>theater</v>
      </c>
      <c r="R3319" s="10" t="str">
        <f>TRIM(MID(SUBSTITUTE($N3319,"/",REPT(" ",999)),COLUMNS($N:O)*999-998,999))</f>
        <v>plays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10" t="str">
        <f>TRIM(MID(SUBSTITUTE($N3320,"/",REPT(" ",999)),COLUMNS($N:N)*999-998,999))</f>
        <v>theater</v>
      </c>
      <c r="R3320" s="10" t="str">
        <f>TRIM(MID(SUBSTITUTE($N3320,"/",REPT(" ",999)),COLUMNS($N:O)*999-998,999))</f>
        <v>plays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10" t="str">
        <f>TRIM(MID(SUBSTITUTE($N3321,"/",REPT(" ",999)),COLUMNS($N:N)*999-998,999))</f>
        <v>theater</v>
      </c>
      <c r="R3321" s="10" t="str">
        <f>TRIM(MID(SUBSTITUTE($N3321,"/",REPT(" ",999)),COLUMNS($N:O)*999-998,999))</f>
        <v>plays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10" t="str">
        <f>TRIM(MID(SUBSTITUTE($N3322,"/",REPT(" ",999)),COLUMNS($N:N)*999-998,999))</f>
        <v>theater</v>
      </c>
      <c r="R3322" s="10" t="str">
        <f>TRIM(MID(SUBSTITUTE($N3322,"/",REPT(" ",999)),COLUMNS($N:O)*999-998,999))</f>
        <v>plays</v>
      </c>
      <c r="S3322" s="14">
        <f t="shared" si="206"/>
        <v>42513.045798611114</v>
      </c>
      <c r="T3322" s="14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10" t="str">
        <f>TRIM(MID(SUBSTITUTE($N3323,"/",REPT(" ",999)),COLUMNS($N:N)*999-998,999))</f>
        <v>theater</v>
      </c>
      <c r="R3323" s="10" t="str">
        <f>TRIM(MID(SUBSTITUTE($N3323,"/",REPT(" ",999)),COLUMNS($N:O)*999-998,999))</f>
        <v>plays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10" t="str">
        <f>TRIM(MID(SUBSTITUTE($N3324,"/",REPT(" ",999)),COLUMNS($N:N)*999-998,999))</f>
        <v>theater</v>
      </c>
      <c r="R3324" s="10" t="str">
        <f>TRIM(MID(SUBSTITUTE($N3324,"/",REPT(" ",999)),COLUMNS($N:O)*999-998,999))</f>
        <v>plays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10" t="str">
        <f>TRIM(MID(SUBSTITUTE($N3325,"/",REPT(" ",999)),COLUMNS($N:N)*999-998,999))</f>
        <v>theater</v>
      </c>
      <c r="R3325" s="10" t="str">
        <f>TRIM(MID(SUBSTITUTE($N3325,"/",REPT(" ",999)),COLUMNS($N:O)*999-998,999))</f>
        <v>plays</v>
      </c>
      <c r="S3325" s="14">
        <f t="shared" si="206"/>
        <v>42608.36583333333</v>
      </c>
      <c r="T3325" s="14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10" t="str">
        <f>TRIM(MID(SUBSTITUTE($N3326,"/",REPT(" ",999)),COLUMNS($N:N)*999-998,999))</f>
        <v>theater</v>
      </c>
      <c r="R3326" s="10" t="str">
        <f>TRIM(MID(SUBSTITUTE($N3326,"/",REPT(" ",999)),COLUMNS($N:O)*999-998,999))</f>
        <v>plays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10" t="str">
        <f>TRIM(MID(SUBSTITUTE($N3327,"/",REPT(" ",999)),COLUMNS($N:N)*999-998,999))</f>
        <v>theater</v>
      </c>
      <c r="R3327" s="10" t="str">
        <f>TRIM(MID(SUBSTITUTE($N3327,"/",REPT(" ",999)),COLUMNS($N:O)*999-998,999))</f>
        <v>plays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10" t="str">
        <f>TRIM(MID(SUBSTITUTE($N3328,"/",REPT(" ",999)),COLUMNS($N:N)*999-998,999))</f>
        <v>theater</v>
      </c>
      <c r="R3328" s="10" t="str">
        <f>TRIM(MID(SUBSTITUTE($N3328,"/",REPT(" ",999)),COLUMNS($N:O)*999-998,999))</f>
        <v>plays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10" t="str">
        <f>TRIM(MID(SUBSTITUTE($N3329,"/",REPT(" ",999)),COLUMNS($N:N)*999-998,999))</f>
        <v>theater</v>
      </c>
      <c r="R3329" s="10" t="str">
        <f>TRIM(MID(SUBSTITUTE($N3329,"/",REPT(" ",999)),COLUMNS($N:O)*999-998,999))</f>
        <v>plays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10" t="str">
        <f>TRIM(MID(SUBSTITUTE($N3330,"/",REPT(" ",999)),COLUMNS($N:N)*999-998,999))</f>
        <v>theater</v>
      </c>
      <c r="R3330" s="10" t="str">
        <f>TRIM(MID(SUBSTITUTE($N3330,"/",REPT(" ",999)),COLUMNS($N:O)*999-998,999))</f>
        <v>plays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IF(ISERROR(E3331/L3331), "N/A", E3331/L3331)</f>
        <v>44.92307692307692</v>
      </c>
      <c r="Q3331" s="10" t="str">
        <f>TRIM(MID(SUBSTITUTE($N3331,"/",REPT(" ",999)),COLUMNS($N:N)*999-998,999))</f>
        <v>theater</v>
      </c>
      <c r="R3331" s="10" t="str">
        <f>TRIM(MID(SUBSTITUTE($N3331,"/",REPT(" ",999)),COLUMNS($N:O)*999-998,999))</f>
        <v>plays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10" t="str">
        <f>TRIM(MID(SUBSTITUTE($N3332,"/",REPT(" ",999)),COLUMNS($N:N)*999-998,999))</f>
        <v>theater</v>
      </c>
      <c r="R3332" s="10" t="str">
        <f>TRIM(MID(SUBSTITUTE($N3332,"/",REPT(" ",999)),COLUMNS($N:O)*999-998,999))</f>
        <v>plays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10" t="str">
        <f>TRIM(MID(SUBSTITUTE($N3333,"/",REPT(" ",999)),COLUMNS($N:N)*999-998,999))</f>
        <v>theater</v>
      </c>
      <c r="R3333" s="10" t="str">
        <f>TRIM(MID(SUBSTITUTE($N3333,"/",REPT(" ",999)),COLUMNS($N:O)*999-998,999))</f>
        <v>plays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10" t="str">
        <f>TRIM(MID(SUBSTITUTE($N3334,"/",REPT(" ",999)),COLUMNS($N:N)*999-998,999))</f>
        <v>theater</v>
      </c>
      <c r="R3334" s="10" t="str">
        <f>TRIM(MID(SUBSTITUTE($N3334,"/",REPT(" ",999)),COLUMNS($N:O)*999-998,999))</f>
        <v>plays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10" t="str">
        <f>TRIM(MID(SUBSTITUTE($N3335,"/",REPT(" ",999)),COLUMNS($N:N)*999-998,999))</f>
        <v>theater</v>
      </c>
      <c r="R3335" s="10" t="str">
        <f>TRIM(MID(SUBSTITUTE($N3335,"/",REPT(" ",999)),COLUMNS($N:O)*999-998,999))</f>
        <v>plays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10" t="str">
        <f>TRIM(MID(SUBSTITUTE($N3336,"/",REPT(" ",999)),COLUMNS($N:N)*999-998,999))</f>
        <v>theater</v>
      </c>
      <c r="R3336" s="10" t="str">
        <f>TRIM(MID(SUBSTITUTE($N3336,"/",REPT(" ",999)),COLUMNS($N:O)*999-998,999))</f>
        <v>plays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10" t="str">
        <f>TRIM(MID(SUBSTITUTE($N3337,"/",REPT(" ",999)),COLUMNS($N:N)*999-998,999))</f>
        <v>theater</v>
      </c>
      <c r="R3337" s="10" t="str">
        <f>TRIM(MID(SUBSTITUTE($N3337,"/",REPT(" ",999)),COLUMNS($N:O)*999-998,999))</f>
        <v>plays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10" t="str">
        <f>TRIM(MID(SUBSTITUTE($N3338,"/",REPT(" ",999)),COLUMNS($N:N)*999-998,999))</f>
        <v>theater</v>
      </c>
      <c r="R3338" s="10" t="str">
        <f>TRIM(MID(SUBSTITUTE($N3338,"/",REPT(" ",999)),COLUMNS($N:O)*999-998,999))</f>
        <v>plays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10" t="str">
        <f>TRIM(MID(SUBSTITUTE($N3339,"/",REPT(" ",999)),COLUMNS($N:N)*999-998,999))</f>
        <v>theater</v>
      </c>
      <c r="R3339" s="10" t="str">
        <f>TRIM(MID(SUBSTITUTE($N3339,"/",REPT(" ",999)),COLUMNS($N:O)*999-998,999))</f>
        <v>plays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10" t="str">
        <f>TRIM(MID(SUBSTITUTE($N3340,"/",REPT(" ",999)),COLUMNS($N:N)*999-998,999))</f>
        <v>theater</v>
      </c>
      <c r="R3340" s="10" t="str">
        <f>TRIM(MID(SUBSTITUTE($N3340,"/",REPT(" ",999)),COLUMNS($N:O)*999-998,999))</f>
        <v>plays</v>
      </c>
      <c r="S3340" s="14">
        <f t="shared" si="210"/>
        <v>42769.574999999997</v>
      </c>
      <c r="T3340" s="14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10" t="str">
        <f>TRIM(MID(SUBSTITUTE($N3341,"/",REPT(" ",999)),COLUMNS($N:N)*999-998,999))</f>
        <v>theater</v>
      </c>
      <c r="R3341" s="10" t="str">
        <f>TRIM(MID(SUBSTITUTE($N3341,"/",REPT(" ",999)),COLUMNS($N:O)*999-998,999))</f>
        <v>plays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10" t="str">
        <f>TRIM(MID(SUBSTITUTE($N3342,"/",REPT(" ",999)),COLUMNS($N:N)*999-998,999))</f>
        <v>theater</v>
      </c>
      <c r="R3342" s="10" t="str">
        <f>TRIM(MID(SUBSTITUTE($N3342,"/",REPT(" ",999)),COLUMNS($N:O)*999-998,999))</f>
        <v>plays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10" t="str">
        <f>TRIM(MID(SUBSTITUTE($N3343,"/",REPT(" ",999)),COLUMNS($N:N)*999-998,999))</f>
        <v>theater</v>
      </c>
      <c r="R3343" s="10" t="str">
        <f>TRIM(MID(SUBSTITUTE($N3343,"/",REPT(" ",999)),COLUMNS($N:O)*999-998,999))</f>
        <v>plays</v>
      </c>
      <c r="S3343" s="14">
        <f t="shared" si="210"/>
        <v>42510.798854166671</v>
      </c>
      <c r="T3343" s="14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10" t="str">
        <f>TRIM(MID(SUBSTITUTE($N3344,"/",REPT(" ",999)),COLUMNS($N:N)*999-998,999))</f>
        <v>theater</v>
      </c>
      <c r="R3344" s="10" t="str">
        <f>TRIM(MID(SUBSTITUTE($N3344,"/",REPT(" ",999)),COLUMNS($N:O)*999-998,999))</f>
        <v>plays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10" t="str">
        <f>TRIM(MID(SUBSTITUTE($N3345,"/",REPT(" ",999)),COLUMNS($N:N)*999-998,999))</f>
        <v>theater</v>
      </c>
      <c r="R3345" s="10" t="str">
        <f>TRIM(MID(SUBSTITUTE($N3345,"/",REPT(" ",999)),COLUMNS($N:O)*999-998,999))</f>
        <v>plays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10" t="str">
        <f>TRIM(MID(SUBSTITUTE($N3346,"/",REPT(" ",999)),COLUMNS($N:N)*999-998,999))</f>
        <v>theater</v>
      </c>
      <c r="R3346" s="10" t="str">
        <f>TRIM(MID(SUBSTITUTE($N3346,"/",REPT(" ",999)),COLUMNS($N:O)*999-998,999))</f>
        <v>plays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10" t="str">
        <f>TRIM(MID(SUBSTITUTE($N3347,"/",REPT(" ",999)),COLUMNS($N:N)*999-998,999))</f>
        <v>theater</v>
      </c>
      <c r="R3347" s="10" t="str">
        <f>TRIM(MID(SUBSTITUTE($N3347,"/",REPT(" ",999)),COLUMNS($N:O)*999-998,999))</f>
        <v>plays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10" t="str">
        <f>TRIM(MID(SUBSTITUTE($N3348,"/",REPT(" ",999)),COLUMNS($N:N)*999-998,999))</f>
        <v>theater</v>
      </c>
      <c r="R3348" s="10" t="str">
        <f>TRIM(MID(SUBSTITUTE($N3348,"/",REPT(" ",999)),COLUMNS($N:O)*999-998,999))</f>
        <v>plays</v>
      </c>
      <c r="S3348" s="14">
        <f t="shared" si="210"/>
        <v>42054.024421296301</v>
      </c>
      <c r="T3348" s="14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10" t="str">
        <f>TRIM(MID(SUBSTITUTE($N3349,"/",REPT(" ",999)),COLUMNS($N:N)*999-998,999))</f>
        <v>theater</v>
      </c>
      <c r="R3349" s="10" t="str">
        <f>TRIM(MID(SUBSTITUTE($N3349,"/",REPT(" ",999)),COLUMNS($N:O)*999-998,999))</f>
        <v>plays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10" t="str">
        <f>TRIM(MID(SUBSTITUTE($N3350,"/",REPT(" ",999)),COLUMNS($N:N)*999-998,999))</f>
        <v>theater</v>
      </c>
      <c r="R3350" s="10" t="str">
        <f>TRIM(MID(SUBSTITUTE($N3350,"/",REPT(" ",999)),COLUMNS($N:O)*999-998,999))</f>
        <v>plays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10" t="str">
        <f>TRIM(MID(SUBSTITUTE($N3351,"/",REPT(" ",999)),COLUMNS($N:N)*999-998,999))</f>
        <v>theater</v>
      </c>
      <c r="R3351" s="10" t="str">
        <f>TRIM(MID(SUBSTITUTE($N3351,"/",REPT(" ",999)),COLUMNS($N:O)*999-998,999))</f>
        <v>plays</v>
      </c>
      <c r="S3351" s="14">
        <f t="shared" si="210"/>
        <v>42513.110787037032</v>
      </c>
      <c r="T3351" s="14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10" t="str">
        <f>TRIM(MID(SUBSTITUTE($N3352,"/",REPT(" ",999)),COLUMNS($N:N)*999-998,999))</f>
        <v>theater</v>
      </c>
      <c r="R3352" s="10" t="str">
        <f>TRIM(MID(SUBSTITUTE($N3352,"/",REPT(" ",999)),COLUMNS($N:O)*999-998,999))</f>
        <v>plays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10" t="str">
        <f>TRIM(MID(SUBSTITUTE($N3353,"/",REPT(" ",999)),COLUMNS($N:N)*999-998,999))</f>
        <v>theater</v>
      </c>
      <c r="R3353" s="10" t="str">
        <f>TRIM(MID(SUBSTITUTE($N3353,"/",REPT(" ",999)),COLUMNS($N:O)*999-998,999))</f>
        <v>plays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10" t="str">
        <f>TRIM(MID(SUBSTITUTE($N3354,"/",REPT(" ",999)),COLUMNS($N:N)*999-998,999))</f>
        <v>theater</v>
      </c>
      <c r="R3354" s="10" t="str">
        <f>TRIM(MID(SUBSTITUTE($N3354,"/",REPT(" ",999)),COLUMNS($N:O)*999-998,999))</f>
        <v>plays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10" t="str">
        <f>TRIM(MID(SUBSTITUTE($N3355,"/",REPT(" ",999)),COLUMNS($N:N)*999-998,999))</f>
        <v>theater</v>
      </c>
      <c r="R3355" s="10" t="str">
        <f>TRIM(MID(SUBSTITUTE($N3355,"/",REPT(" ",999)),COLUMNS($N:O)*999-998,999))</f>
        <v>plays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10" t="str">
        <f>TRIM(MID(SUBSTITUTE($N3356,"/",REPT(" ",999)),COLUMNS($N:N)*999-998,999))</f>
        <v>theater</v>
      </c>
      <c r="R3356" s="10" t="str">
        <f>TRIM(MID(SUBSTITUTE($N3356,"/",REPT(" ",999)),COLUMNS($N:O)*999-998,999))</f>
        <v>plays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10" t="str">
        <f>TRIM(MID(SUBSTITUTE($N3357,"/",REPT(" ",999)),COLUMNS($N:N)*999-998,999))</f>
        <v>theater</v>
      </c>
      <c r="R3357" s="10" t="str">
        <f>TRIM(MID(SUBSTITUTE($N3357,"/",REPT(" ",999)),COLUMNS($N:O)*999-998,999))</f>
        <v>plays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10" t="str">
        <f>TRIM(MID(SUBSTITUTE($N3358,"/",REPT(" ",999)),COLUMNS($N:N)*999-998,999))</f>
        <v>theater</v>
      </c>
      <c r="R3358" s="10" t="str">
        <f>TRIM(MID(SUBSTITUTE($N3358,"/",REPT(" ",999)),COLUMNS($N:O)*999-998,999))</f>
        <v>plays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10" t="str">
        <f>TRIM(MID(SUBSTITUTE($N3359,"/",REPT(" ",999)),COLUMNS($N:N)*999-998,999))</f>
        <v>theater</v>
      </c>
      <c r="R3359" s="10" t="str">
        <f>TRIM(MID(SUBSTITUTE($N3359,"/",REPT(" ",999)),COLUMNS($N:O)*999-998,999))</f>
        <v>plays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10" t="str">
        <f>TRIM(MID(SUBSTITUTE($N3360,"/",REPT(" ",999)),COLUMNS($N:N)*999-998,999))</f>
        <v>theater</v>
      </c>
      <c r="R3360" s="10" t="str">
        <f>TRIM(MID(SUBSTITUTE($N3360,"/",REPT(" ",999)),COLUMNS($N:O)*999-998,999))</f>
        <v>plays</v>
      </c>
      <c r="S3360" s="14">
        <f t="shared" si="210"/>
        <v>41932.311099537037</v>
      </c>
      <c r="T3360" s="14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10" t="str">
        <f>TRIM(MID(SUBSTITUTE($N3361,"/",REPT(" ",999)),COLUMNS($N:N)*999-998,999))</f>
        <v>theater</v>
      </c>
      <c r="R3361" s="10" t="str">
        <f>TRIM(MID(SUBSTITUTE($N3361,"/",REPT(" ",999)),COLUMNS($N:O)*999-998,999))</f>
        <v>plays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10" t="str">
        <f>TRIM(MID(SUBSTITUTE($N3362,"/",REPT(" ",999)),COLUMNS($N:N)*999-998,999))</f>
        <v>theater</v>
      </c>
      <c r="R3362" s="10" t="str">
        <f>TRIM(MID(SUBSTITUTE($N3362,"/",REPT(" ",999)),COLUMNS($N:O)*999-998,999))</f>
        <v>plays</v>
      </c>
      <c r="S3362" s="14">
        <f t="shared" si="210"/>
        <v>42697.082673611112</v>
      </c>
      <c r="T3362" s="14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10" t="str">
        <f>TRIM(MID(SUBSTITUTE($N3363,"/",REPT(" ",999)),COLUMNS($N:N)*999-998,999))</f>
        <v>theater</v>
      </c>
      <c r="R3363" s="10" t="str">
        <f>TRIM(MID(SUBSTITUTE($N3363,"/",REPT(" ",999)),COLUMNS($N:O)*999-998,999))</f>
        <v>plays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10" t="str">
        <f>TRIM(MID(SUBSTITUTE($N3364,"/",REPT(" ",999)),COLUMNS($N:N)*999-998,999))</f>
        <v>theater</v>
      </c>
      <c r="R3364" s="10" t="str">
        <f>TRIM(MID(SUBSTITUTE($N3364,"/",REPT(" ",999)),COLUMNS($N:O)*999-998,999))</f>
        <v>plays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10" t="str">
        <f>TRIM(MID(SUBSTITUTE($N3365,"/",REPT(" ",999)),COLUMNS($N:N)*999-998,999))</f>
        <v>theater</v>
      </c>
      <c r="R3365" s="10" t="str">
        <f>TRIM(MID(SUBSTITUTE($N3365,"/",REPT(" ",999)),COLUMNS($N:O)*999-998,999))</f>
        <v>plays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10" t="str">
        <f>TRIM(MID(SUBSTITUTE($N3366,"/",REPT(" ",999)),COLUMNS($N:N)*999-998,999))</f>
        <v>theater</v>
      </c>
      <c r="R3366" s="10" t="str">
        <f>TRIM(MID(SUBSTITUTE($N3366,"/",REPT(" ",999)),COLUMNS($N:O)*999-998,999))</f>
        <v>plays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10" t="str">
        <f>TRIM(MID(SUBSTITUTE($N3367,"/",REPT(" ",999)),COLUMNS($N:N)*999-998,999))</f>
        <v>theater</v>
      </c>
      <c r="R3367" s="10" t="str">
        <f>TRIM(MID(SUBSTITUTE($N3367,"/",REPT(" ",999)),COLUMNS($N:O)*999-998,999))</f>
        <v>plays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10" t="str">
        <f>TRIM(MID(SUBSTITUTE($N3368,"/",REPT(" ",999)),COLUMNS($N:N)*999-998,999))</f>
        <v>theater</v>
      </c>
      <c r="R3368" s="10" t="str">
        <f>TRIM(MID(SUBSTITUTE($N3368,"/",REPT(" ",999)),COLUMNS($N:O)*999-998,999))</f>
        <v>plays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10" t="str">
        <f>TRIM(MID(SUBSTITUTE($N3369,"/",REPT(" ",999)),COLUMNS($N:N)*999-998,999))</f>
        <v>theater</v>
      </c>
      <c r="R3369" s="10" t="str">
        <f>TRIM(MID(SUBSTITUTE($N3369,"/",REPT(" ",999)),COLUMNS($N:O)*999-998,999))</f>
        <v>plays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10" t="str">
        <f>TRIM(MID(SUBSTITUTE($N3370,"/",REPT(" ",999)),COLUMNS($N:N)*999-998,999))</f>
        <v>theater</v>
      </c>
      <c r="R3370" s="10" t="str">
        <f>TRIM(MID(SUBSTITUTE($N3370,"/",REPT(" ",999)),COLUMNS($N:O)*999-998,999))</f>
        <v>plays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10" t="str">
        <f>TRIM(MID(SUBSTITUTE($N3371,"/",REPT(" ",999)),COLUMNS($N:N)*999-998,999))</f>
        <v>theater</v>
      </c>
      <c r="R3371" s="10" t="str">
        <f>TRIM(MID(SUBSTITUTE($N3371,"/",REPT(" ",999)),COLUMNS($N:O)*999-998,999))</f>
        <v>plays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10" t="str">
        <f>TRIM(MID(SUBSTITUTE($N3372,"/",REPT(" ",999)),COLUMNS($N:N)*999-998,999))</f>
        <v>theater</v>
      </c>
      <c r="R3372" s="10" t="str">
        <f>TRIM(MID(SUBSTITUTE($N3372,"/",REPT(" ",999)),COLUMNS($N:O)*999-998,999))</f>
        <v>plays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10" t="str">
        <f>TRIM(MID(SUBSTITUTE($N3373,"/",REPT(" ",999)),COLUMNS($N:N)*999-998,999))</f>
        <v>theater</v>
      </c>
      <c r="R3373" s="10" t="str">
        <f>TRIM(MID(SUBSTITUTE($N3373,"/",REPT(" ",999)),COLUMNS($N:O)*999-998,999))</f>
        <v>plays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10" t="str">
        <f>TRIM(MID(SUBSTITUTE($N3374,"/",REPT(" ",999)),COLUMNS($N:N)*999-998,999))</f>
        <v>theater</v>
      </c>
      <c r="R3374" s="10" t="str">
        <f>TRIM(MID(SUBSTITUTE($N3374,"/",REPT(" ",999)),COLUMNS($N:O)*999-998,999))</f>
        <v>plays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10" t="str">
        <f>TRIM(MID(SUBSTITUTE($N3375,"/",REPT(" ",999)),COLUMNS($N:N)*999-998,999))</f>
        <v>theater</v>
      </c>
      <c r="R3375" s="10" t="str">
        <f>TRIM(MID(SUBSTITUTE($N3375,"/",REPT(" ",999)),COLUMNS($N:O)*999-998,999))</f>
        <v>plays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10" t="str">
        <f>TRIM(MID(SUBSTITUTE($N3376,"/",REPT(" ",999)),COLUMNS($N:N)*999-998,999))</f>
        <v>theater</v>
      </c>
      <c r="R3376" s="10" t="str">
        <f>TRIM(MID(SUBSTITUTE($N3376,"/",REPT(" ",999)),COLUMNS($N:O)*999-998,999))</f>
        <v>plays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10" t="str">
        <f>TRIM(MID(SUBSTITUTE($N3377,"/",REPT(" ",999)),COLUMNS($N:N)*999-998,999))</f>
        <v>theater</v>
      </c>
      <c r="R3377" s="10" t="str">
        <f>TRIM(MID(SUBSTITUTE($N3377,"/",REPT(" ",999)),COLUMNS($N:O)*999-998,999))</f>
        <v>plays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10" t="str">
        <f>TRIM(MID(SUBSTITUTE($N3378,"/",REPT(" ",999)),COLUMNS($N:N)*999-998,999))</f>
        <v>theater</v>
      </c>
      <c r="R3378" s="10" t="str">
        <f>TRIM(MID(SUBSTITUTE($N3378,"/",REPT(" ",999)),COLUMNS($N:O)*999-998,999))</f>
        <v>plays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10" t="str">
        <f>TRIM(MID(SUBSTITUTE($N3379,"/",REPT(" ",999)),COLUMNS($N:N)*999-998,999))</f>
        <v>theater</v>
      </c>
      <c r="R3379" s="10" t="str">
        <f>TRIM(MID(SUBSTITUTE($N3379,"/",REPT(" ",999)),COLUMNS($N:O)*999-998,999))</f>
        <v>plays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10" t="str">
        <f>TRIM(MID(SUBSTITUTE($N3380,"/",REPT(" ",999)),COLUMNS($N:N)*999-998,999))</f>
        <v>theater</v>
      </c>
      <c r="R3380" s="10" t="str">
        <f>TRIM(MID(SUBSTITUTE($N3380,"/",REPT(" ",999)),COLUMNS($N:O)*999-998,999))</f>
        <v>plays</v>
      </c>
      <c r="S3380" s="14">
        <f t="shared" si="210"/>
        <v>41858.355393518519</v>
      </c>
      <c r="T3380" s="14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10" t="str">
        <f>TRIM(MID(SUBSTITUTE($N3381,"/",REPT(" ",999)),COLUMNS($N:N)*999-998,999))</f>
        <v>theater</v>
      </c>
      <c r="R3381" s="10" t="str">
        <f>TRIM(MID(SUBSTITUTE($N3381,"/",REPT(" ",999)),COLUMNS($N:O)*999-998,999))</f>
        <v>plays</v>
      </c>
      <c r="S3381" s="14">
        <f t="shared" si="210"/>
        <v>42225.513888888891</v>
      </c>
      <c r="T3381" s="14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10" t="str">
        <f>TRIM(MID(SUBSTITUTE($N3382,"/",REPT(" ",999)),COLUMNS($N:N)*999-998,999))</f>
        <v>theater</v>
      </c>
      <c r="R3382" s="10" t="str">
        <f>TRIM(MID(SUBSTITUTE($N3382,"/",REPT(" ",999)),COLUMNS($N:O)*999-998,999))</f>
        <v>plays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10" t="str">
        <f>TRIM(MID(SUBSTITUTE($N3383,"/",REPT(" ",999)),COLUMNS($N:N)*999-998,999))</f>
        <v>theater</v>
      </c>
      <c r="R3383" s="10" t="str">
        <f>TRIM(MID(SUBSTITUTE($N3383,"/",REPT(" ",999)),COLUMNS($N:O)*999-998,999))</f>
        <v>plays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10" t="str">
        <f>TRIM(MID(SUBSTITUTE($N3384,"/",REPT(" ",999)),COLUMNS($N:N)*999-998,999))</f>
        <v>theater</v>
      </c>
      <c r="R3384" s="10" t="str">
        <f>TRIM(MID(SUBSTITUTE($N3384,"/",REPT(" ",999)),COLUMNS($N:O)*999-998,999))</f>
        <v>plays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10" t="str">
        <f>TRIM(MID(SUBSTITUTE($N3385,"/",REPT(" ",999)),COLUMNS($N:N)*999-998,999))</f>
        <v>theater</v>
      </c>
      <c r="R3385" s="10" t="str">
        <f>TRIM(MID(SUBSTITUTE($N3385,"/",REPT(" ",999)),COLUMNS($N:O)*999-998,999))</f>
        <v>plays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10" t="str">
        <f>TRIM(MID(SUBSTITUTE($N3386,"/",REPT(" ",999)),COLUMNS($N:N)*999-998,999))</f>
        <v>theater</v>
      </c>
      <c r="R3386" s="10" t="str">
        <f>TRIM(MID(SUBSTITUTE($N3386,"/",REPT(" ",999)),COLUMNS($N:O)*999-998,999))</f>
        <v>plays</v>
      </c>
      <c r="S3386" s="14">
        <f t="shared" si="210"/>
        <v>42292.087592592594</v>
      </c>
      <c r="T3386" s="14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10" t="str">
        <f>TRIM(MID(SUBSTITUTE($N3387,"/",REPT(" ",999)),COLUMNS($N:N)*999-998,999))</f>
        <v>theater</v>
      </c>
      <c r="R3387" s="10" t="str">
        <f>TRIM(MID(SUBSTITUTE($N3387,"/",REPT(" ",999)),COLUMNS($N:O)*999-998,999))</f>
        <v>plays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10" t="str">
        <f>TRIM(MID(SUBSTITUTE($N3388,"/",REPT(" ",999)),COLUMNS($N:N)*999-998,999))</f>
        <v>theater</v>
      </c>
      <c r="R3388" s="10" t="str">
        <f>TRIM(MID(SUBSTITUTE($N3388,"/",REPT(" ",999)),COLUMNS($N:O)*999-998,999))</f>
        <v>plays</v>
      </c>
      <c r="S3388" s="14">
        <f t="shared" si="210"/>
        <v>41946.644745370373</v>
      </c>
      <c r="T3388" s="14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10" t="str">
        <f>TRIM(MID(SUBSTITUTE($N3389,"/",REPT(" ",999)),COLUMNS($N:N)*999-998,999))</f>
        <v>theater</v>
      </c>
      <c r="R3389" s="10" t="str">
        <f>TRIM(MID(SUBSTITUTE($N3389,"/",REPT(" ",999)),COLUMNS($N:O)*999-998,999))</f>
        <v>plays</v>
      </c>
      <c r="S3389" s="14">
        <f t="shared" si="210"/>
        <v>41947.762592592589</v>
      </c>
      <c r="T3389" s="14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10" t="str">
        <f>TRIM(MID(SUBSTITUTE($N3390,"/",REPT(" ",999)),COLUMNS($N:N)*999-998,999))</f>
        <v>theater</v>
      </c>
      <c r="R3390" s="10" t="str">
        <f>TRIM(MID(SUBSTITUTE($N3390,"/",REPT(" ",999)),COLUMNS($N:O)*999-998,999))</f>
        <v>plays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10" t="str">
        <f>TRIM(MID(SUBSTITUTE($N3391,"/",REPT(" ",999)),COLUMNS($N:N)*999-998,999))</f>
        <v>theater</v>
      </c>
      <c r="R3391" s="10" t="str">
        <f>TRIM(MID(SUBSTITUTE($N3391,"/",REPT(" ",999)),COLUMNS($N:O)*999-998,999))</f>
        <v>plays</v>
      </c>
      <c r="S3391" s="14">
        <f t="shared" si="210"/>
        <v>42494.563449074078</v>
      </c>
      <c r="T3391" s="14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10" t="str">
        <f>TRIM(MID(SUBSTITUTE($N3392,"/",REPT(" ",999)),COLUMNS($N:N)*999-998,999))</f>
        <v>theater</v>
      </c>
      <c r="R3392" s="10" t="str">
        <f>TRIM(MID(SUBSTITUTE($N3392,"/",REPT(" ",999)),COLUMNS($N:O)*999-998,999))</f>
        <v>plays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10" t="str">
        <f>TRIM(MID(SUBSTITUTE($N3393,"/",REPT(" ",999)),COLUMNS($N:N)*999-998,999))</f>
        <v>theater</v>
      </c>
      <c r="R3393" s="10" t="str">
        <f>TRIM(MID(SUBSTITUTE($N3393,"/",REPT(" ",999)),COLUMNS($N:O)*999-998,999))</f>
        <v>plays</v>
      </c>
      <c r="S3393" s="14">
        <f t="shared" si="210"/>
        <v>41830.545694444445</v>
      </c>
      <c r="T3393" s="14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10" t="str">
        <f>TRIM(MID(SUBSTITUTE($N3394,"/",REPT(" ",999)),COLUMNS($N:N)*999-998,999))</f>
        <v>theater</v>
      </c>
      <c r="R3394" s="10" t="str">
        <f>TRIM(MID(SUBSTITUTE($N3394,"/",REPT(" ",999)),COLUMNS($N:O)*999-998,999))</f>
        <v>plays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IF(ISERROR(E3395/L3395), "N/A", E3395/L3395)</f>
        <v>36.06818181818182</v>
      </c>
      <c r="Q3395" s="10" t="str">
        <f>TRIM(MID(SUBSTITUTE($N3395,"/",REPT(" ",999)),COLUMNS($N:N)*999-998,999))</f>
        <v>theater</v>
      </c>
      <c r="R3395" s="10" t="str">
        <f>TRIM(MID(SUBSTITUTE($N3395,"/",REPT(" ",999)),COLUMNS($N:O)*999-998,999))</f>
        <v>plays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10" t="str">
        <f>TRIM(MID(SUBSTITUTE($N3396,"/",REPT(" ",999)),COLUMNS($N:N)*999-998,999))</f>
        <v>theater</v>
      </c>
      <c r="R3396" s="10" t="str">
        <f>TRIM(MID(SUBSTITUTE($N3396,"/",REPT(" ",999)),COLUMNS($N:O)*999-998,999))</f>
        <v>plays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10" t="str">
        <f>TRIM(MID(SUBSTITUTE($N3397,"/",REPT(" ",999)),COLUMNS($N:N)*999-998,999))</f>
        <v>theater</v>
      </c>
      <c r="R3397" s="10" t="str">
        <f>TRIM(MID(SUBSTITUTE($N3397,"/",REPT(" ",999)),COLUMNS($N:O)*999-998,999))</f>
        <v>plays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10" t="str">
        <f>TRIM(MID(SUBSTITUTE($N3398,"/",REPT(" ",999)),COLUMNS($N:N)*999-998,999))</f>
        <v>theater</v>
      </c>
      <c r="R3398" s="10" t="str">
        <f>TRIM(MID(SUBSTITUTE($N3398,"/",REPT(" ",999)),COLUMNS($N:O)*999-998,999))</f>
        <v>plays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10" t="str">
        <f>TRIM(MID(SUBSTITUTE($N3399,"/",REPT(" ",999)),COLUMNS($N:N)*999-998,999))</f>
        <v>theater</v>
      </c>
      <c r="R3399" s="10" t="str">
        <f>TRIM(MID(SUBSTITUTE($N3399,"/",REPT(" ",999)),COLUMNS($N:O)*999-998,999))</f>
        <v>plays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10" t="str">
        <f>TRIM(MID(SUBSTITUTE($N3400,"/",REPT(" ",999)),COLUMNS($N:N)*999-998,999))</f>
        <v>theater</v>
      </c>
      <c r="R3400" s="10" t="str">
        <f>TRIM(MID(SUBSTITUTE($N3400,"/",REPT(" ",999)),COLUMNS($N:O)*999-998,999))</f>
        <v>plays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10" t="str">
        <f>TRIM(MID(SUBSTITUTE($N3401,"/",REPT(" ",999)),COLUMNS($N:N)*999-998,999))</f>
        <v>theater</v>
      </c>
      <c r="R3401" s="10" t="str">
        <f>TRIM(MID(SUBSTITUTE($N3401,"/",REPT(" ",999)),COLUMNS($N:O)*999-998,999))</f>
        <v>plays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10" t="str">
        <f>TRIM(MID(SUBSTITUTE($N3402,"/",REPT(" ",999)),COLUMNS($N:N)*999-998,999))</f>
        <v>theater</v>
      </c>
      <c r="R3402" s="10" t="str">
        <f>TRIM(MID(SUBSTITUTE($N3402,"/",REPT(" ",999)),COLUMNS($N:O)*999-998,999))</f>
        <v>plays</v>
      </c>
      <c r="S3402" s="14">
        <f t="shared" si="214"/>
        <v>41834.953865740739</v>
      </c>
      <c r="T3402" s="14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10" t="str">
        <f>TRIM(MID(SUBSTITUTE($N3403,"/",REPT(" ",999)),COLUMNS($N:N)*999-998,999))</f>
        <v>theater</v>
      </c>
      <c r="R3403" s="10" t="str">
        <f>TRIM(MID(SUBSTITUTE($N3403,"/",REPT(" ",999)),COLUMNS($N:O)*999-998,999))</f>
        <v>plays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10" t="str">
        <f>TRIM(MID(SUBSTITUTE($N3404,"/",REPT(" ",999)),COLUMNS($N:N)*999-998,999))</f>
        <v>theater</v>
      </c>
      <c r="R3404" s="10" t="str">
        <f>TRIM(MID(SUBSTITUTE($N3404,"/",REPT(" ",999)),COLUMNS($N:O)*999-998,999))</f>
        <v>plays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10" t="str">
        <f>TRIM(MID(SUBSTITUTE($N3405,"/",REPT(" ",999)),COLUMNS($N:N)*999-998,999))</f>
        <v>theater</v>
      </c>
      <c r="R3405" s="10" t="str">
        <f>TRIM(MID(SUBSTITUTE($N3405,"/",REPT(" ",999)),COLUMNS($N:O)*999-998,999))</f>
        <v>plays</v>
      </c>
      <c r="S3405" s="14">
        <f t="shared" si="214"/>
        <v>42150.462083333332</v>
      </c>
      <c r="T3405" s="14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10" t="str">
        <f>TRIM(MID(SUBSTITUTE($N3406,"/",REPT(" ",999)),COLUMNS($N:N)*999-998,999))</f>
        <v>theater</v>
      </c>
      <c r="R3406" s="10" t="str">
        <f>TRIM(MID(SUBSTITUTE($N3406,"/",REPT(" ",999)),COLUMNS($N:O)*999-998,999))</f>
        <v>plays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10" t="str">
        <f>TRIM(MID(SUBSTITUTE($N3407,"/",REPT(" ",999)),COLUMNS($N:N)*999-998,999))</f>
        <v>theater</v>
      </c>
      <c r="R3407" s="10" t="str">
        <f>TRIM(MID(SUBSTITUTE($N3407,"/",REPT(" ",999)),COLUMNS($N:O)*999-998,999))</f>
        <v>plays</v>
      </c>
      <c r="S3407" s="14">
        <f t="shared" si="214"/>
        <v>42410.017199074078</v>
      </c>
      <c r="T3407" s="14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10" t="str">
        <f>TRIM(MID(SUBSTITUTE($N3408,"/",REPT(" ",999)),COLUMNS($N:N)*999-998,999))</f>
        <v>theater</v>
      </c>
      <c r="R3408" s="10" t="str">
        <f>TRIM(MID(SUBSTITUTE($N3408,"/",REPT(" ",999)),COLUMNS($N:O)*999-998,999))</f>
        <v>plays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10" t="str">
        <f>TRIM(MID(SUBSTITUTE($N3409,"/",REPT(" ",999)),COLUMNS($N:N)*999-998,999))</f>
        <v>theater</v>
      </c>
      <c r="R3409" s="10" t="str">
        <f>TRIM(MID(SUBSTITUTE($N3409,"/",REPT(" ",999)),COLUMNS($N:O)*999-998,999))</f>
        <v>plays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10" t="str">
        <f>TRIM(MID(SUBSTITUTE($N3410,"/",REPT(" ",999)),COLUMNS($N:N)*999-998,999))</f>
        <v>theater</v>
      </c>
      <c r="R3410" s="10" t="str">
        <f>TRIM(MID(SUBSTITUTE($N3410,"/",REPT(" ",999)),COLUMNS($N:O)*999-998,999))</f>
        <v>plays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10" t="str">
        <f>TRIM(MID(SUBSTITUTE($N3411,"/",REPT(" ",999)),COLUMNS($N:N)*999-998,999))</f>
        <v>theater</v>
      </c>
      <c r="R3411" s="10" t="str">
        <f>TRIM(MID(SUBSTITUTE($N3411,"/",REPT(" ",999)),COLUMNS($N:O)*999-998,999))</f>
        <v>plays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10" t="str">
        <f>TRIM(MID(SUBSTITUTE($N3412,"/",REPT(" ",999)),COLUMNS($N:N)*999-998,999))</f>
        <v>theater</v>
      </c>
      <c r="R3412" s="10" t="str">
        <f>TRIM(MID(SUBSTITUTE($N3412,"/",REPT(" ",999)),COLUMNS($N:O)*999-998,999))</f>
        <v>plays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10" t="str">
        <f>TRIM(MID(SUBSTITUTE($N3413,"/",REPT(" ",999)),COLUMNS($N:N)*999-998,999))</f>
        <v>theater</v>
      </c>
      <c r="R3413" s="10" t="str">
        <f>TRIM(MID(SUBSTITUTE($N3413,"/",REPT(" ",999)),COLUMNS($N:O)*999-998,999))</f>
        <v>plays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10" t="str">
        <f>TRIM(MID(SUBSTITUTE($N3414,"/",REPT(" ",999)),COLUMNS($N:N)*999-998,999))</f>
        <v>theater</v>
      </c>
      <c r="R3414" s="10" t="str">
        <f>TRIM(MID(SUBSTITUTE($N3414,"/",REPT(" ",999)),COLUMNS($N:O)*999-998,999))</f>
        <v>plays</v>
      </c>
      <c r="S3414" s="14">
        <f t="shared" si="214"/>
        <v>41879.959050925929</v>
      </c>
      <c r="T3414" s="14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10" t="str">
        <f>TRIM(MID(SUBSTITUTE($N3415,"/",REPT(" ",999)),COLUMNS($N:N)*999-998,999))</f>
        <v>theater</v>
      </c>
      <c r="R3415" s="10" t="str">
        <f>TRIM(MID(SUBSTITUTE($N3415,"/",REPT(" ",999)),COLUMNS($N:O)*999-998,999))</f>
        <v>plays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10" t="str">
        <f>TRIM(MID(SUBSTITUTE($N3416,"/",REPT(" ",999)),COLUMNS($N:N)*999-998,999))</f>
        <v>theater</v>
      </c>
      <c r="R3416" s="10" t="str">
        <f>TRIM(MID(SUBSTITUTE($N3416,"/",REPT(" ",999)),COLUMNS($N:O)*999-998,999))</f>
        <v>plays</v>
      </c>
      <c r="S3416" s="14">
        <f t="shared" si="214"/>
        <v>42675.832465277781</v>
      </c>
      <c r="T3416" s="14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10" t="str">
        <f>TRIM(MID(SUBSTITUTE($N3417,"/",REPT(" ",999)),COLUMNS($N:N)*999-998,999))</f>
        <v>theater</v>
      </c>
      <c r="R3417" s="10" t="str">
        <f>TRIM(MID(SUBSTITUTE($N3417,"/",REPT(" ",999)),COLUMNS($N:O)*999-998,999))</f>
        <v>plays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10" t="str">
        <f>TRIM(MID(SUBSTITUTE($N3418,"/",REPT(" ",999)),COLUMNS($N:N)*999-998,999))</f>
        <v>theater</v>
      </c>
      <c r="R3418" s="10" t="str">
        <f>TRIM(MID(SUBSTITUTE($N3418,"/",REPT(" ",999)),COLUMNS($N:O)*999-998,999))</f>
        <v>plays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10" t="str">
        <f>TRIM(MID(SUBSTITUTE($N3419,"/",REPT(" ",999)),COLUMNS($N:N)*999-998,999))</f>
        <v>theater</v>
      </c>
      <c r="R3419" s="10" t="str">
        <f>TRIM(MID(SUBSTITUTE($N3419,"/",REPT(" ",999)),COLUMNS($N:O)*999-998,999))</f>
        <v>plays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10" t="str">
        <f>TRIM(MID(SUBSTITUTE($N3420,"/",REPT(" ",999)),COLUMNS($N:N)*999-998,999))</f>
        <v>theater</v>
      </c>
      <c r="R3420" s="10" t="str">
        <f>TRIM(MID(SUBSTITUTE($N3420,"/",REPT(" ",999)),COLUMNS($N:O)*999-998,999))</f>
        <v>plays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10" t="str">
        <f>TRIM(MID(SUBSTITUTE($N3421,"/",REPT(" ",999)),COLUMNS($N:N)*999-998,999))</f>
        <v>theater</v>
      </c>
      <c r="R3421" s="10" t="str">
        <f>TRIM(MID(SUBSTITUTE($N3421,"/",REPT(" ",999)),COLUMNS($N:O)*999-998,999))</f>
        <v>plays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10" t="str">
        <f>TRIM(MID(SUBSTITUTE($N3422,"/",REPT(" ",999)),COLUMNS($N:N)*999-998,999))</f>
        <v>theater</v>
      </c>
      <c r="R3422" s="10" t="str">
        <f>TRIM(MID(SUBSTITUTE($N3422,"/",REPT(" ",999)),COLUMNS($N:O)*999-998,999))</f>
        <v>plays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10" t="str">
        <f>TRIM(MID(SUBSTITUTE($N3423,"/",REPT(" ",999)),COLUMNS($N:N)*999-998,999))</f>
        <v>theater</v>
      </c>
      <c r="R3423" s="10" t="str">
        <f>TRIM(MID(SUBSTITUTE($N3423,"/",REPT(" ",999)),COLUMNS($N:O)*999-998,999))</f>
        <v>plays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10" t="str">
        <f>TRIM(MID(SUBSTITUTE($N3424,"/",REPT(" ",999)),COLUMNS($N:N)*999-998,999))</f>
        <v>theater</v>
      </c>
      <c r="R3424" s="10" t="str">
        <f>TRIM(MID(SUBSTITUTE($N3424,"/",REPT(" ",999)),COLUMNS($N:O)*999-998,999))</f>
        <v>plays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10" t="str">
        <f>TRIM(MID(SUBSTITUTE($N3425,"/",REPT(" ",999)),COLUMNS($N:N)*999-998,999))</f>
        <v>theater</v>
      </c>
      <c r="R3425" s="10" t="str">
        <f>TRIM(MID(SUBSTITUTE($N3425,"/",REPT(" ",999)),COLUMNS($N:O)*999-998,999))</f>
        <v>plays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10" t="str">
        <f>TRIM(MID(SUBSTITUTE($N3426,"/",REPT(" ",999)),COLUMNS($N:N)*999-998,999))</f>
        <v>theater</v>
      </c>
      <c r="R3426" s="10" t="str">
        <f>TRIM(MID(SUBSTITUTE($N3426,"/",REPT(" ",999)),COLUMNS($N:O)*999-998,999))</f>
        <v>plays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10" t="str">
        <f>TRIM(MID(SUBSTITUTE($N3427,"/",REPT(" ",999)),COLUMNS($N:N)*999-998,999))</f>
        <v>theater</v>
      </c>
      <c r="R3427" s="10" t="str">
        <f>TRIM(MID(SUBSTITUTE($N3427,"/",REPT(" ",999)),COLUMNS($N:O)*999-998,999))</f>
        <v>plays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10" t="str">
        <f>TRIM(MID(SUBSTITUTE($N3428,"/",REPT(" ",999)),COLUMNS($N:N)*999-998,999))</f>
        <v>theater</v>
      </c>
      <c r="R3428" s="10" t="str">
        <f>TRIM(MID(SUBSTITUTE($N3428,"/",REPT(" ",999)),COLUMNS($N:O)*999-998,999))</f>
        <v>plays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10" t="str">
        <f>TRIM(MID(SUBSTITUTE($N3429,"/",REPT(" ",999)),COLUMNS($N:N)*999-998,999))</f>
        <v>theater</v>
      </c>
      <c r="R3429" s="10" t="str">
        <f>TRIM(MID(SUBSTITUTE($N3429,"/",REPT(" ",999)),COLUMNS($N:O)*999-998,999))</f>
        <v>plays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10" t="str">
        <f>TRIM(MID(SUBSTITUTE($N3430,"/",REPT(" ",999)),COLUMNS($N:N)*999-998,999))</f>
        <v>theater</v>
      </c>
      <c r="R3430" s="10" t="str">
        <f>TRIM(MID(SUBSTITUTE($N3430,"/",REPT(" ",999)),COLUMNS($N:O)*999-998,999))</f>
        <v>plays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10" t="str">
        <f>TRIM(MID(SUBSTITUTE($N3431,"/",REPT(" ",999)),COLUMNS($N:N)*999-998,999))</f>
        <v>theater</v>
      </c>
      <c r="R3431" s="10" t="str">
        <f>TRIM(MID(SUBSTITUTE($N3431,"/",REPT(" ",999)),COLUMNS($N:O)*999-998,999))</f>
        <v>plays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10" t="str">
        <f>TRIM(MID(SUBSTITUTE($N3432,"/",REPT(" ",999)),COLUMNS($N:N)*999-998,999))</f>
        <v>theater</v>
      </c>
      <c r="R3432" s="10" t="str">
        <f>TRIM(MID(SUBSTITUTE($N3432,"/",REPT(" ",999)),COLUMNS($N:O)*999-998,999))</f>
        <v>plays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10" t="str">
        <f>TRIM(MID(SUBSTITUTE($N3433,"/",REPT(" ",999)),COLUMNS($N:N)*999-998,999))</f>
        <v>theater</v>
      </c>
      <c r="R3433" s="10" t="str">
        <f>TRIM(MID(SUBSTITUTE($N3433,"/",REPT(" ",999)),COLUMNS($N:O)*999-998,999))</f>
        <v>plays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10" t="str">
        <f>TRIM(MID(SUBSTITUTE($N3434,"/",REPT(" ",999)),COLUMNS($N:N)*999-998,999))</f>
        <v>theater</v>
      </c>
      <c r="R3434" s="10" t="str">
        <f>TRIM(MID(SUBSTITUTE($N3434,"/",REPT(" ",999)),COLUMNS($N:O)*999-998,999))</f>
        <v>plays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10" t="str">
        <f>TRIM(MID(SUBSTITUTE($N3435,"/",REPT(" ",999)),COLUMNS($N:N)*999-998,999))</f>
        <v>theater</v>
      </c>
      <c r="R3435" s="10" t="str">
        <f>TRIM(MID(SUBSTITUTE($N3435,"/",REPT(" ",999)),COLUMNS($N:O)*999-998,999))</f>
        <v>plays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10" t="str">
        <f>TRIM(MID(SUBSTITUTE($N3436,"/",REPT(" ",999)),COLUMNS($N:N)*999-998,999))</f>
        <v>theater</v>
      </c>
      <c r="R3436" s="10" t="str">
        <f>TRIM(MID(SUBSTITUTE($N3436,"/",REPT(" ",999)),COLUMNS($N:O)*999-998,999))</f>
        <v>plays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10" t="str">
        <f>TRIM(MID(SUBSTITUTE($N3437,"/",REPT(" ",999)),COLUMNS($N:N)*999-998,999))</f>
        <v>theater</v>
      </c>
      <c r="R3437" s="10" t="str">
        <f>TRIM(MID(SUBSTITUTE($N3437,"/",REPT(" ",999)),COLUMNS($N:O)*999-998,999))</f>
        <v>plays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10" t="str">
        <f>TRIM(MID(SUBSTITUTE($N3438,"/",REPT(" ",999)),COLUMNS($N:N)*999-998,999))</f>
        <v>theater</v>
      </c>
      <c r="R3438" s="10" t="str">
        <f>TRIM(MID(SUBSTITUTE($N3438,"/",REPT(" ",999)),COLUMNS($N:O)*999-998,999))</f>
        <v>plays</v>
      </c>
      <c r="S3438" s="14">
        <f t="shared" si="214"/>
        <v>41851.541585648149</v>
      </c>
      <c r="T3438" s="14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10" t="str">
        <f>TRIM(MID(SUBSTITUTE($N3439,"/",REPT(" ",999)),COLUMNS($N:N)*999-998,999))</f>
        <v>theater</v>
      </c>
      <c r="R3439" s="10" t="str">
        <f>TRIM(MID(SUBSTITUTE($N3439,"/",REPT(" ",999)),COLUMNS($N:O)*999-998,999))</f>
        <v>plays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10" t="str">
        <f>TRIM(MID(SUBSTITUTE($N3440,"/",REPT(" ",999)),COLUMNS($N:N)*999-998,999))</f>
        <v>theater</v>
      </c>
      <c r="R3440" s="10" t="str">
        <f>TRIM(MID(SUBSTITUTE($N3440,"/",REPT(" ",999)),COLUMNS($N:O)*999-998,999))</f>
        <v>plays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10" t="str">
        <f>TRIM(MID(SUBSTITUTE($N3441,"/",REPT(" ",999)),COLUMNS($N:N)*999-998,999))</f>
        <v>theater</v>
      </c>
      <c r="R3441" s="10" t="str">
        <f>TRIM(MID(SUBSTITUTE($N3441,"/",REPT(" ",999)),COLUMNS($N:O)*999-998,999))</f>
        <v>plays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10" t="str">
        <f>TRIM(MID(SUBSTITUTE($N3442,"/",REPT(" ",999)),COLUMNS($N:N)*999-998,999))</f>
        <v>theater</v>
      </c>
      <c r="R3442" s="10" t="str">
        <f>TRIM(MID(SUBSTITUTE($N3442,"/",REPT(" ",999)),COLUMNS($N:O)*999-998,999))</f>
        <v>plays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10" t="str">
        <f>TRIM(MID(SUBSTITUTE($N3443,"/",REPT(" ",999)),COLUMNS($N:N)*999-998,999))</f>
        <v>theater</v>
      </c>
      <c r="R3443" s="10" t="str">
        <f>TRIM(MID(SUBSTITUTE($N3443,"/",REPT(" ",999)),COLUMNS($N:O)*999-998,999))</f>
        <v>plays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10" t="str">
        <f>TRIM(MID(SUBSTITUTE($N3444,"/",REPT(" ",999)),COLUMNS($N:N)*999-998,999))</f>
        <v>theater</v>
      </c>
      <c r="R3444" s="10" t="str">
        <f>TRIM(MID(SUBSTITUTE($N3444,"/",REPT(" ",999)),COLUMNS($N:O)*999-998,999))</f>
        <v>plays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10" t="str">
        <f>TRIM(MID(SUBSTITUTE($N3445,"/",REPT(" ",999)),COLUMNS($N:N)*999-998,999))</f>
        <v>theater</v>
      </c>
      <c r="R3445" s="10" t="str">
        <f>TRIM(MID(SUBSTITUTE($N3445,"/",REPT(" ",999)),COLUMNS($N:O)*999-998,999))</f>
        <v>plays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10" t="str">
        <f>TRIM(MID(SUBSTITUTE($N3446,"/",REPT(" ",999)),COLUMNS($N:N)*999-998,999))</f>
        <v>theater</v>
      </c>
      <c r="R3446" s="10" t="str">
        <f>TRIM(MID(SUBSTITUTE($N3446,"/",REPT(" ",999)),COLUMNS($N:O)*999-998,999))</f>
        <v>plays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10" t="str">
        <f>TRIM(MID(SUBSTITUTE($N3447,"/",REPT(" ",999)),COLUMNS($N:N)*999-998,999))</f>
        <v>theater</v>
      </c>
      <c r="R3447" s="10" t="str">
        <f>TRIM(MID(SUBSTITUTE($N3447,"/",REPT(" ",999)),COLUMNS($N:O)*999-998,999))</f>
        <v>plays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10" t="str">
        <f>TRIM(MID(SUBSTITUTE($N3448,"/",REPT(" ",999)),COLUMNS($N:N)*999-998,999))</f>
        <v>theater</v>
      </c>
      <c r="R3448" s="10" t="str">
        <f>TRIM(MID(SUBSTITUTE($N3448,"/",REPT(" ",999)),COLUMNS($N:O)*999-998,999))</f>
        <v>plays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10" t="str">
        <f>TRIM(MID(SUBSTITUTE($N3449,"/",REPT(" ",999)),COLUMNS($N:N)*999-998,999))</f>
        <v>theater</v>
      </c>
      <c r="R3449" s="10" t="str">
        <f>TRIM(MID(SUBSTITUTE($N3449,"/",REPT(" ",999)),COLUMNS($N:O)*999-998,999))</f>
        <v>plays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10" t="str">
        <f>TRIM(MID(SUBSTITUTE($N3450,"/",REPT(" ",999)),COLUMNS($N:N)*999-998,999))</f>
        <v>theater</v>
      </c>
      <c r="R3450" s="10" t="str">
        <f>TRIM(MID(SUBSTITUTE($N3450,"/",REPT(" ",999)),COLUMNS($N:O)*999-998,999))</f>
        <v>plays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10" t="str">
        <f>TRIM(MID(SUBSTITUTE($N3451,"/",REPT(" ",999)),COLUMNS($N:N)*999-998,999))</f>
        <v>theater</v>
      </c>
      <c r="R3451" s="10" t="str">
        <f>TRIM(MID(SUBSTITUTE($N3451,"/",REPT(" ",999)),COLUMNS($N:O)*999-998,999))</f>
        <v>plays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10" t="str">
        <f>TRIM(MID(SUBSTITUTE($N3452,"/",REPT(" ",999)),COLUMNS($N:N)*999-998,999))</f>
        <v>theater</v>
      </c>
      <c r="R3452" s="10" t="str">
        <f>TRIM(MID(SUBSTITUTE($N3452,"/",REPT(" ",999)),COLUMNS($N:O)*999-998,999))</f>
        <v>plays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10" t="str">
        <f>TRIM(MID(SUBSTITUTE($N3453,"/",REPT(" ",999)),COLUMNS($N:N)*999-998,999))</f>
        <v>theater</v>
      </c>
      <c r="R3453" s="10" t="str">
        <f>TRIM(MID(SUBSTITUTE($N3453,"/",REPT(" ",999)),COLUMNS($N:O)*999-998,999))</f>
        <v>plays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10" t="str">
        <f>TRIM(MID(SUBSTITUTE($N3454,"/",REPT(" ",999)),COLUMNS($N:N)*999-998,999))</f>
        <v>theater</v>
      </c>
      <c r="R3454" s="10" t="str">
        <f>TRIM(MID(SUBSTITUTE($N3454,"/",REPT(" ",999)),COLUMNS($N:O)*999-998,999))</f>
        <v>plays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10" t="str">
        <f>TRIM(MID(SUBSTITUTE($N3455,"/",REPT(" ",999)),COLUMNS($N:N)*999-998,999))</f>
        <v>theater</v>
      </c>
      <c r="R3455" s="10" t="str">
        <f>TRIM(MID(SUBSTITUTE($N3455,"/",REPT(" ",999)),COLUMNS($N:O)*999-998,999))</f>
        <v>plays</v>
      </c>
      <c r="S3455" s="14">
        <f t="shared" si="214"/>
        <v>42535.97865740741</v>
      </c>
      <c r="T3455" s="14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10" t="str">
        <f>TRIM(MID(SUBSTITUTE($N3456,"/",REPT(" ",999)),COLUMNS($N:N)*999-998,999))</f>
        <v>theater</v>
      </c>
      <c r="R3456" s="10" t="str">
        <f>TRIM(MID(SUBSTITUTE($N3456,"/",REPT(" ",999)),COLUMNS($N:O)*999-998,999))</f>
        <v>plays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10" t="str">
        <f>TRIM(MID(SUBSTITUTE($N3457,"/",REPT(" ",999)),COLUMNS($N:N)*999-998,999))</f>
        <v>theater</v>
      </c>
      <c r="R3457" s="10" t="str">
        <f>TRIM(MID(SUBSTITUTE($N3457,"/",REPT(" ",999)),COLUMNS($N:O)*999-998,999))</f>
        <v>plays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10" t="str">
        <f>TRIM(MID(SUBSTITUTE($N3458,"/",REPT(" ",999)),COLUMNS($N:N)*999-998,999))</f>
        <v>theater</v>
      </c>
      <c r="R3458" s="10" t="str">
        <f>TRIM(MID(SUBSTITUTE($N3458,"/",REPT(" ",999)),COLUMNS($N:O)*999-998,999))</f>
        <v>plays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IF(ISERROR(E3459/L3459), "N/A", E3459/L3459)</f>
        <v>50.981818181818184</v>
      </c>
      <c r="Q3459" s="10" t="str">
        <f>TRIM(MID(SUBSTITUTE($N3459,"/",REPT(" ",999)),COLUMNS($N:N)*999-998,999))</f>
        <v>theater</v>
      </c>
      <c r="R3459" s="10" t="str">
        <f>TRIM(MID(SUBSTITUTE($N3459,"/",REPT(" ",999)),COLUMNS($N:O)*999-998,999))</f>
        <v>plays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10" t="str">
        <f>TRIM(MID(SUBSTITUTE($N3460,"/",REPT(" ",999)),COLUMNS($N:N)*999-998,999))</f>
        <v>theater</v>
      </c>
      <c r="R3460" s="10" t="str">
        <f>TRIM(MID(SUBSTITUTE($N3460,"/",REPT(" ",999)),COLUMNS($N:O)*999-998,999))</f>
        <v>plays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10" t="str">
        <f>TRIM(MID(SUBSTITUTE($N3461,"/",REPT(" ",999)),COLUMNS($N:N)*999-998,999))</f>
        <v>theater</v>
      </c>
      <c r="R3461" s="10" t="str">
        <f>TRIM(MID(SUBSTITUTE($N3461,"/",REPT(" ",999)),COLUMNS($N:O)*999-998,999))</f>
        <v>plays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10" t="str">
        <f>TRIM(MID(SUBSTITUTE($N3462,"/",REPT(" ",999)),COLUMNS($N:N)*999-998,999))</f>
        <v>theater</v>
      </c>
      <c r="R3462" s="10" t="str">
        <f>TRIM(MID(SUBSTITUTE($N3462,"/",REPT(" ",999)),COLUMNS($N:O)*999-998,999))</f>
        <v>plays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10" t="str">
        <f>TRIM(MID(SUBSTITUTE($N3463,"/",REPT(" ",999)),COLUMNS($N:N)*999-998,999))</f>
        <v>theater</v>
      </c>
      <c r="R3463" s="10" t="str">
        <f>TRIM(MID(SUBSTITUTE($N3463,"/",REPT(" ",999)),COLUMNS($N:O)*999-998,999))</f>
        <v>plays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10" t="str">
        <f>TRIM(MID(SUBSTITUTE($N3464,"/",REPT(" ",999)),COLUMNS($N:N)*999-998,999))</f>
        <v>theater</v>
      </c>
      <c r="R3464" s="10" t="str">
        <f>TRIM(MID(SUBSTITUTE($N3464,"/",REPT(" ",999)),COLUMNS($N:O)*999-998,999))</f>
        <v>plays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10" t="str">
        <f>TRIM(MID(SUBSTITUTE($N3465,"/",REPT(" ",999)),COLUMNS($N:N)*999-998,999))</f>
        <v>theater</v>
      </c>
      <c r="R3465" s="10" t="str">
        <f>TRIM(MID(SUBSTITUTE($N3465,"/",REPT(" ",999)),COLUMNS($N:O)*999-998,999))</f>
        <v>plays</v>
      </c>
      <c r="S3465" s="14">
        <f t="shared" si="218"/>
        <v>42612.918807870374</v>
      </c>
      <c r="T3465" s="14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10" t="str">
        <f>TRIM(MID(SUBSTITUTE($N3466,"/",REPT(" ",999)),COLUMNS($N:N)*999-998,999))</f>
        <v>theater</v>
      </c>
      <c r="R3466" s="10" t="str">
        <f>TRIM(MID(SUBSTITUTE($N3466,"/",REPT(" ",999)),COLUMNS($N:O)*999-998,999))</f>
        <v>plays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10" t="str">
        <f>TRIM(MID(SUBSTITUTE($N3467,"/",REPT(" ",999)),COLUMNS($N:N)*999-998,999))</f>
        <v>theater</v>
      </c>
      <c r="R3467" s="10" t="str">
        <f>TRIM(MID(SUBSTITUTE($N3467,"/",REPT(" ",999)),COLUMNS($N:O)*999-998,999))</f>
        <v>plays</v>
      </c>
      <c r="S3467" s="14">
        <f t="shared" si="218"/>
        <v>42200.625833333332</v>
      </c>
      <c r="T3467" s="14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10" t="str">
        <f>TRIM(MID(SUBSTITUTE($N3468,"/",REPT(" ",999)),COLUMNS($N:N)*999-998,999))</f>
        <v>theater</v>
      </c>
      <c r="R3468" s="10" t="str">
        <f>TRIM(MID(SUBSTITUTE($N3468,"/",REPT(" ",999)),COLUMNS($N:O)*999-998,999))</f>
        <v>plays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10" t="str">
        <f>TRIM(MID(SUBSTITUTE($N3469,"/",REPT(" ",999)),COLUMNS($N:N)*999-998,999))</f>
        <v>theater</v>
      </c>
      <c r="R3469" s="10" t="str">
        <f>TRIM(MID(SUBSTITUTE($N3469,"/",REPT(" ",999)),COLUMNS($N:O)*999-998,999))</f>
        <v>plays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10" t="str">
        <f>TRIM(MID(SUBSTITUTE($N3470,"/",REPT(" ",999)),COLUMNS($N:N)*999-998,999))</f>
        <v>theater</v>
      </c>
      <c r="R3470" s="10" t="str">
        <f>TRIM(MID(SUBSTITUTE($N3470,"/",REPT(" ",999)),COLUMNS($N:O)*999-998,999))</f>
        <v>plays</v>
      </c>
      <c r="S3470" s="14">
        <f t="shared" si="218"/>
        <v>42605.765381944439</v>
      </c>
      <c r="T3470" s="14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10" t="str">
        <f>TRIM(MID(SUBSTITUTE($N3471,"/",REPT(" ",999)),COLUMNS($N:N)*999-998,999))</f>
        <v>theater</v>
      </c>
      <c r="R3471" s="10" t="str">
        <f>TRIM(MID(SUBSTITUTE($N3471,"/",REPT(" ",999)),COLUMNS($N:O)*999-998,999))</f>
        <v>plays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10" t="str">
        <f>TRIM(MID(SUBSTITUTE($N3472,"/",REPT(" ",999)),COLUMNS($N:N)*999-998,999))</f>
        <v>theater</v>
      </c>
      <c r="R3472" s="10" t="str">
        <f>TRIM(MID(SUBSTITUTE($N3472,"/",REPT(" ",999)),COLUMNS($N:O)*999-998,999))</f>
        <v>plays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10" t="str">
        <f>TRIM(MID(SUBSTITUTE($N3473,"/",REPT(" ",999)),COLUMNS($N:N)*999-998,999))</f>
        <v>theater</v>
      </c>
      <c r="R3473" s="10" t="str">
        <f>TRIM(MID(SUBSTITUTE($N3473,"/",REPT(" ",999)),COLUMNS($N:O)*999-998,999))</f>
        <v>plays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10" t="str">
        <f>TRIM(MID(SUBSTITUTE($N3474,"/",REPT(" ",999)),COLUMNS($N:N)*999-998,999))</f>
        <v>theater</v>
      </c>
      <c r="R3474" s="10" t="str">
        <f>TRIM(MID(SUBSTITUTE($N3474,"/",REPT(" ",999)),COLUMNS($N:O)*999-998,999))</f>
        <v>plays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10" t="str">
        <f>TRIM(MID(SUBSTITUTE($N3475,"/",REPT(" ",999)),COLUMNS($N:N)*999-998,999))</f>
        <v>theater</v>
      </c>
      <c r="R3475" s="10" t="str">
        <f>TRIM(MID(SUBSTITUTE($N3475,"/",REPT(" ",999)),COLUMNS($N:O)*999-998,999))</f>
        <v>plays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10" t="str">
        <f>TRIM(MID(SUBSTITUTE($N3476,"/",REPT(" ",999)),COLUMNS($N:N)*999-998,999))</f>
        <v>theater</v>
      </c>
      <c r="R3476" s="10" t="str">
        <f>TRIM(MID(SUBSTITUTE($N3476,"/",REPT(" ",999)),COLUMNS($N:O)*999-998,999))</f>
        <v>plays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10" t="str">
        <f>TRIM(MID(SUBSTITUTE($N3477,"/",REPT(" ",999)),COLUMNS($N:N)*999-998,999))</f>
        <v>theater</v>
      </c>
      <c r="R3477" s="10" t="str">
        <f>TRIM(MID(SUBSTITUTE($N3477,"/",REPT(" ",999)),COLUMNS($N:O)*999-998,999))</f>
        <v>plays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10" t="str">
        <f>TRIM(MID(SUBSTITUTE($N3478,"/",REPT(" ",999)),COLUMNS($N:N)*999-998,999))</f>
        <v>theater</v>
      </c>
      <c r="R3478" s="10" t="str">
        <f>TRIM(MID(SUBSTITUTE($N3478,"/",REPT(" ",999)),COLUMNS($N:O)*999-998,999))</f>
        <v>plays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10" t="str">
        <f>TRIM(MID(SUBSTITUTE($N3479,"/",REPT(" ",999)),COLUMNS($N:N)*999-998,999))</f>
        <v>theater</v>
      </c>
      <c r="R3479" s="10" t="str">
        <f>TRIM(MID(SUBSTITUTE($N3479,"/",REPT(" ",999)),COLUMNS($N:O)*999-998,999))</f>
        <v>plays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10" t="str">
        <f>TRIM(MID(SUBSTITUTE($N3480,"/",REPT(" ",999)),COLUMNS($N:N)*999-998,999))</f>
        <v>theater</v>
      </c>
      <c r="R3480" s="10" t="str">
        <f>TRIM(MID(SUBSTITUTE($N3480,"/",REPT(" ",999)),COLUMNS($N:O)*999-998,999))</f>
        <v>plays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10" t="str">
        <f>TRIM(MID(SUBSTITUTE($N3481,"/",REPT(" ",999)),COLUMNS($N:N)*999-998,999))</f>
        <v>theater</v>
      </c>
      <c r="R3481" s="10" t="str">
        <f>TRIM(MID(SUBSTITUTE($N3481,"/",REPT(" ",999)),COLUMNS($N:O)*999-998,999))</f>
        <v>plays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10" t="str">
        <f>TRIM(MID(SUBSTITUTE($N3482,"/",REPT(" ",999)),COLUMNS($N:N)*999-998,999))</f>
        <v>theater</v>
      </c>
      <c r="R3482" s="10" t="str">
        <f>TRIM(MID(SUBSTITUTE($N3482,"/",REPT(" ",999)),COLUMNS($N:O)*999-998,999))</f>
        <v>plays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10" t="str">
        <f>TRIM(MID(SUBSTITUTE($N3483,"/",REPT(" ",999)),COLUMNS($N:N)*999-998,999))</f>
        <v>theater</v>
      </c>
      <c r="R3483" s="10" t="str">
        <f>TRIM(MID(SUBSTITUTE($N3483,"/",REPT(" ",999)),COLUMNS($N:O)*999-998,999))</f>
        <v>plays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10" t="str">
        <f>TRIM(MID(SUBSTITUTE($N3484,"/",REPT(" ",999)),COLUMNS($N:N)*999-998,999))</f>
        <v>theater</v>
      </c>
      <c r="R3484" s="10" t="str">
        <f>TRIM(MID(SUBSTITUTE($N3484,"/",REPT(" ",999)),COLUMNS($N:O)*999-998,999))</f>
        <v>plays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10" t="str">
        <f>TRIM(MID(SUBSTITUTE($N3485,"/",REPT(" ",999)),COLUMNS($N:N)*999-998,999))</f>
        <v>theater</v>
      </c>
      <c r="R3485" s="10" t="str">
        <f>TRIM(MID(SUBSTITUTE($N3485,"/",REPT(" ",999)),COLUMNS($N:O)*999-998,999))</f>
        <v>plays</v>
      </c>
      <c r="S3485" s="14">
        <f t="shared" si="218"/>
        <v>41793.668761574074</v>
      </c>
      <c r="T3485" s="14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10" t="str">
        <f>TRIM(MID(SUBSTITUTE($N3486,"/",REPT(" ",999)),COLUMNS($N:N)*999-998,999))</f>
        <v>theater</v>
      </c>
      <c r="R3486" s="10" t="str">
        <f>TRIM(MID(SUBSTITUTE($N3486,"/",REPT(" ",999)),COLUMNS($N:O)*999-998,999))</f>
        <v>plays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10" t="str">
        <f>TRIM(MID(SUBSTITUTE($N3487,"/",REPT(" ",999)),COLUMNS($N:N)*999-998,999))</f>
        <v>theater</v>
      </c>
      <c r="R3487" s="10" t="str">
        <f>TRIM(MID(SUBSTITUTE($N3487,"/",REPT(" ",999)),COLUMNS($N:O)*999-998,999))</f>
        <v>plays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10" t="str">
        <f>TRIM(MID(SUBSTITUTE($N3488,"/",REPT(" ",999)),COLUMNS($N:N)*999-998,999))</f>
        <v>theater</v>
      </c>
      <c r="R3488" s="10" t="str">
        <f>TRIM(MID(SUBSTITUTE($N3488,"/",REPT(" ",999)),COLUMNS($N:O)*999-998,999))</f>
        <v>plays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10" t="str">
        <f>TRIM(MID(SUBSTITUTE($N3489,"/",REPT(" ",999)),COLUMNS($N:N)*999-998,999))</f>
        <v>theater</v>
      </c>
      <c r="R3489" s="10" t="str">
        <f>TRIM(MID(SUBSTITUTE($N3489,"/",REPT(" ",999)),COLUMNS($N:O)*999-998,999))</f>
        <v>plays</v>
      </c>
      <c r="S3489" s="14">
        <f t="shared" si="218"/>
        <v>42149.940416666665</v>
      </c>
      <c r="T3489" s="14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10" t="str">
        <f>TRIM(MID(SUBSTITUTE($N3490,"/",REPT(" ",999)),COLUMNS($N:N)*999-998,999))</f>
        <v>theater</v>
      </c>
      <c r="R3490" s="10" t="str">
        <f>TRIM(MID(SUBSTITUTE($N3490,"/",REPT(" ",999)),COLUMNS($N:O)*999-998,999))</f>
        <v>plays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10" t="str">
        <f>TRIM(MID(SUBSTITUTE($N3491,"/",REPT(" ",999)),COLUMNS($N:N)*999-998,999))</f>
        <v>theater</v>
      </c>
      <c r="R3491" s="10" t="str">
        <f>TRIM(MID(SUBSTITUTE($N3491,"/",REPT(" ",999)),COLUMNS($N:O)*999-998,999))</f>
        <v>plays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10" t="str">
        <f>TRIM(MID(SUBSTITUTE($N3492,"/",REPT(" ",999)),COLUMNS($N:N)*999-998,999))</f>
        <v>theater</v>
      </c>
      <c r="R3492" s="10" t="str">
        <f>TRIM(MID(SUBSTITUTE($N3492,"/",REPT(" ",999)),COLUMNS($N:O)*999-998,999))</f>
        <v>plays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10" t="str">
        <f>TRIM(MID(SUBSTITUTE($N3493,"/",REPT(" ",999)),COLUMNS($N:N)*999-998,999))</f>
        <v>theater</v>
      </c>
      <c r="R3493" s="10" t="str">
        <f>TRIM(MID(SUBSTITUTE($N3493,"/",REPT(" ",999)),COLUMNS($N:O)*999-998,999))</f>
        <v>plays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10" t="str">
        <f>TRIM(MID(SUBSTITUTE($N3494,"/",REPT(" ",999)),COLUMNS($N:N)*999-998,999))</f>
        <v>theater</v>
      </c>
      <c r="R3494" s="10" t="str">
        <f>TRIM(MID(SUBSTITUTE($N3494,"/",REPT(" ",999)),COLUMNS($N:O)*999-998,999))</f>
        <v>plays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10" t="str">
        <f>TRIM(MID(SUBSTITUTE($N3495,"/",REPT(" ",999)),COLUMNS($N:N)*999-998,999))</f>
        <v>theater</v>
      </c>
      <c r="R3495" s="10" t="str">
        <f>TRIM(MID(SUBSTITUTE($N3495,"/",REPT(" ",999)),COLUMNS($N:O)*999-998,999))</f>
        <v>plays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10" t="str">
        <f>TRIM(MID(SUBSTITUTE($N3496,"/",REPT(" ",999)),COLUMNS($N:N)*999-998,999))</f>
        <v>theater</v>
      </c>
      <c r="R3496" s="10" t="str">
        <f>TRIM(MID(SUBSTITUTE($N3496,"/",REPT(" ",999)),COLUMNS($N:O)*999-998,999))</f>
        <v>plays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10" t="str">
        <f>TRIM(MID(SUBSTITUTE($N3497,"/",REPT(" ",999)),COLUMNS($N:N)*999-998,999))</f>
        <v>theater</v>
      </c>
      <c r="R3497" s="10" t="str">
        <f>TRIM(MID(SUBSTITUTE($N3497,"/",REPT(" ",999)),COLUMNS($N:O)*999-998,999))</f>
        <v>plays</v>
      </c>
      <c r="S3497" s="14">
        <f t="shared" si="218"/>
        <v>41915.762835648151</v>
      </c>
      <c r="T3497" s="14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10" t="str">
        <f>TRIM(MID(SUBSTITUTE($N3498,"/",REPT(" ",999)),COLUMNS($N:N)*999-998,999))</f>
        <v>theater</v>
      </c>
      <c r="R3498" s="10" t="str">
        <f>TRIM(MID(SUBSTITUTE($N3498,"/",REPT(" ",999)),COLUMNS($N:O)*999-998,999))</f>
        <v>plays</v>
      </c>
      <c r="S3498" s="14">
        <f t="shared" si="218"/>
        <v>42584.846828703703</v>
      </c>
      <c r="T3498" s="14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10" t="str">
        <f>TRIM(MID(SUBSTITUTE($N3499,"/",REPT(" ",999)),COLUMNS($N:N)*999-998,999))</f>
        <v>theater</v>
      </c>
      <c r="R3499" s="10" t="str">
        <f>TRIM(MID(SUBSTITUTE($N3499,"/",REPT(" ",999)),COLUMNS($N:O)*999-998,999))</f>
        <v>plays</v>
      </c>
      <c r="S3499" s="14">
        <f t="shared" si="218"/>
        <v>42511.741944444439</v>
      </c>
      <c r="T3499" s="14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10" t="str">
        <f>TRIM(MID(SUBSTITUTE($N3500,"/",REPT(" ",999)),COLUMNS($N:N)*999-998,999))</f>
        <v>theater</v>
      </c>
      <c r="R3500" s="10" t="str">
        <f>TRIM(MID(SUBSTITUTE($N3500,"/",REPT(" ",999)),COLUMNS($N:O)*999-998,999))</f>
        <v>plays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10" t="str">
        <f>TRIM(MID(SUBSTITUTE($N3501,"/",REPT(" ",999)),COLUMNS($N:N)*999-998,999))</f>
        <v>theater</v>
      </c>
      <c r="R3501" s="10" t="str">
        <f>TRIM(MID(SUBSTITUTE($N3501,"/",REPT(" ",999)),COLUMNS($N:O)*999-998,999))</f>
        <v>plays</v>
      </c>
      <c r="S3501" s="14">
        <f t="shared" si="218"/>
        <v>42132.036168981482</v>
      </c>
      <c r="T3501" s="14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10" t="str">
        <f>TRIM(MID(SUBSTITUTE($N3502,"/",REPT(" ",999)),COLUMNS($N:N)*999-998,999))</f>
        <v>theater</v>
      </c>
      <c r="R3502" s="10" t="str">
        <f>TRIM(MID(SUBSTITUTE($N3502,"/",REPT(" ",999)),COLUMNS($N:O)*999-998,999))</f>
        <v>plays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10" t="str">
        <f>TRIM(MID(SUBSTITUTE($N3503,"/",REPT(" ",999)),COLUMNS($N:N)*999-998,999))</f>
        <v>theater</v>
      </c>
      <c r="R3503" s="10" t="str">
        <f>TRIM(MID(SUBSTITUTE($N3503,"/",REPT(" ",999)),COLUMNS($N:O)*999-998,999))</f>
        <v>plays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10" t="str">
        <f>TRIM(MID(SUBSTITUTE($N3504,"/",REPT(" ",999)),COLUMNS($N:N)*999-998,999))</f>
        <v>theater</v>
      </c>
      <c r="R3504" s="10" t="str">
        <f>TRIM(MID(SUBSTITUTE($N3504,"/",REPT(" ",999)),COLUMNS($N:O)*999-998,999))</f>
        <v>plays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10" t="str">
        <f>TRIM(MID(SUBSTITUTE($N3505,"/",REPT(" ",999)),COLUMNS($N:N)*999-998,999))</f>
        <v>theater</v>
      </c>
      <c r="R3505" s="10" t="str">
        <f>TRIM(MID(SUBSTITUTE($N3505,"/",REPT(" ",999)),COLUMNS($N:O)*999-998,999))</f>
        <v>plays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10" t="str">
        <f>TRIM(MID(SUBSTITUTE($N3506,"/",REPT(" ",999)),COLUMNS($N:N)*999-998,999))</f>
        <v>theater</v>
      </c>
      <c r="R3506" s="10" t="str">
        <f>TRIM(MID(SUBSTITUTE($N3506,"/",REPT(" ",999)),COLUMNS($N:O)*999-998,999))</f>
        <v>plays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10" t="str">
        <f>TRIM(MID(SUBSTITUTE($N3507,"/",REPT(" ",999)),COLUMNS($N:N)*999-998,999))</f>
        <v>theater</v>
      </c>
      <c r="R3507" s="10" t="str">
        <f>TRIM(MID(SUBSTITUTE($N3507,"/",REPT(" ",999)),COLUMNS($N:O)*999-998,999))</f>
        <v>plays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10" t="str">
        <f>TRIM(MID(SUBSTITUTE($N3508,"/",REPT(" ",999)),COLUMNS($N:N)*999-998,999))</f>
        <v>theater</v>
      </c>
      <c r="R3508" s="10" t="str">
        <f>TRIM(MID(SUBSTITUTE($N3508,"/",REPT(" ",999)),COLUMNS($N:O)*999-998,999))</f>
        <v>plays</v>
      </c>
      <c r="S3508" s="14">
        <f t="shared" si="218"/>
        <v>41829.734259259261</v>
      </c>
      <c r="T3508" s="14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10" t="str">
        <f>TRIM(MID(SUBSTITUTE($N3509,"/",REPT(" ",999)),COLUMNS($N:N)*999-998,999))</f>
        <v>theater</v>
      </c>
      <c r="R3509" s="10" t="str">
        <f>TRIM(MID(SUBSTITUTE($N3509,"/",REPT(" ",999)),COLUMNS($N:O)*999-998,999))</f>
        <v>plays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10" t="str">
        <f>TRIM(MID(SUBSTITUTE($N3510,"/",REPT(" ",999)),COLUMNS($N:N)*999-998,999))</f>
        <v>theater</v>
      </c>
      <c r="R3510" s="10" t="str">
        <f>TRIM(MID(SUBSTITUTE($N3510,"/",REPT(" ",999)),COLUMNS($N:O)*999-998,999))</f>
        <v>plays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10" t="str">
        <f>TRIM(MID(SUBSTITUTE($N3511,"/",REPT(" ",999)),COLUMNS($N:N)*999-998,999))</f>
        <v>theater</v>
      </c>
      <c r="R3511" s="10" t="str">
        <f>TRIM(MID(SUBSTITUTE($N3511,"/",REPT(" ",999)),COLUMNS($N:O)*999-998,999))</f>
        <v>plays</v>
      </c>
      <c r="S3511" s="14">
        <f t="shared" si="218"/>
        <v>41950.859560185185</v>
      </c>
      <c r="T3511" s="14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10" t="str">
        <f>TRIM(MID(SUBSTITUTE($N3512,"/",REPT(" ",999)),COLUMNS($N:N)*999-998,999))</f>
        <v>theater</v>
      </c>
      <c r="R3512" s="10" t="str">
        <f>TRIM(MID(SUBSTITUTE($N3512,"/",REPT(" ",999)),COLUMNS($N:O)*999-998,999))</f>
        <v>plays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10" t="str">
        <f>TRIM(MID(SUBSTITUTE($N3513,"/",REPT(" ",999)),COLUMNS($N:N)*999-998,999))</f>
        <v>theater</v>
      </c>
      <c r="R3513" s="10" t="str">
        <f>TRIM(MID(SUBSTITUTE($N3513,"/",REPT(" ",999)),COLUMNS($N:O)*999-998,999))</f>
        <v>plays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10" t="str">
        <f>TRIM(MID(SUBSTITUTE($N3514,"/",REPT(" ",999)),COLUMNS($N:N)*999-998,999))</f>
        <v>theater</v>
      </c>
      <c r="R3514" s="10" t="str">
        <f>TRIM(MID(SUBSTITUTE($N3514,"/",REPT(" ",999)),COLUMNS($N:O)*999-998,999))</f>
        <v>plays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10" t="str">
        <f>TRIM(MID(SUBSTITUTE($N3515,"/",REPT(" ",999)),COLUMNS($N:N)*999-998,999))</f>
        <v>theater</v>
      </c>
      <c r="R3515" s="10" t="str">
        <f>TRIM(MID(SUBSTITUTE($N3515,"/",REPT(" ",999)),COLUMNS($N:O)*999-998,999))</f>
        <v>plays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10" t="str">
        <f>TRIM(MID(SUBSTITUTE($N3516,"/",REPT(" ",999)),COLUMNS($N:N)*999-998,999))</f>
        <v>theater</v>
      </c>
      <c r="R3516" s="10" t="str">
        <f>TRIM(MID(SUBSTITUTE($N3516,"/",REPT(" ",999)),COLUMNS($N:O)*999-998,999))</f>
        <v>plays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10" t="str">
        <f>TRIM(MID(SUBSTITUTE($N3517,"/",REPT(" ",999)),COLUMNS($N:N)*999-998,999))</f>
        <v>theater</v>
      </c>
      <c r="R3517" s="10" t="str">
        <f>TRIM(MID(SUBSTITUTE($N3517,"/",REPT(" ",999)),COLUMNS($N:O)*999-998,999))</f>
        <v>plays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10" t="str">
        <f>TRIM(MID(SUBSTITUTE($N3518,"/",REPT(" ",999)),COLUMNS($N:N)*999-998,999))</f>
        <v>theater</v>
      </c>
      <c r="R3518" s="10" t="str">
        <f>TRIM(MID(SUBSTITUTE($N3518,"/",REPT(" ",999)),COLUMNS($N:O)*999-998,999))</f>
        <v>plays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10" t="str">
        <f>TRIM(MID(SUBSTITUTE($N3519,"/",REPT(" ",999)),COLUMNS($N:N)*999-998,999))</f>
        <v>theater</v>
      </c>
      <c r="R3519" s="10" t="str">
        <f>TRIM(MID(SUBSTITUTE($N3519,"/",REPT(" ",999)),COLUMNS($N:O)*999-998,999))</f>
        <v>plays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10" t="str">
        <f>TRIM(MID(SUBSTITUTE($N3520,"/",REPT(" ",999)),COLUMNS($N:N)*999-998,999))</f>
        <v>theater</v>
      </c>
      <c r="R3520" s="10" t="str">
        <f>TRIM(MID(SUBSTITUTE($N3520,"/",REPT(" ",999)),COLUMNS($N:O)*999-998,999))</f>
        <v>plays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10" t="str">
        <f>TRIM(MID(SUBSTITUTE($N3521,"/",REPT(" ",999)),COLUMNS($N:N)*999-998,999))</f>
        <v>theater</v>
      </c>
      <c r="R3521" s="10" t="str">
        <f>TRIM(MID(SUBSTITUTE($N3521,"/",REPT(" ",999)),COLUMNS($N:O)*999-998,999))</f>
        <v>plays</v>
      </c>
      <c r="S3521" s="14">
        <f t="shared" si="218"/>
        <v>42037.598958333328</v>
      </c>
      <c r="T3521" s="14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10" t="str">
        <f>TRIM(MID(SUBSTITUTE($N3522,"/",REPT(" ",999)),COLUMNS($N:N)*999-998,999))</f>
        <v>theater</v>
      </c>
      <c r="R3522" s="10" t="str">
        <f>TRIM(MID(SUBSTITUTE($N3522,"/",REPT(" ",999)),COLUMNS($N:O)*999-998,999))</f>
        <v>plays</v>
      </c>
      <c r="S3522" s="14">
        <f t="shared" si="218"/>
        <v>42227.824212962965</v>
      </c>
      <c r="T3522" s="14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IF(ISERROR(E3523/L3523), "N/A", E3523/L3523)</f>
        <v>45.615384615384613</v>
      </c>
      <c r="Q3523" s="10" t="str">
        <f>TRIM(MID(SUBSTITUTE($N3523,"/",REPT(" ",999)),COLUMNS($N:N)*999-998,999))</f>
        <v>theater</v>
      </c>
      <c r="R3523" s="10" t="str">
        <f>TRIM(MID(SUBSTITUTE($N3523,"/",REPT(" ",999)),COLUMNS($N:O)*999-998,999))</f>
        <v>plays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10" t="str">
        <f>TRIM(MID(SUBSTITUTE($N3524,"/",REPT(" ",999)),COLUMNS($N:N)*999-998,999))</f>
        <v>theater</v>
      </c>
      <c r="R3524" s="10" t="str">
        <f>TRIM(MID(SUBSTITUTE($N3524,"/",REPT(" ",999)),COLUMNS($N:O)*999-998,999))</f>
        <v>plays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10" t="str">
        <f>TRIM(MID(SUBSTITUTE($N3525,"/",REPT(" ",999)),COLUMNS($N:N)*999-998,999))</f>
        <v>theater</v>
      </c>
      <c r="R3525" s="10" t="str">
        <f>TRIM(MID(SUBSTITUTE($N3525,"/",REPT(" ",999)),COLUMNS($N:O)*999-998,999))</f>
        <v>plays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10" t="str">
        <f>TRIM(MID(SUBSTITUTE($N3526,"/",REPT(" ",999)),COLUMNS($N:N)*999-998,999))</f>
        <v>theater</v>
      </c>
      <c r="R3526" s="10" t="str">
        <f>TRIM(MID(SUBSTITUTE($N3526,"/",REPT(" ",999)),COLUMNS($N:O)*999-998,999))</f>
        <v>plays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10" t="str">
        <f>TRIM(MID(SUBSTITUTE($N3527,"/",REPT(" ",999)),COLUMNS($N:N)*999-998,999))</f>
        <v>theater</v>
      </c>
      <c r="R3527" s="10" t="str">
        <f>TRIM(MID(SUBSTITUTE($N3527,"/",REPT(" ",999)),COLUMNS($N:O)*999-998,999))</f>
        <v>plays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10" t="str">
        <f>TRIM(MID(SUBSTITUTE($N3528,"/",REPT(" ",999)),COLUMNS($N:N)*999-998,999))</f>
        <v>theater</v>
      </c>
      <c r="R3528" s="10" t="str">
        <f>TRIM(MID(SUBSTITUTE($N3528,"/",REPT(" ",999)),COLUMNS($N:O)*999-998,999))</f>
        <v>plays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10" t="str">
        <f>TRIM(MID(SUBSTITUTE($N3529,"/",REPT(" ",999)),COLUMNS($N:N)*999-998,999))</f>
        <v>theater</v>
      </c>
      <c r="R3529" s="10" t="str">
        <f>TRIM(MID(SUBSTITUTE($N3529,"/",REPT(" ",999)),COLUMNS($N:O)*999-998,999))</f>
        <v>plays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10" t="str">
        <f>TRIM(MID(SUBSTITUTE($N3530,"/",REPT(" ",999)),COLUMNS($N:N)*999-998,999))</f>
        <v>theater</v>
      </c>
      <c r="R3530" s="10" t="str">
        <f>TRIM(MID(SUBSTITUTE($N3530,"/",REPT(" ",999)),COLUMNS($N:O)*999-998,999))</f>
        <v>plays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10" t="str">
        <f>TRIM(MID(SUBSTITUTE($N3531,"/",REPT(" ",999)),COLUMNS($N:N)*999-998,999))</f>
        <v>theater</v>
      </c>
      <c r="R3531" s="10" t="str">
        <f>TRIM(MID(SUBSTITUTE($N3531,"/",REPT(" ",999)),COLUMNS($N:O)*999-998,999))</f>
        <v>plays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10" t="str">
        <f>TRIM(MID(SUBSTITUTE($N3532,"/",REPT(" ",999)),COLUMNS($N:N)*999-998,999))</f>
        <v>theater</v>
      </c>
      <c r="R3532" s="10" t="str">
        <f>TRIM(MID(SUBSTITUTE($N3532,"/",REPT(" ",999)),COLUMNS($N:O)*999-998,999))</f>
        <v>plays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10" t="str">
        <f>TRIM(MID(SUBSTITUTE($N3533,"/",REPT(" ",999)),COLUMNS($N:N)*999-998,999))</f>
        <v>theater</v>
      </c>
      <c r="R3533" s="10" t="str">
        <f>TRIM(MID(SUBSTITUTE($N3533,"/",REPT(" ",999)),COLUMNS($N:O)*999-998,999))</f>
        <v>plays</v>
      </c>
      <c r="S3533" s="14">
        <f t="shared" si="222"/>
        <v>42521.654328703706</v>
      </c>
      <c r="T3533" s="14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10" t="str">
        <f>TRIM(MID(SUBSTITUTE($N3534,"/",REPT(" ",999)),COLUMNS($N:N)*999-998,999))</f>
        <v>theater</v>
      </c>
      <c r="R3534" s="10" t="str">
        <f>TRIM(MID(SUBSTITUTE($N3534,"/",REPT(" ",999)),COLUMNS($N:O)*999-998,999))</f>
        <v>plays</v>
      </c>
      <c r="S3534" s="14">
        <f t="shared" si="222"/>
        <v>41884.599849537037</v>
      </c>
      <c r="T3534" s="14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10" t="str">
        <f>TRIM(MID(SUBSTITUTE($N3535,"/",REPT(" ",999)),COLUMNS($N:N)*999-998,999))</f>
        <v>theater</v>
      </c>
      <c r="R3535" s="10" t="str">
        <f>TRIM(MID(SUBSTITUTE($N3535,"/",REPT(" ",999)),COLUMNS($N:O)*999-998,999))</f>
        <v>plays</v>
      </c>
      <c r="S3535" s="14">
        <f t="shared" si="222"/>
        <v>42289.761192129634</v>
      </c>
      <c r="T3535" s="14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10" t="str">
        <f>TRIM(MID(SUBSTITUTE($N3536,"/",REPT(" ",999)),COLUMNS($N:N)*999-998,999))</f>
        <v>theater</v>
      </c>
      <c r="R3536" s="10" t="str">
        <f>TRIM(MID(SUBSTITUTE($N3536,"/",REPT(" ",999)),COLUMNS($N:O)*999-998,999))</f>
        <v>plays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10" t="str">
        <f>TRIM(MID(SUBSTITUTE($N3537,"/",REPT(" ",999)),COLUMNS($N:N)*999-998,999))</f>
        <v>theater</v>
      </c>
      <c r="R3537" s="10" t="str">
        <f>TRIM(MID(SUBSTITUTE($N3537,"/",REPT(" ",999)),COLUMNS($N:O)*999-998,999))</f>
        <v>plays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10" t="str">
        <f>TRIM(MID(SUBSTITUTE($N3538,"/",REPT(" ",999)),COLUMNS($N:N)*999-998,999))</f>
        <v>theater</v>
      </c>
      <c r="R3538" s="10" t="str">
        <f>TRIM(MID(SUBSTITUTE($N3538,"/",REPT(" ",999)),COLUMNS($N:O)*999-998,999))</f>
        <v>plays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10" t="str">
        <f>TRIM(MID(SUBSTITUTE($N3539,"/",REPT(" ",999)),COLUMNS($N:N)*999-998,999))</f>
        <v>theater</v>
      </c>
      <c r="R3539" s="10" t="str">
        <f>TRIM(MID(SUBSTITUTE($N3539,"/",REPT(" ",999)),COLUMNS($N:O)*999-998,999))</f>
        <v>plays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10" t="str">
        <f>TRIM(MID(SUBSTITUTE($N3540,"/",REPT(" ",999)),COLUMNS($N:N)*999-998,999))</f>
        <v>theater</v>
      </c>
      <c r="R3540" s="10" t="str">
        <f>TRIM(MID(SUBSTITUTE($N3540,"/",REPT(" ",999)),COLUMNS($N:O)*999-998,999))</f>
        <v>plays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10" t="str">
        <f>TRIM(MID(SUBSTITUTE($N3541,"/",REPT(" ",999)),COLUMNS($N:N)*999-998,999))</f>
        <v>theater</v>
      </c>
      <c r="R3541" s="10" t="str">
        <f>TRIM(MID(SUBSTITUTE($N3541,"/",REPT(" ",999)),COLUMNS($N:O)*999-998,999))</f>
        <v>plays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10" t="str">
        <f>TRIM(MID(SUBSTITUTE($N3542,"/",REPT(" ",999)),COLUMNS($N:N)*999-998,999))</f>
        <v>theater</v>
      </c>
      <c r="R3542" s="10" t="str">
        <f>TRIM(MID(SUBSTITUTE($N3542,"/",REPT(" ",999)),COLUMNS($N:O)*999-998,999))</f>
        <v>plays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10" t="str">
        <f>TRIM(MID(SUBSTITUTE($N3543,"/",REPT(" ",999)),COLUMNS($N:N)*999-998,999))</f>
        <v>theater</v>
      </c>
      <c r="R3543" s="10" t="str">
        <f>TRIM(MID(SUBSTITUTE($N3543,"/",REPT(" ",999)),COLUMNS($N:O)*999-998,999))</f>
        <v>plays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10" t="str">
        <f>TRIM(MID(SUBSTITUTE($N3544,"/",REPT(" ",999)),COLUMNS($N:N)*999-998,999))</f>
        <v>theater</v>
      </c>
      <c r="R3544" s="10" t="str">
        <f>TRIM(MID(SUBSTITUTE($N3544,"/",REPT(" ",999)),COLUMNS($N:O)*999-998,999))</f>
        <v>plays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10" t="str">
        <f>TRIM(MID(SUBSTITUTE($N3545,"/",REPT(" ",999)),COLUMNS($N:N)*999-998,999))</f>
        <v>theater</v>
      </c>
      <c r="R3545" s="10" t="str">
        <f>TRIM(MID(SUBSTITUTE($N3545,"/",REPT(" ",999)),COLUMNS($N:O)*999-998,999))</f>
        <v>plays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10" t="str">
        <f>TRIM(MID(SUBSTITUTE($N3546,"/",REPT(" ",999)),COLUMNS($N:N)*999-998,999))</f>
        <v>theater</v>
      </c>
      <c r="R3546" s="10" t="str">
        <f>TRIM(MID(SUBSTITUTE($N3546,"/",REPT(" ",999)),COLUMNS($N:O)*999-998,999))</f>
        <v>plays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10" t="str">
        <f>TRIM(MID(SUBSTITUTE($N3547,"/",REPT(" ",999)),COLUMNS($N:N)*999-998,999))</f>
        <v>theater</v>
      </c>
      <c r="R3547" s="10" t="str">
        <f>TRIM(MID(SUBSTITUTE($N3547,"/",REPT(" ",999)),COLUMNS($N:O)*999-998,999))</f>
        <v>plays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10" t="str">
        <f>TRIM(MID(SUBSTITUTE($N3548,"/",REPT(" ",999)),COLUMNS($N:N)*999-998,999))</f>
        <v>theater</v>
      </c>
      <c r="R3548" s="10" t="str">
        <f>TRIM(MID(SUBSTITUTE($N3548,"/",REPT(" ",999)),COLUMNS($N:O)*999-998,999))</f>
        <v>plays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10" t="str">
        <f>TRIM(MID(SUBSTITUTE($N3549,"/",REPT(" ",999)),COLUMNS($N:N)*999-998,999))</f>
        <v>theater</v>
      </c>
      <c r="R3549" s="10" t="str">
        <f>TRIM(MID(SUBSTITUTE($N3549,"/",REPT(" ",999)),COLUMNS($N:O)*999-998,999))</f>
        <v>plays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10" t="str">
        <f>TRIM(MID(SUBSTITUTE($N3550,"/",REPT(" ",999)),COLUMNS($N:N)*999-998,999))</f>
        <v>theater</v>
      </c>
      <c r="R3550" s="10" t="str">
        <f>TRIM(MID(SUBSTITUTE($N3550,"/",REPT(" ",999)),COLUMNS($N:O)*999-998,999))</f>
        <v>plays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10" t="str">
        <f>TRIM(MID(SUBSTITUTE($N3551,"/",REPT(" ",999)),COLUMNS($N:N)*999-998,999))</f>
        <v>theater</v>
      </c>
      <c r="R3551" s="10" t="str">
        <f>TRIM(MID(SUBSTITUTE($N3551,"/",REPT(" ",999)),COLUMNS($N:O)*999-998,999))</f>
        <v>plays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10" t="str">
        <f>TRIM(MID(SUBSTITUTE($N3552,"/",REPT(" ",999)),COLUMNS($N:N)*999-998,999))</f>
        <v>theater</v>
      </c>
      <c r="R3552" s="10" t="str">
        <f>TRIM(MID(SUBSTITUTE($N3552,"/",REPT(" ",999)),COLUMNS($N:O)*999-998,999))</f>
        <v>plays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10" t="str">
        <f>TRIM(MID(SUBSTITUTE($N3553,"/",REPT(" ",999)),COLUMNS($N:N)*999-998,999))</f>
        <v>theater</v>
      </c>
      <c r="R3553" s="10" t="str">
        <f>TRIM(MID(SUBSTITUTE($N3553,"/",REPT(" ",999)),COLUMNS($N:O)*999-998,999))</f>
        <v>plays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10" t="str">
        <f>TRIM(MID(SUBSTITUTE($N3554,"/",REPT(" ",999)),COLUMNS($N:N)*999-998,999))</f>
        <v>theater</v>
      </c>
      <c r="R3554" s="10" t="str">
        <f>TRIM(MID(SUBSTITUTE($N3554,"/",REPT(" ",999)),COLUMNS($N:O)*999-998,999))</f>
        <v>plays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10" t="str">
        <f>TRIM(MID(SUBSTITUTE($N3555,"/",REPT(" ",999)),COLUMNS($N:N)*999-998,999))</f>
        <v>theater</v>
      </c>
      <c r="R3555" s="10" t="str">
        <f>TRIM(MID(SUBSTITUTE($N3555,"/",REPT(" ",999)),COLUMNS($N:O)*999-998,999))</f>
        <v>plays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10" t="str">
        <f>TRIM(MID(SUBSTITUTE($N3556,"/",REPT(" ",999)),COLUMNS($N:N)*999-998,999))</f>
        <v>theater</v>
      </c>
      <c r="R3556" s="10" t="str">
        <f>TRIM(MID(SUBSTITUTE($N3556,"/",REPT(" ",999)),COLUMNS($N:O)*999-998,999))</f>
        <v>plays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10" t="str">
        <f>TRIM(MID(SUBSTITUTE($N3557,"/",REPT(" ",999)),COLUMNS($N:N)*999-998,999))</f>
        <v>theater</v>
      </c>
      <c r="R3557" s="10" t="str">
        <f>TRIM(MID(SUBSTITUTE($N3557,"/",REPT(" ",999)),COLUMNS($N:O)*999-998,999))</f>
        <v>plays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10" t="str">
        <f>TRIM(MID(SUBSTITUTE($N3558,"/",REPT(" ",999)),COLUMNS($N:N)*999-998,999))</f>
        <v>theater</v>
      </c>
      <c r="R3558" s="10" t="str">
        <f>TRIM(MID(SUBSTITUTE($N3558,"/",REPT(" ",999)),COLUMNS($N:O)*999-998,999))</f>
        <v>plays</v>
      </c>
      <c r="S3558" s="14">
        <f t="shared" si="222"/>
        <v>41808.649583333332</v>
      </c>
      <c r="T3558" s="14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10" t="str">
        <f>TRIM(MID(SUBSTITUTE($N3559,"/",REPT(" ",999)),COLUMNS($N:N)*999-998,999))</f>
        <v>theater</v>
      </c>
      <c r="R3559" s="10" t="str">
        <f>TRIM(MID(SUBSTITUTE($N3559,"/",REPT(" ",999)),COLUMNS($N:O)*999-998,999))</f>
        <v>plays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10" t="str">
        <f>TRIM(MID(SUBSTITUTE($N3560,"/",REPT(" ",999)),COLUMNS($N:N)*999-998,999))</f>
        <v>theater</v>
      </c>
      <c r="R3560" s="10" t="str">
        <f>TRIM(MID(SUBSTITUTE($N3560,"/",REPT(" ",999)),COLUMNS($N:O)*999-998,999))</f>
        <v>plays</v>
      </c>
      <c r="S3560" s="14">
        <f t="shared" si="222"/>
        <v>42139.816840277781</v>
      </c>
      <c r="T3560" s="14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10" t="str">
        <f>TRIM(MID(SUBSTITUTE($N3561,"/",REPT(" ",999)),COLUMNS($N:N)*999-998,999))</f>
        <v>theater</v>
      </c>
      <c r="R3561" s="10" t="str">
        <f>TRIM(MID(SUBSTITUTE($N3561,"/",REPT(" ",999)),COLUMNS($N:O)*999-998,999))</f>
        <v>plays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10" t="str">
        <f>TRIM(MID(SUBSTITUTE($N3562,"/",REPT(" ",999)),COLUMNS($N:N)*999-998,999))</f>
        <v>theater</v>
      </c>
      <c r="R3562" s="10" t="str">
        <f>TRIM(MID(SUBSTITUTE($N3562,"/",REPT(" ",999)),COLUMNS($N:O)*999-998,999))</f>
        <v>plays</v>
      </c>
      <c r="S3562" s="14">
        <f t="shared" si="222"/>
        <v>42115.889652777783</v>
      </c>
      <c r="T3562" s="14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10" t="str">
        <f>TRIM(MID(SUBSTITUTE($N3563,"/",REPT(" ",999)),COLUMNS($N:N)*999-998,999))</f>
        <v>theater</v>
      </c>
      <c r="R3563" s="10" t="str">
        <f>TRIM(MID(SUBSTITUTE($N3563,"/",REPT(" ",999)),COLUMNS($N:O)*999-998,999))</f>
        <v>plays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10" t="str">
        <f>TRIM(MID(SUBSTITUTE($N3564,"/",REPT(" ",999)),COLUMNS($N:N)*999-998,999))</f>
        <v>theater</v>
      </c>
      <c r="R3564" s="10" t="str">
        <f>TRIM(MID(SUBSTITUTE($N3564,"/",REPT(" ",999)),COLUMNS($N:O)*999-998,999))</f>
        <v>plays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10" t="str">
        <f>TRIM(MID(SUBSTITUTE($N3565,"/",REPT(" ",999)),COLUMNS($N:N)*999-998,999))</f>
        <v>theater</v>
      </c>
      <c r="R3565" s="10" t="str">
        <f>TRIM(MID(SUBSTITUTE($N3565,"/",REPT(" ",999)),COLUMNS($N:O)*999-998,999))</f>
        <v>plays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10" t="str">
        <f>TRIM(MID(SUBSTITUTE($N3566,"/",REPT(" ",999)),COLUMNS($N:N)*999-998,999))</f>
        <v>theater</v>
      </c>
      <c r="R3566" s="10" t="str">
        <f>TRIM(MID(SUBSTITUTE($N3566,"/",REPT(" ",999)),COLUMNS($N:O)*999-998,999))</f>
        <v>plays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10" t="str">
        <f>TRIM(MID(SUBSTITUTE($N3567,"/",REPT(" ",999)),COLUMNS($N:N)*999-998,999))</f>
        <v>theater</v>
      </c>
      <c r="R3567" s="10" t="str">
        <f>TRIM(MID(SUBSTITUTE($N3567,"/",REPT(" ",999)),COLUMNS($N:O)*999-998,999))</f>
        <v>plays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10" t="str">
        <f>TRIM(MID(SUBSTITUTE($N3568,"/",REPT(" ",999)),COLUMNS($N:N)*999-998,999))</f>
        <v>theater</v>
      </c>
      <c r="R3568" s="10" t="str">
        <f>TRIM(MID(SUBSTITUTE($N3568,"/",REPT(" ",999)),COLUMNS($N:O)*999-998,999))</f>
        <v>plays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10" t="str">
        <f>TRIM(MID(SUBSTITUTE($N3569,"/",REPT(" ",999)),COLUMNS($N:N)*999-998,999))</f>
        <v>theater</v>
      </c>
      <c r="R3569" s="10" t="str">
        <f>TRIM(MID(SUBSTITUTE($N3569,"/",REPT(" ",999)),COLUMNS($N:O)*999-998,999))</f>
        <v>plays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10" t="str">
        <f>TRIM(MID(SUBSTITUTE($N3570,"/",REPT(" ",999)),COLUMNS($N:N)*999-998,999))</f>
        <v>theater</v>
      </c>
      <c r="R3570" s="10" t="str">
        <f>TRIM(MID(SUBSTITUTE($N3570,"/",REPT(" ",999)),COLUMNS($N:O)*999-998,999))</f>
        <v>plays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10" t="str">
        <f>TRIM(MID(SUBSTITUTE($N3571,"/",REPT(" ",999)),COLUMNS($N:N)*999-998,999))</f>
        <v>theater</v>
      </c>
      <c r="R3571" s="10" t="str">
        <f>TRIM(MID(SUBSTITUTE($N3571,"/",REPT(" ",999)),COLUMNS($N:O)*999-998,999))</f>
        <v>plays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10" t="str">
        <f>TRIM(MID(SUBSTITUTE($N3572,"/",REPT(" ",999)),COLUMNS($N:N)*999-998,999))</f>
        <v>theater</v>
      </c>
      <c r="R3572" s="10" t="str">
        <f>TRIM(MID(SUBSTITUTE($N3572,"/",REPT(" ",999)),COLUMNS($N:O)*999-998,999))</f>
        <v>plays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10" t="str">
        <f>TRIM(MID(SUBSTITUTE($N3573,"/",REPT(" ",999)),COLUMNS($N:N)*999-998,999))</f>
        <v>theater</v>
      </c>
      <c r="R3573" s="10" t="str">
        <f>TRIM(MID(SUBSTITUTE($N3573,"/",REPT(" ",999)),COLUMNS($N:O)*999-998,999))</f>
        <v>plays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10" t="str">
        <f>TRIM(MID(SUBSTITUTE($N3574,"/",REPT(" ",999)),COLUMNS($N:N)*999-998,999))</f>
        <v>theater</v>
      </c>
      <c r="R3574" s="10" t="str">
        <f>TRIM(MID(SUBSTITUTE($N3574,"/",REPT(" ",999)),COLUMNS($N:O)*999-998,999))</f>
        <v>plays</v>
      </c>
      <c r="S3574" s="14">
        <f t="shared" si="222"/>
        <v>42146.570393518516</v>
      </c>
      <c r="T3574" s="14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10" t="str">
        <f>TRIM(MID(SUBSTITUTE($N3575,"/",REPT(" ",999)),COLUMNS($N:N)*999-998,999))</f>
        <v>theater</v>
      </c>
      <c r="R3575" s="10" t="str">
        <f>TRIM(MID(SUBSTITUTE($N3575,"/",REPT(" ",999)),COLUMNS($N:O)*999-998,999))</f>
        <v>plays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10" t="str">
        <f>TRIM(MID(SUBSTITUTE($N3576,"/",REPT(" ",999)),COLUMNS($N:N)*999-998,999))</f>
        <v>theater</v>
      </c>
      <c r="R3576" s="10" t="str">
        <f>TRIM(MID(SUBSTITUTE($N3576,"/",REPT(" ",999)),COLUMNS($N:O)*999-998,999))</f>
        <v>plays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10" t="str">
        <f>TRIM(MID(SUBSTITUTE($N3577,"/",REPT(" ",999)),COLUMNS($N:N)*999-998,999))</f>
        <v>theater</v>
      </c>
      <c r="R3577" s="10" t="str">
        <f>TRIM(MID(SUBSTITUTE($N3577,"/",REPT(" ",999)),COLUMNS($N:O)*999-998,999))</f>
        <v>plays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10" t="str">
        <f>TRIM(MID(SUBSTITUTE($N3578,"/",REPT(" ",999)),COLUMNS($N:N)*999-998,999))</f>
        <v>theater</v>
      </c>
      <c r="R3578" s="10" t="str">
        <f>TRIM(MID(SUBSTITUTE($N3578,"/",REPT(" ",999)),COLUMNS($N:O)*999-998,999))</f>
        <v>plays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10" t="str">
        <f>TRIM(MID(SUBSTITUTE($N3579,"/",REPT(" ",999)),COLUMNS($N:N)*999-998,999))</f>
        <v>theater</v>
      </c>
      <c r="R3579" s="10" t="str">
        <f>TRIM(MID(SUBSTITUTE($N3579,"/",REPT(" ",999)),COLUMNS($N:O)*999-998,999))</f>
        <v>plays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10" t="str">
        <f>TRIM(MID(SUBSTITUTE($N3580,"/",REPT(" ",999)),COLUMNS($N:N)*999-998,999))</f>
        <v>theater</v>
      </c>
      <c r="R3580" s="10" t="str">
        <f>TRIM(MID(SUBSTITUTE($N3580,"/",REPT(" ",999)),COLUMNS($N:O)*999-998,999))</f>
        <v>plays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10" t="str">
        <f>TRIM(MID(SUBSTITUTE($N3581,"/",REPT(" ",999)),COLUMNS($N:N)*999-998,999))</f>
        <v>theater</v>
      </c>
      <c r="R3581" s="10" t="str">
        <f>TRIM(MID(SUBSTITUTE($N3581,"/",REPT(" ",999)),COLUMNS($N:O)*999-998,999))</f>
        <v>plays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10" t="str">
        <f>TRIM(MID(SUBSTITUTE($N3582,"/",REPT(" ",999)),COLUMNS($N:N)*999-998,999))</f>
        <v>theater</v>
      </c>
      <c r="R3582" s="10" t="str">
        <f>TRIM(MID(SUBSTITUTE($N3582,"/",REPT(" ",999)),COLUMNS($N:O)*999-998,999))</f>
        <v>plays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10" t="str">
        <f>TRIM(MID(SUBSTITUTE($N3583,"/",REPT(" ",999)),COLUMNS($N:N)*999-998,999))</f>
        <v>theater</v>
      </c>
      <c r="R3583" s="10" t="str">
        <f>TRIM(MID(SUBSTITUTE($N3583,"/",REPT(" ",999)),COLUMNS($N:O)*999-998,999))</f>
        <v>plays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10" t="str">
        <f>TRIM(MID(SUBSTITUTE($N3584,"/",REPT(" ",999)),COLUMNS($N:N)*999-998,999))</f>
        <v>theater</v>
      </c>
      <c r="R3584" s="10" t="str">
        <f>TRIM(MID(SUBSTITUTE($N3584,"/",REPT(" ",999)),COLUMNS($N:O)*999-998,999))</f>
        <v>plays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10" t="str">
        <f>TRIM(MID(SUBSTITUTE($N3585,"/",REPT(" ",999)),COLUMNS($N:N)*999-998,999))</f>
        <v>theater</v>
      </c>
      <c r="R3585" s="10" t="str">
        <f>TRIM(MID(SUBSTITUTE($N3585,"/",REPT(" ",999)),COLUMNS($N:O)*999-998,999))</f>
        <v>plays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10" t="str">
        <f>TRIM(MID(SUBSTITUTE($N3586,"/",REPT(" ",999)),COLUMNS($N:N)*999-998,999))</f>
        <v>theater</v>
      </c>
      <c r="R3586" s="10" t="str">
        <f>TRIM(MID(SUBSTITUTE($N3586,"/",REPT(" ",999)),COLUMNS($N:O)*999-998,999))</f>
        <v>plays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IF(ISERROR(E3587/L3587), "N/A", E3587/L3587)</f>
        <v>176.08695652173913</v>
      </c>
      <c r="Q3587" s="10" t="str">
        <f>TRIM(MID(SUBSTITUTE($N3587,"/",REPT(" ",999)),COLUMNS($N:N)*999-998,999))</f>
        <v>theater</v>
      </c>
      <c r="R3587" s="10" t="str">
        <f>TRIM(MID(SUBSTITUTE($N3587,"/",REPT(" ",999)),COLUMNS($N:O)*999-998,999))</f>
        <v>plays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10" t="str">
        <f>TRIM(MID(SUBSTITUTE($N3588,"/",REPT(" ",999)),COLUMNS($N:N)*999-998,999))</f>
        <v>theater</v>
      </c>
      <c r="R3588" s="10" t="str">
        <f>TRIM(MID(SUBSTITUTE($N3588,"/",REPT(" ",999)),COLUMNS($N:O)*999-998,999))</f>
        <v>plays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10" t="str">
        <f>TRIM(MID(SUBSTITUTE($N3589,"/",REPT(" ",999)),COLUMNS($N:N)*999-998,999))</f>
        <v>theater</v>
      </c>
      <c r="R3589" s="10" t="str">
        <f>TRIM(MID(SUBSTITUTE($N3589,"/",REPT(" ",999)),COLUMNS($N:O)*999-998,999))</f>
        <v>plays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10" t="str">
        <f>TRIM(MID(SUBSTITUTE($N3590,"/",REPT(" ",999)),COLUMNS($N:N)*999-998,999))</f>
        <v>theater</v>
      </c>
      <c r="R3590" s="10" t="str">
        <f>TRIM(MID(SUBSTITUTE($N3590,"/",REPT(" ",999)),COLUMNS($N:O)*999-998,999))</f>
        <v>plays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10" t="str">
        <f>TRIM(MID(SUBSTITUTE($N3591,"/",REPT(" ",999)),COLUMNS($N:N)*999-998,999))</f>
        <v>theater</v>
      </c>
      <c r="R3591" s="10" t="str">
        <f>TRIM(MID(SUBSTITUTE($N3591,"/",REPT(" ",999)),COLUMNS($N:O)*999-998,999))</f>
        <v>plays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10" t="str">
        <f>TRIM(MID(SUBSTITUTE($N3592,"/",REPT(" ",999)),COLUMNS($N:N)*999-998,999))</f>
        <v>theater</v>
      </c>
      <c r="R3592" s="10" t="str">
        <f>TRIM(MID(SUBSTITUTE($N3592,"/",REPT(" ",999)),COLUMNS($N:O)*999-998,999))</f>
        <v>plays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10" t="str">
        <f>TRIM(MID(SUBSTITUTE($N3593,"/",REPT(" ",999)),COLUMNS($N:N)*999-998,999))</f>
        <v>theater</v>
      </c>
      <c r="R3593" s="10" t="str">
        <f>TRIM(MID(SUBSTITUTE($N3593,"/",REPT(" ",999)),COLUMNS($N:O)*999-998,999))</f>
        <v>plays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10" t="str">
        <f>TRIM(MID(SUBSTITUTE($N3594,"/",REPT(" ",999)),COLUMNS($N:N)*999-998,999))</f>
        <v>theater</v>
      </c>
      <c r="R3594" s="10" t="str">
        <f>TRIM(MID(SUBSTITUTE($N3594,"/",REPT(" ",999)),COLUMNS($N:O)*999-998,999))</f>
        <v>plays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10" t="str">
        <f>TRIM(MID(SUBSTITUTE($N3595,"/",REPT(" ",999)),COLUMNS($N:N)*999-998,999))</f>
        <v>theater</v>
      </c>
      <c r="R3595" s="10" t="str">
        <f>TRIM(MID(SUBSTITUTE($N3595,"/",REPT(" ",999)),COLUMNS($N:O)*999-998,999))</f>
        <v>plays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10" t="str">
        <f>TRIM(MID(SUBSTITUTE($N3596,"/",REPT(" ",999)),COLUMNS($N:N)*999-998,999))</f>
        <v>theater</v>
      </c>
      <c r="R3596" s="10" t="str">
        <f>TRIM(MID(SUBSTITUTE($N3596,"/",REPT(" ",999)),COLUMNS($N:O)*999-998,999))</f>
        <v>plays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10" t="str">
        <f>TRIM(MID(SUBSTITUTE($N3597,"/",REPT(" ",999)),COLUMNS($N:N)*999-998,999))</f>
        <v>theater</v>
      </c>
      <c r="R3597" s="10" t="str">
        <f>TRIM(MID(SUBSTITUTE($N3597,"/",REPT(" ",999)),COLUMNS($N:O)*999-998,999))</f>
        <v>plays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10" t="str">
        <f>TRIM(MID(SUBSTITUTE($N3598,"/",REPT(" ",999)),COLUMNS($N:N)*999-998,999))</f>
        <v>theater</v>
      </c>
      <c r="R3598" s="10" t="str">
        <f>TRIM(MID(SUBSTITUTE($N3598,"/",REPT(" ",999)),COLUMNS($N:O)*999-998,999))</f>
        <v>plays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10" t="str">
        <f>TRIM(MID(SUBSTITUTE($N3599,"/",REPT(" ",999)),COLUMNS($N:N)*999-998,999))</f>
        <v>theater</v>
      </c>
      <c r="R3599" s="10" t="str">
        <f>TRIM(MID(SUBSTITUTE($N3599,"/",REPT(" ",999)),COLUMNS($N:O)*999-998,999))</f>
        <v>plays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10" t="str">
        <f>TRIM(MID(SUBSTITUTE($N3600,"/",REPT(" ",999)),COLUMNS($N:N)*999-998,999))</f>
        <v>theater</v>
      </c>
      <c r="R3600" s="10" t="str">
        <f>TRIM(MID(SUBSTITUTE($N3600,"/",REPT(" ",999)),COLUMNS($N:O)*999-998,999))</f>
        <v>plays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10" t="str">
        <f>TRIM(MID(SUBSTITUTE($N3601,"/",REPT(" ",999)),COLUMNS($N:N)*999-998,999))</f>
        <v>theater</v>
      </c>
      <c r="R3601" s="10" t="str">
        <f>TRIM(MID(SUBSTITUTE($N3601,"/",REPT(" ",999)),COLUMNS($N:O)*999-998,999))</f>
        <v>plays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10" t="str">
        <f>TRIM(MID(SUBSTITUTE($N3602,"/",REPT(" ",999)),COLUMNS($N:N)*999-998,999))</f>
        <v>theater</v>
      </c>
      <c r="R3602" s="10" t="str">
        <f>TRIM(MID(SUBSTITUTE($N3602,"/",REPT(" ",999)),COLUMNS($N:O)*999-998,999))</f>
        <v>plays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10" t="str">
        <f>TRIM(MID(SUBSTITUTE($N3603,"/",REPT(" ",999)),COLUMNS($N:N)*999-998,999))</f>
        <v>theater</v>
      </c>
      <c r="R3603" s="10" t="str">
        <f>TRIM(MID(SUBSTITUTE($N3603,"/",REPT(" ",999)),COLUMNS($N:O)*999-998,999))</f>
        <v>plays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10" t="str">
        <f>TRIM(MID(SUBSTITUTE($N3604,"/",REPT(" ",999)),COLUMNS($N:N)*999-998,999))</f>
        <v>theater</v>
      </c>
      <c r="R3604" s="10" t="str">
        <f>TRIM(MID(SUBSTITUTE($N3604,"/",REPT(" ",999)),COLUMNS($N:O)*999-998,999))</f>
        <v>plays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10" t="str">
        <f>TRIM(MID(SUBSTITUTE($N3605,"/",REPT(" ",999)),COLUMNS($N:N)*999-998,999))</f>
        <v>theater</v>
      </c>
      <c r="R3605" s="10" t="str">
        <f>TRIM(MID(SUBSTITUTE($N3605,"/",REPT(" ",999)),COLUMNS($N:O)*999-998,999))</f>
        <v>plays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10" t="str">
        <f>TRIM(MID(SUBSTITUTE($N3606,"/",REPT(" ",999)),COLUMNS($N:N)*999-998,999))</f>
        <v>theater</v>
      </c>
      <c r="R3606" s="10" t="str">
        <f>TRIM(MID(SUBSTITUTE($N3606,"/",REPT(" ",999)),COLUMNS($N:O)*999-998,999))</f>
        <v>plays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10" t="str">
        <f>TRIM(MID(SUBSTITUTE($N3607,"/",REPT(" ",999)),COLUMNS($N:N)*999-998,999))</f>
        <v>theater</v>
      </c>
      <c r="R3607" s="10" t="str">
        <f>TRIM(MID(SUBSTITUTE($N3607,"/",REPT(" ",999)),COLUMNS($N:O)*999-998,999))</f>
        <v>plays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10" t="str">
        <f>TRIM(MID(SUBSTITUTE($N3608,"/",REPT(" ",999)),COLUMNS($N:N)*999-998,999))</f>
        <v>theater</v>
      </c>
      <c r="R3608" s="10" t="str">
        <f>TRIM(MID(SUBSTITUTE($N3608,"/",REPT(" ",999)),COLUMNS($N:O)*999-998,999))</f>
        <v>plays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10" t="str">
        <f>TRIM(MID(SUBSTITUTE($N3609,"/",REPT(" ",999)),COLUMNS($N:N)*999-998,999))</f>
        <v>theater</v>
      </c>
      <c r="R3609" s="10" t="str">
        <f>TRIM(MID(SUBSTITUTE($N3609,"/",REPT(" ",999)),COLUMNS($N:O)*999-998,999))</f>
        <v>plays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10" t="str">
        <f>TRIM(MID(SUBSTITUTE($N3610,"/",REPT(" ",999)),COLUMNS($N:N)*999-998,999))</f>
        <v>theater</v>
      </c>
      <c r="R3610" s="10" t="str">
        <f>TRIM(MID(SUBSTITUTE($N3610,"/",REPT(" ",999)),COLUMNS($N:O)*999-998,999))</f>
        <v>plays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10" t="str">
        <f>TRIM(MID(SUBSTITUTE($N3611,"/",REPT(" ",999)),COLUMNS($N:N)*999-998,999))</f>
        <v>theater</v>
      </c>
      <c r="R3611" s="10" t="str">
        <f>TRIM(MID(SUBSTITUTE($N3611,"/",REPT(" ",999)),COLUMNS($N:O)*999-998,999))</f>
        <v>plays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10" t="str">
        <f>TRIM(MID(SUBSTITUTE($N3612,"/",REPT(" ",999)),COLUMNS($N:N)*999-998,999))</f>
        <v>theater</v>
      </c>
      <c r="R3612" s="10" t="str">
        <f>TRIM(MID(SUBSTITUTE($N3612,"/",REPT(" ",999)),COLUMNS($N:O)*999-998,999))</f>
        <v>plays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10" t="str">
        <f>TRIM(MID(SUBSTITUTE($N3613,"/",REPT(" ",999)),COLUMNS($N:N)*999-998,999))</f>
        <v>theater</v>
      </c>
      <c r="R3613" s="10" t="str">
        <f>TRIM(MID(SUBSTITUTE($N3613,"/",REPT(" ",999)),COLUMNS($N:O)*999-998,999))</f>
        <v>plays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10" t="str">
        <f>TRIM(MID(SUBSTITUTE($N3614,"/",REPT(" ",999)),COLUMNS($N:N)*999-998,999))</f>
        <v>theater</v>
      </c>
      <c r="R3614" s="10" t="str">
        <f>TRIM(MID(SUBSTITUTE($N3614,"/",REPT(" ",999)),COLUMNS($N:O)*999-998,999))</f>
        <v>plays</v>
      </c>
      <c r="S3614" s="14">
        <f t="shared" si="226"/>
        <v>41789.726979166669</v>
      </c>
      <c r="T3614" s="14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10" t="str">
        <f>TRIM(MID(SUBSTITUTE($N3615,"/",REPT(" ",999)),COLUMNS($N:N)*999-998,999))</f>
        <v>theater</v>
      </c>
      <c r="R3615" s="10" t="str">
        <f>TRIM(MID(SUBSTITUTE($N3615,"/",REPT(" ",999)),COLUMNS($N:O)*999-998,999))</f>
        <v>plays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10" t="str">
        <f>TRIM(MID(SUBSTITUTE($N3616,"/",REPT(" ",999)),COLUMNS($N:N)*999-998,999))</f>
        <v>theater</v>
      </c>
      <c r="R3616" s="10" t="str">
        <f>TRIM(MID(SUBSTITUTE($N3616,"/",REPT(" ",999)),COLUMNS($N:O)*999-998,999))</f>
        <v>plays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10" t="str">
        <f>TRIM(MID(SUBSTITUTE($N3617,"/",REPT(" ",999)),COLUMNS($N:N)*999-998,999))</f>
        <v>theater</v>
      </c>
      <c r="R3617" s="10" t="str">
        <f>TRIM(MID(SUBSTITUTE($N3617,"/",REPT(" ",999)),COLUMNS($N:O)*999-998,999))</f>
        <v>plays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10" t="str">
        <f>TRIM(MID(SUBSTITUTE($N3618,"/",REPT(" ",999)),COLUMNS($N:N)*999-998,999))</f>
        <v>theater</v>
      </c>
      <c r="R3618" s="10" t="str">
        <f>TRIM(MID(SUBSTITUTE($N3618,"/",REPT(" ",999)),COLUMNS($N:O)*999-998,999))</f>
        <v>plays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10" t="str">
        <f>TRIM(MID(SUBSTITUTE($N3619,"/",REPT(" ",999)),COLUMNS($N:N)*999-998,999))</f>
        <v>theater</v>
      </c>
      <c r="R3619" s="10" t="str">
        <f>TRIM(MID(SUBSTITUTE($N3619,"/",REPT(" ",999)),COLUMNS($N:O)*999-998,999))</f>
        <v>plays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10" t="str">
        <f>TRIM(MID(SUBSTITUTE($N3620,"/",REPT(" ",999)),COLUMNS($N:N)*999-998,999))</f>
        <v>theater</v>
      </c>
      <c r="R3620" s="10" t="str">
        <f>TRIM(MID(SUBSTITUTE($N3620,"/",REPT(" ",999)),COLUMNS($N:O)*999-998,999))</f>
        <v>plays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10" t="str">
        <f>TRIM(MID(SUBSTITUTE($N3621,"/",REPT(" ",999)),COLUMNS($N:N)*999-998,999))</f>
        <v>theater</v>
      </c>
      <c r="R3621" s="10" t="str">
        <f>TRIM(MID(SUBSTITUTE($N3621,"/",REPT(" ",999)),COLUMNS($N:O)*999-998,999))</f>
        <v>plays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10" t="str">
        <f>TRIM(MID(SUBSTITUTE($N3622,"/",REPT(" ",999)),COLUMNS($N:N)*999-998,999))</f>
        <v>theater</v>
      </c>
      <c r="R3622" s="10" t="str">
        <f>TRIM(MID(SUBSTITUTE($N3622,"/",REPT(" ",999)),COLUMNS($N:O)*999-998,999))</f>
        <v>plays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10" t="str">
        <f>TRIM(MID(SUBSTITUTE($N3623,"/",REPT(" ",999)),COLUMNS($N:N)*999-998,999))</f>
        <v>theater</v>
      </c>
      <c r="R3623" s="10" t="str">
        <f>TRIM(MID(SUBSTITUTE($N3623,"/",REPT(" ",999)),COLUMNS($N:O)*999-998,999))</f>
        <v>plays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10" t="str">
        <f>TRIM(MID(SUBSTITUTE($N3624,"/",REPT(" ",999)),COLUMNS($N:N)*999-998,999))</f>
        <v>theater</v>
      </c>
      <c r="R3624" s="10" t="str">
        <f>TRIM(MID(SUBSTITUTE($N3624,"/",REPT(" ",999)),COLUMNS($N:O)*999-998,999))</f>
        <v>plays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10" t="str">
        <f>TRIM(MID(SUBSTITUTE($N3625,"/",REPT(" ",999)),COLUMNS($N:N)*999-998,999))</f>
        <v>theater</v>
      </c>
      <c r="R3625" s="10" t="str">
        <f>TRIM(MID(SUBSTITUTE($N3625,"/",REPT(" ",999)),COLUMNS($N:O)*999-998,999))</f>
        <v>plays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10" t="str">
        <f>TRIM(MID(SUBSTITUTE($N3626,"/",REPT(" ",999)),COLUMNS($N:N)*999-998,999))</f>
        <v>theater</v>
      </c>
      <c r="R3626" s="10" t="str">
        <f>TRIM(MID(SUBSTITUTE($N3626,"/",REPT(" ",999)),COLUMNS($N:O)*999-998,999))</f>
        <v>plays</v>
      </c>
      <c r="S3626" s="14">
        <f t="shared" si="226"/>
        <v>42545.774189814809</v>
      </c>
      <c r="T3626" s="14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10" t="str">
        <f>TRIM(MID(SUBSTITUTE($N3627,"/",REPT(" ",999)),COLUMNS($N:N)*999-998,999))</f>
        <v>theater</v>
      </c>
      <c r="R3627" s="10" t="str">
        <f>TRIM(MID(SUBSTITUTE($N3627,"/",REPT(" ",999)),COLUMNS($N:O)*999-998,999))</f>
        <v>plays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10" t="str">
        <f>TRIM(MID(SUBSTITUTE($N3628,"/",REPT(" ",999)),COLUMNS($N:N)*999-998,999))</f>
        <v>theater</v>
      </c>
      <c r="R3628" s="10" t="str">
        <f>TRIM(MID(SUBSTITUTE($N3628,"/",REPT(" ",999)),COLUMNS($N:O)*999-998,999))</f>
        <v>plays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10" t="str">
        <f>TRIM(MID(SUBSTITUTE($N3629,"/",REPT(" ",999)),COLUMNS($N:N)*999-998,999))</f>
        <v>theater</v>
      </c>
      <c r="R3629" s="10" t="str">
        <f>TRIM(MID(SUBSTITUTE($N3629,"/",REPT(" ",999)),COLUMNS($N:O)*999-998,999))</f>
        <v>plays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str">
        <f t="shared" si="225"/>
        <v>N/A</v>
      </c>
      <c r="Q3630" s="10" t="str">
        <f>TRIM(MID(SUBSTITUTE($N3630,"/",REPT(" ",999)),COLUMNS($N:N)*999-998,999))</f>
        <v>theater</v>
      </c>
      <c r="R3630" s="10" t="str">
        <f>TRIM(MID(SUBSTITUTE($N3630,"/",REPT(" ",999)),COLUMNS($N:O)*999-998,999))</f>
        <v>musical</v>
      </c>
      <c r="S3630" s="14">
        <f t="shared" si="226"/>
        <v>42291.833287037036</v>
      </c>
      <c r="T3630" s="14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10" t="str">
        <f>TRIM(MID(SUBSTITUTE($N3631,"/",REPT(" ",999)),COLUMNS($N:N)*999-998,999))</f>
        <v>theater</v>
      </c>
      <c r="R3631" s="10" t="str">
        <f>TRIM(MID(SUBSTITUTE($N3631,"/",REPT(" ",999)),COLUMNS($N:O)*999-998,999))</f>
        <v>musical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10" t="str">
        <f>TRIM(MID(SUBSTITUTE($N3632,"/",REPT(" ",999)),COLUMNS($N:N)*999-998,999))</f>
        <v>theater</v>
      </c>
      <c r="R3632" s="10" t="str">
        <f>TRIM(MID(SUBSTITUTE($N3632,"/",REPT(" ",999)),COLUMNS($N:O)*999-998,999))</f>
        <v>musical</v>
      </c>
      <c r="S3632" s="14">
        <f t="shared" si="226"/>
        <v>41942.84710648148</v>
      </c>
      <c r="T3632" s="14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10" t="str">
        <f>TRIM(MID(SUBSTITUTE($N3633,"/",REPT(" ",999)),COLUMNS($N:N)*999-998,999))</f>
        <v>theater</v>
      </c>
      <c r="R3633" s="10" t="str">
        <f>TRIM(MID(SUBSTITUTE($N3633,"/",REPT(" ",999)),COLUMNS($N:O)*999-998,999))</f>
        <v>musical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10" t="str">
        <f>TRIM(MID(SUBSTITUTE($N3634,"/",REPT(" ",999)),COLUMNS($N:N)*999-998,999))</f>
        <v>theater</v>
      </c>
      <c r="R3634" s="10" t="str">
        <f>TRIM(MID(SUBSTITUTE($N3634,"/",REPT(" ",999)),COLUMNS($N:O)*999-998,999))</f>
        <v>musical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10" t="str">
        <f>TRIM(MID(SUBSTITUTE($N3635,"/",REPT(" ",999)),COLUMNS($N:N)*999-998,999))</f>
        <v>theater</v>
      </c>
      <c r="R3635" s="10" t="str">
        <f>TRIM(MID(SUBSTITUTE($N3635,"/",REPT(" ",999)),COLUMNS($N:O)*999-998,999))</f>
        <v>musical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10" t="str">
        <f>TRIM(MID(SUBSTITUTE($N3636,"/",REPT(" ",999)),COLUMNS($N:N)*999-998,999))</f>
        <v>theater</v>
      </c>
      <c r="R3636" s="10" t="str">
        <f>TRIM(MID(SUBSTITUTE($N3636,"/",REPT(" ",999)),COLUMNS($N:O)*999-998,999))</f>
        <v>musical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10" t="str">
        <f>TRIM(MID(SUBSTITUTE($N3637,"/",REPT(" ",999)),COLUMNS($N:N)*999-998,999))</f>
        <v>theater</v>
      </c>
      <c r="R3637" s="10" t="str">
        <f>TRIM(MID(SUBSTITUTE($N3637,"/",REPT(" ",999)),COLUMNS($N:O)*999-998,999))</f>
        <v>musical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str">
        <f t="shared" si="225"/>
        <v>N/A</v>
      </c>
      <c r="Q3638" s="10" t="str">
        <f>TRIM(MID(SUBSTITUTE($N3638,"/",REPT(" ",999)),COLUMNS($N:N)*999-998,999))</f>
        <v>theater</v>
      </c>
      <c r="R3638" s="10" t="str">
        <f>TRIM(MID(SUBSTITUTE($N3638,"/",REPT(" ",999)),COLUMNS($N:O)*999-998,999))</f>
        <v>musical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10" t="str">
        <f>TRIM(MID(SUBSTITUTE($N3639,"/",REPT(" ",999)),COLUMNS($N:N)*999-998,999))</f>
        <v>theater</v>
      </c>
      <c r="R3639" s="10" t="str">
        <f>TRIM(MID(SUBSTITUTE($N3639,"/",REPT(" ",999)),COLUMNS($N:O)*999-998,999))</f>
        <v>musical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10" t="str">
        <f>TRIM(MID(SUBSTITUTE($N3640,"/",REPT(" ",999)),COLUMNS($N:N)*999-998,999))</f>
        <v>theater</v>
      </c>
      <c r="R3640" s="10" t="str">
        <f>TRIM(MID(SUBSTITUTE($N3640,"/",REPT(" ",999)),COLUMNS($N:O)*999-998,999))</f>
        <v>musical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10" t="str">
        <f>TRIM(MID(SUBSTITUTE($N3641,"/",REPT(" ",999)),COLUMNS($N:N)*999-998,999))</f>
        <v>theater</v>
      </c>
      <c r="R3641" s="10" t="str">
        <f>TRIM(MID(SUBSTITUTE($N3641,"/",REPT(" ",999)),COLUMNS($N:O)*999-998,999))</f>
        <v>musical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10" t="str">
        <f>TRIM(MID(SUBSTITUTE($N3642,"/",REPT(" ",999)),COLUMNS($N:N)*999-998,999))</f>
        <v>theater</v>
      </c>
      <c r="R3642" s="10" t="str">
        <f>TRIM(MID(SUBSTITUTE($N3642,"/",REPT(" ",999)),COLUMNS($N:O)*999-998,999))</f>
        <v>musical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str">
        <f t="shared" si="225"/>
        <v>N/A</v>
      </c>
      <c r="Q3643" s="10" t="str">
        <f>TRIM(MID(SUBSTITUTE($N3643,"/",REPT(" ",999)),COLUMNS($N:N)*999-998,999))</f>
        <v>theater</v>
      </c>
      <c r="R3643" s="10" t="str">
        <f>TRIM(MID(SUBSTITUTE($N3643,"/",REPT(" ",999)),COLUMNS($N:O)*999-998,999))</f>
        <v>musical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10" t="str">
        <f>TRIM(MID(SUBSTITUTE($N3644,"/",REPT(" ",999)),COLUMNS($N:N)*999-998,999))</f>
        <v>theater</v>
      </c>
      <c r="R3644" s="10" t="str">
        <f>TRIM(MID(SUBSTITUTE($N3644,"/",REPT(" ",999)),COLUMNS($N:O)*999-998,999))</f>
        <v>musical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str">
        <f t="shared" si="225"/>
        <v>N/A</v>
      </c>
      <c r="Q3645" s="10" t="str">
        <f>TRIM(MID(SUBSTITUTE($N3645,"/",REPT(" ",999)),COLUMNS($N:N)*999-998,999))</f>
        <v>theater</v>
      </c>
      <c r="R3645" s="10" t="str">
        <f>TRIM(MID(SUBSTITUTE($N3645,"/",REPT(" ",999)),COLUMNS($N:O)*999-998,999))</f>
        <v>musical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10" t="str">
        <f>TRIM(MID(SUBSTITUTE($N3646,"/",REPT(" ",999)),COLUMNS($N:N)*999-998,999))</f>
        <v>theater</v>
      </c>
      <c r="R3646" s="10" t="str">
        <f>TRIM(MID(SUBSTITUTE($N3646,"/",REPT(" ",999)),COLUMNS($N:O)*999-998,999))</f>
        <v>musical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10" t="str">
        <f>TRIM(MID(SUBSTITUTE($N3647,"/",REPT(" ",999)),COLUMNS($N:N)*999-998,999))</f>
        <v>theater</v>
      </c>
      <c r="R3647" s="10" t="str">
        <f>TRIM(MID(SUBSTITUTE($N3647,"/",REPT(" ",999)),COLUMNS($N:O)*999-998,999))</f>
        <v>musical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10" t="str">
        <f>TRIM(MID(SUBSTITUTE($N3648,"/",REPT(" ",999)),COLUMNS($N:N)*999-998,999))</f>
        <v>theater</v>
      </c>
      <c r="R3648" s="10" t="str">
        <f>TRIM(MID(SUBSTITUTE($N3648,"/",REPT(" ",999)),COLUMNS($N:O)*999-998,999))</f>
        <v>musical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10" t="str">
        <f>TRIM(MID(SUBSTITUTE($N3649,"/",REPT(" ",999)),COLUMNS($N:N)*999-998,999))</f>
        <v>theater</v>
      </c>
      <c r="R3649" s="10" t="str">
        <f>TRIM(MID(SUBSTITUTE($N3649,"/",REPT(" ",999)),COLUMNS($N:O)*999-998,999))</f>
        <v>musical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10" t="str">
        <f>TRIM(MID(SUBSTITUTE($N3650,"/",REPT(" ",999)),COLUMNS($N:N)*999-998,999))</f>
        <v>theater</v>
      </c>
      <c r="R3650" s="10" t="str">
        <f>TRIM(MID(SUBSTITUTE($N3650,"/",REPT(" ",999)),COLUMNS($N:O)*999-998,999))</f>
        <v>plays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IF(ISERROR(E3651/L3651), "N/A", E3651/L3651)</f>
        <v>97.5</v>
      </c>
      <c r="Q3651" s="10" t="str">
        <f>TRIM(MID(SUBSTITUTE($N3651,"/",REPT(" ",999)),COLUMNS($N:N)*999-998,999))</f>
        <v>theater</v>
      </c>
      <c r="R3651" s="10" t="str">
        <f>TRIM(MID(SUBSTITUTE($N3651,"/",REPT(" ",999)),COLUMNS($N:O)*999-998,999))</f>
        <v>plays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10" t="str">
        <f>TRIM(MID(SUBSTITUTE($N3652,"/",REPT(" ",999)),COLUMNS($N:N)*999-998,999))</f>
        <v>theater</v>
      </c>
      <c r="R3652" s="10" t="str">
        <f>TRIM(MID(SUBSTITUTE($N3652,"/",REPT(" ",999)),COLUMNS($N:O)*999-998,999))</f>
        <v>plays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10" t="str">
        <f>TRIM(MID(SUBSTITUTE($N3653,"/",REPT(" ",999)),COLUMNS($N:N)*999-998,999))</f>
        <v>theater</v>
      </c>
      <c r="R3653" s="10" t="str">
        <f>TRIM(MID(SUBSTITUTE($N3653,"/",REPT(" ",999)),COLUMNS($N:O)*999-998,999))</f>
        <v>plays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10" t="str">
        <f>TRIM(MID(SUBSTITUTE($N3654,"/",REPT(" ",999)),COLUMNS($N:N)*999-998,999))</f>
        <v>theater</v>
      </c>
      <c r="R3654" s="10" t="str">
        <f>TRIM(MID(SUBSTITUTE($N3654,"/",REPT(" ",999)),COLUMNS($N:O)*999-998,999))</f>
        <v>plays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10" t="str">
        <f>TRIM(MID(SUBSTITUTE($N3655,"/",REPT(" ",999)),COLUMNS($N:N)*999-998,999))</f>
        <v>theater</v>
      </c>
      <c r="R3655" s="10" t="str">
        <f>TRIM(MID(SUBSTITUTE($N3655,"/",REPT(" ",999)),COLUMNS($N:O)*999-998,999))</f>
        <v>plays</v>
      </c>
      <c r="S3655" s="14">
        <f t="shared" si="230"/>
        <v>42191.363506944443</v>
      </c>
      <c r="T3655" s="14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10" t="str">
        <f>TRIM(MID(SUBSTITUTE($N3656,"/",REPT(" ",999)),COLUMNS($N:N)*999-998,999))</f>
        <v>theater</v>
      </c>
      <c r="R3656" s="10" t="str">
        <f>TRIM(MID(SUBSTITUTE($N3656,"/",REPT(" ",999)),COLUMNS($N:O)*999-998,999))</f>
        <v>plays</v>
      </c>
      <c r="S3656" s="14">
        <f t="shared" si="230"/>
        <v>42440.416504629626</v>
      </c>
      <c r="T3656" s="14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10" t="str">
        <f>TRIM(MID(SUBSTITUTE($N3657,"/",REPT(" ",999)),COLUMNS($N:N)*999-998,999))</f>
        <v>theater</v>
      </c>
      <c r="R3657" s="10" t="str">
        <f>TRIM(MID(SUBSTITUTE($N3657,"/",REPT(" ",999)),COLUMNS($N:O)*999-998,999))</f>
        <v>plays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10" t="str">
        <f>TRIM(MID(SUBSTITUTE($N3658,"/",REPT(" ",999)),COLUMNS($N:N)*999-998,999))</f>
        <v>theater</v>
      </c>
      <c r="R3658" s="10" t="str">
        <f>TRIM(MID(SUBSTITUTE($N3658,"/",REPT(" ",999)),COLUMNS($N:O)*999-998,999))</f>
        <v>plays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10" t="str">
        <f>TRIM(MID(SUBSTITUTE($N3659,"/",REPT(" ",999)),COLUMNS($N:N)*999-998,999))</f>
        <v>theater</v>
      </c>
      <c r="R3659" s="10" t="str">
        <f>TRIM(MID(SUBSTITUTE($N3659,"/",REPT(" ",999)),COLUMNS($N:O)*999-998,999))</f>
        <v>plays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10" t="str">
        <f>TRIM(MID(SUBSTITUTE($N3660,"/",REPT(" ",999)),COLUMNS($N:N)*999-998,999))</f>
        <v>theater</v>
      </c>
      <c r="R3660" s="10" t="str">
        <f>TRIM(MID(SUBSTITUTE($N3660,"/",REPT(" ",999)),COLUMNS($N:O)*999-998,999))</f>
        <v>plays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10" t="str">
        <f>TRIM(MID(SUBSTITUTE($N3661,"/",REPT(" ",999)),COLUMNS($N:N)*999-998,999))</f>
        <v>theater</v>
      </c>
      <c r="R3661" s="10" t="str">
        <f>TRIM(MID(SUBSTITUTE($N3661,"/",REPT(" ",999)),COLUMNS($N:O)*999-998,999))</f>
        <v>plays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10" t="str">
        <f>TRIM(MID(SUBSTITUTE($N3662,"/",REPT(" ",999)),COLUMNS($N:N)*999-998,999))</f>
        <v>theater</v>
      </c>
      <c r="R3662" s="10" t="str">
        <f>TRIM(MID(SUBSTITUTE($N3662,"/",REPT(" ",999)),COLUMNS($N:O)*999-998,999))</f>
        <v>plays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10" t="str">
        <f>TRIM(MID(SUBSTITUTE($N3663,"/",REPT(" ",999)),COLUMNS($N:N)*999-998,999))</f>
        <v>theater</v>
      </c>
      <c r="R3663" s="10" t="str">
        <f>TRIM(MID(SUBSTITUTE($N3663,"/",REPT(" ",999)),COLUMNS($N:O)*999-998,999))</f>
        <v>plays</v>
      </c>
      <c r="S3663" s="14">
        <f t="shared" si="230"/>
        <v>42447.896666666667</v>
      </c>
      <c r="T3663" s="14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10" t="str">
        <f>TRIM(MID(SUBSTITUTE($N3664,"/",REPT(" ",999)),COLUMNS($N:N)*999-998,999))</f>
        <v>theater</v>
      </c>
      <c r="R3664" s="10" t="str">
        <f>TRIM(MID(SUBSTITUTE($N3664,"/",REPT(" ",999)),COLUMNS($N:O)*999-998,999))</f>
        <v>plays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10" t="str">
        <f>TRIM(MID(SUBSTITUTE($N3665,"/",REPT(" ",999)),COLUMNS($N:N)*999-998,999))</f>
        <v>theater</v>
      </c>
      <c r="R3665" s="10" t="str">
        <f>TRIM(MID(SUBSTITUTE($N3665,"/",REPT(" ",999)),COLUMNS($N:O)*999-998,999))</f>
        <v>plays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10" t="str">
        <f>TRIM(MID(SUBSTITUTE($N3666,"/",REPT(" ",999)),COLUMNS($N:N)*999-998,999))</f>
        <v>theater</v>
      </c>
      <c r="R3666" s="10" t="str">
        <f>TRIM(MID(SUBSTITUTE($N3666,"/",REPT(" ",999)),COLUMNS($N:O)*999-998,999))</f>
        <v>plays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10" t="str">
        <f>TRIM(MID(SUBSTITUTE($N3667,"/",REPT(" ",999)),COLUMNS($N:N)*999-998,999))</f>
        <v>theater</v>
      </c>
      <c r="R3667" s="10" t="str">
        <f>TRIM(MID(SUBSTITUTE($N3667,"/",REPT(" ",999)),COLUMNS($N:O)*999-998,999))</f>
        <v>plays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10" t="str">
        <f>TRIM(MID(SUBSTITUTE($N3668,"/",REPT(" ",999)),COLUMNS($N:N)*999-998,999))</f>
        <v>theater</v>
      </c>
      <c r="R3668" s="10" t="str">
        <f>TRIM(MID(SUBSTITUTE($N3668,"/",REPT(" ",999)),COLUMNS($N:O)*999-998,999))</f>
        <v>plays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10" t="str">
        <f>TRIM(MID(SUBSTITUTE($N3669,"/",REPT(" ",999)),COLUMNS($N:N)*999-998,999))</f>
        <v>theater</v>
      </c>
      <c r="R3669" s="10" t="str">
        <f>TRIM(MID(SUBSTITUTE($N3669,"/",REPT(" ",999)),COLUMNS($N:O)*999-998,999))</f>
        <v>plays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10" t="str">
        <f>TRIM(MID(SUBSTITUTE($N3670,"/",REPT(" ",999)),COLUMNS($N:N)*999-998,999))</f>
        <v>theater</v>
      </c>
      <c r="R3670" s="10" t="str">
        <f>TRIM(MID(SUBSTITUTE($N3670,"/",REPT(" ",999)),COLUMNS($N:O)*999-998,999))</f>
        <v>plays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10" t="str">
        <f>TRIM(MID(SUBSTITUTE($N3671,"/",REPT(" ",999)),COLUMNS($N:N)*999-998,999))</f>
        <v>theater</v>
      </c>
      <c r="R3671" s="10" t="str">
        <f>TRIM(MID(SUBSTITUTE($N3671,"/",REPT(" ",999)),COLUMNS($N:O)*999-998,999))</f>
        <v>plays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10" t="str">
        <f>TRIM(MID(SUBSTITUTE($N3672,"/",REPT(" ",999)),COLUMNS($N:N)*999-998,999))</f>
        <v>theater</v>
      </c>
      <c r="R3672" s="10" t="str">
        <f>TRIM(MID(SUBSTITUTE($N3672,"/",REPT(" ",999)),COLUMNS($N:O)*999-998,999))</f>
        <v>plays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10" t="str">
        <f>TRIM(MID(SUBSTITUTE($N3673,"/",REPT(" ",999)),COLUMNS($N:N)*999-998,999))</f>
        <v>theater</v>
      </c>
      <c r="R3673" s="10" t="str">
        <f>TRIM(MID(SUBSTITUTE($N3673,"/",REPT(" ",999)),COLUMNS($N:O)*999-998,999))</f>
        <v>plays</v>
      </c>
      <c r="S3673" s="14">
        <f t="shared" si="230"/>
        <v>41820.62809027778</v>
      </c>
      <c r="T3673" s="14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10" t="str">
        <f>TRIM(MID(SUBSTITUTE($N3674,"/",REPT(" ",999)),COLUMNS($N:N)*999-998,999))</f>
        <v>theater</v>
      </c>
      <c r="R3674" s="10" t="str">
        <f>TRIM(MID(SUBSTITUTE($N3674,"/",REPT(" ",999)),COLUMNS($N:O)*999-998,999))</f>
        <v>plays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10" t="str">
        <f>TRIM(MID(SUBSTITUTE($N3675,"/",REPT(" ",999)),COLUMNS($N:N)*999-998,999))</f>
        <v>theater</v>
      </c>
      <c r="R3675" s="10" t="str">
        <f>TRIM(MID(SUBSTITUTE($N3675,"/",REPT(" ",999)),COLUMNS($N:O)*999-998,999))</f>
        <v>plays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10" t="str">
        <f>TRIM(MID(SUBSTITUTE($N3676,"/",REPT(" ",999)),COLUMNS($N:N)*999-998,999))</f>
        <v>theater</v>
      </c>
      <c r="R3676" s="10" t="str">
        <f>TRIM(MID(SUBSTITUTE($N3676,"/",REPT(" ",999)),COLUMNS($N:O)*999-998,999))</f>
        <v>plays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10" t="str">
        <f>TRIM(MID(SUBSTITUTE($N3677,"/",REPT(" ",999)),COLUMNS($N:N)*999-998,999))</f>
        <v>theater</v>
      </c>
      <c r="R3677" s="10" t="str">
        <f>TRIM(MID(SUBSTITUTE($N3677,"/",REPT(" ",999)),COLUMNS($N:O)*999-998,999))</f>
        <v>plays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10" t="str">
        <f>TRIM(MID(SUBSTITUTE($N3678,"/",REPT(" ",999)),COLUMNS($N:N)*999-998,999))</f>
        <v>theater</v>
      </c>
      <c r="R3678" s="10" t="str">
        <f>TRIM(MID(SUBSTITUTE($N3678,"/",REPT(" ",999)),COLUMNS($N:O)*999-998,999))</f>
        <v>plays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10" t="str">
        <f>TRIM(MID(SUBSTITUTE($N3679,"/",REPT(" ",999)),COLUMNS($N:N)*999-998,999))</f>
        <v>theater</v>
      </c>
      <c r="R3679" s="10" t="str">
        <f>TRIM(MID(SUBSTITUTE($N3679,"/",REPT(" ",999)),COLUMNS($N:O)*999-998,999))</f>
        <v>plays</v>
      </c>
      <c r="S3679" s="14">
        <f t="shared" si="230"/>
        <v>41802.574282407404</v>
      </c>
      <c r="T3679" s="14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10" t="str">
        <f>TRIM(MID(SUBSTITUTE($N3680,"/",REPT(" ",999)),COLUMNS($N:N)*999-998,999))</f>
        <v>theater</v>
      </c>
      <c r="R3680" s="10" t="str">
        <f>TRIM(MID(SUBSTITUTE($N3680,"/",REPT(" ",999)),COLUMNS($N:O)*999-998,999))</f>
        <v>plays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10" t="str">
        <f>TRIM(MID(SUBSTITUTE($N3681,"/",REPT(" ",999)),COLUMNS($N:N)*999-998,999))</f>
        <v>theater</v>
      </c>
      <c r="R3681" s="10" t="str">
        <f>TRIM(MID(SUBSTITUTE($N3681,"/",REPT(" ",999)),COLUMNS($N:O)*999-998,999))</f>
        <v>plays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10" t="str">
        <f>TRIM(MID(SUBSTITUTE($N3682,"/",REPT(" ",999)),COLUMNS($N:N)*999-998,999))</f>
        <v>theater</v>
      </c>
      <c r="R3682" s="10" t="str">
        <f>TRIM(MID(SUBSTITUTE($N3682,"/",REPT(" ",999)),COLUMNS($N:O)*999-998,999))</f>
        <v>plays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10" t="str">
        <f>TRIM(MID(SUBSTITUTE($N3683,"/",REPT(" ",999)),COLUMNS($N:N)*999-998,999))</f>
        <v>theater</v>
      </c>
      <c r="R3683" s="10" t="str">
        <f>TRIM(MID(SUBSTITUTE($N3683,"/",REPT(" ",999)),COLUMNS($N:O)*999-998,999))</f>
        <v>plays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10" t="str">
        <f>TRIM(MID(SUBSTITUTE($N3684,"/",REPT(" ",999)),COLUMNS($N:N)*999-998,999))</f>
        <v>theater</v>
      </c>
      <c r="R3684" s="10" t="str">
        <f>TRIM(MID(SUBSTITUTE($N3684,"/",REPT(" ",999)),COLUMNS($N:O)*999-998,999))</f>
        <v>plays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10" t="str">
        <f>TRIM(MID(SUBSTITUTE($N3685,"/",REPT(" ",999)),COLUMNS($N:N)*999-998,999))</f>
        <v>theater</v>
      </c>
      <c r="R3685" s="10" t="str">
        <f>TRIM(MID(SUBSTITUTE($N3685,"/",REPT(" ",999)),COLUMNS($N:O)*999-998,999))</f>
        <v>plays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10" t="str">
        <f>TRIM(MID(SUBSTITUTE($N3686,"/",REPT(" ",999)),COLUMNS($N:N)*999-998,999))</f>
        <v>theater</v>
      </c>
      <c r="R3686" s="10" t="str">
        <f>TRIM(MID(SUBSTITUTE($N3686,"/",REPT(" ",999)),COLUMNS($N:O)*999-998,999))</f>
        <v>plays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10" t="str">
        <f>TRIM(MID(SUBSTITUTE($N3687,"/",REPT(" ",999)),COLUMNS($N:N)*999-998,999))</f>
        <v>theater</v>
      </c>
      <c r="R3687" s="10" t="str">
        <f>TRIM(MID(SUBSTITUTE($N3687,"/",REPT(" ",999)),COLUMNS($N:O)*999-998,999))</f>
        <v>plays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10" t="str">
        <f>TRIM(MID(SUBSTITUTE($N3688,"/",REPT(" ",999)),COLUMNS($N:N)*999-998,999))</f>
        <v>theater</v>
      </c>
      <c r="R3688" s="10" t="str">
        <f>TRIM(MID(SUBSTITUTE($N3688,"/",REPT(" ",999)),COLUMNS($N:O)*999-998,999))</f>
        <v>plays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10" t="str">
        <f>TRIM(MID(SUBSTITUTE($N3689,"/",REPT(" ",999)),COLUMNS($N:N)*999-998,999))</f>
        <v>theater</v>
      </c>
      <c r="R3689" s="10" t="str">
        <f>TRIM(MID(SUBSTITUTE($N3689,"/",REPT(" ",999)),COLUMNS($N:O)*999-998,999))</f>
        <v>plays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10" t="str">
        <f>TRIM(MID(SUBSTITUTE($N3690,"/",REPT(" ",999)),COLUMNS($N:N)*999-998,999))</f>
        <v>theater</v>
      </c>
      <c r="R3690" s="10" t="str">
        <f>TRIM(MID(SUBSTITUTE($N3690,"/",REPT(" ",999)),COLUMNS($N:O)*999-998,999))</f>
        <v>plays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10" t="str">
        <f>TRIM(MID(SUBSTITUTE($N3691,"/",REPT(" ",999)),COLUMNS($N:N)*999-998,999))</f>
        <v>theater</v>
      </c>
      <c r="R3691" s="10" t="str">
        <f>TRIM(MID(SUBSTITUTE($N3691,"/",REPT(" ",999)),COLUMNS($N:O)*999-998,999))</f>
        <v>plays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10" t="str">
        <f>TRIM(MID(SUBSTITUTE($N3692,"/",REPT(" ",999)),COLUMNS($N:N)*999-998,999))</f>
        <v>theater</v>
      </c>
      <c r="R3692" s="10" t="str">
        <f>TRIM(MID(SUBSTITUTE($N3692,"/",REPT(" ",999)),COLUMNS($N:O)*999-998,999))</f>
        <v>plays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10" t="str">
        <f>TRIM(MID(SUBSTITUTE($N3693,"/",REPT(" ",999)),COLUMNS($N:N)*999-998,999))</f>
        <v>theater</v>
      </c>
      <c r="R3693" s="10" t="str">
        <f>TRIM(MID(SUBSTITUTE($N3693,"/",REPT(" ",999)),COLUMNS($N:O)*999-998,999))</f>
        <v>plays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10" t="str">
        <f>TRIM(MID(SUBSTITUTE($N3694,"/",REPT(" ",999)),COLUMNS($N:N)*999-998,999))</f>
        <v>theater</v>
      </c>
      <c r="R3694" s="10" t="str">
        <f>TRIM(MID(SUBSTITUTE($N3694,"/",REPT(" ",999)),COLUMNS($N:O)*999-998,999))</f>
        <v>plays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10" t="str">
        <f>TRIM(MID(SUBSTITUTE($N3695,"/",REPT(" ",999)),COLUMNS($N:N)*999-998,999))</f>
        <v>theater</v>
      </c>
      <c r="R3695" s="10" t="str">
        <f>TRIM(MID(SUBSTITUTE($N3695,"/",REPT(" ",999)),COLUMNS($N:O)*999-998,999))</f>
        <v>plays</v>
      </c>
      <c r="S3695" s="14">
        <f t="shared" si="230"/>
        <v>42309.191307870366</v>
      </c>
      <c r="T3695" s="14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10" t="str">
        <f>TRIM(MID(SUBSTITUTE($N3696,"/",REPT(" ",999)),COLUMNS($N:N)*999-998,999))</f>
        <v>theater</v>
      </c>
      <c r="R3696" s="10" t="str">
        <f>TRIM(MID(SUBSTITUTE($N3696,"/",REPT(" ",999)),COLUMNS($N:O)*999-998,999))</f>
        <v>plays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10" t="str">
        <f>TRIM(MID(SUBSTITUTE($N3697,"/",REPT(" ",999)),COLUMNS($N:N)*999-998,999))</f>
        <v>theater</v>
      </c>
      <c r="R3697" s="10" t="str">
        <f>TRIM(MID(SUBSTITUTE($N3697,"/",REPT(" ",999)),COLUMNS($N:O)*999-998,999))</f>
        <v>plays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10" t="str">
        <f>TRIM(MID(SUBSTITUTE($N3698,"/",REPT(" ",999)),COLUMNS($N:N)*999-998,999))</f>
        <v>theater</v>
      </c>
      <c r="R3698" s="10" t="str">
        <f>TRIM(MID(SUBSTITUTE($N3698,"/",REPT(" ",999)),COLUMNS($N:O)*999-998,999))</f>
        <v>plays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10" t="str">
        <f>TRIM(MID(SUBSTITUTE($N3699,"/",REPT(" ",999)),COLUMNS($N:N)*999-998,999))</f>
        <v>theater</v>
      </c>
      <c r="R3699" s="10" t="str">
        <f>TRIM(MID(SUBSTITUTE($N3699,"/",REPT(" ",999)),COLUMNS($N:O)*999-998,999))</f>
        <v>plays</v>
      </c>
      <c r="S3699" s="14">
        <f t="shared" si="230"/>
        <v>42479.465833333335</v>
      </c>
      <c r="T3699" s="14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10" t="str">
        <f>TRIM(MID(SUBSTITUTE($N3700,"/",REPT(" ",999)),COLUMNS($N:N)*999-998,999))</f>
        <v>theater</v>
      </c>
      <c r="R3700" s="10" t="str">
        <f>TRIM(MID(SUBSTITUTE($N3700,"/",REPT(" ",999)),COLUMNS($N:O)*999-998,999))</f>
        <v>plays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10" t="str">
        <f>TRIM(MID(SUBSTITUTE($N3701,"/",REPT(" ",999)),COLUMNS($N:N)*999-998,999))</f>
        <v>theater</v>
      </c>
      <c r="R3701" s="10" t="str">
        <f>TRIM(MID(SUBSTITUTE($N3701,"/",REPT(" ",999)),COLUMNS($N:O)*999-998,999))</f>
        <v>plays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10" t="str">
        <f>TRIM(MID(SUBSTITUTE($N3702,"/",REPT(" ",999)),COLUMNS($N:N)*999-998,999))</f>
        <v>theater</v>
      </c>
      <c r="R3702" s="10" t="str">
        <f>TRIM(MID(SUBSTITUTE($N3702,"/",REPT(" ",999)),COLUMNS($N:O)*999-998,999))</f>
        <v>plays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10" t="str">
        <f>TRIM(MID(SUBSTITUTE($N3703,"/",REPT(" ",999)),COLUMNS($N:N)*999-998,999))</f>
        <v>theater</v>
      </c>
      <c r="R3703" s="10" t="str">
        <f>TRIM(MID(SUBSTITUTE($N3703,"/",REPT(" ",999)),COLUMNS($N:O)*999-998,999))</f>
        <v>plays</v>
      </c>
      <c r="S3703" s="14">
        <f t="shared" si="230"/>
        <v>42129.541585648149</v>
      </c>
      <c r="T3703" s="14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10" t="str">
        <f>TRIM(MID(SUBSTITUTE($N3704,"/",REPT(" ",999)),COLUMNS($N:N)*999-998,999))</f>
        <v>theater</v>
      </c>
      <c r="R3704" s="10" t="str">
        <f>TRIM(MID(SUBSTITUTE($N3704,"/",REPT(" ",999)),COLUMNS($N:O)*999-998,999))</f>
        <v>plays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10" t="str">
        <f>TRIM(MID(SUBSTITUTE($N3705,"/",REPT(" ",999)),COLUMNS($N:N)*999-998,999))</f>
        <v>theater</v>
      </c>
      <c r="R3705" s="10" t="str">
        <f>TRIM(MID(SUBSTITUTE($N3705,"/",REPT(" ",999)),COLUMNS($N:O)*999-998,999))</f>
        <v>plays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10" t="str">
        <f>TRIM(MID(SUBSTITUTE($N3706,"/",REPT(" ",999)),COLUMNS($N:N)*999-998,999))</f>
        <v>theater</v>
      </c>
      <c r="R3706" s="10" t="str">
        <f>TRIM(MID(SUBSTITUTE($N3706,"/",REPT(" ",999)),COLUMNS($N:O)*999-998,999))</f>
        <v>plays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10" t="str">
        <f>TRIM(MID(SUBSTITUTE($N3707,"/",REPT(" ",999)),COLUMNS($N:N)*999-998,999))</f>
        <v>theater</v>
      </c>
      <c r="R3707" s="10" t="str">
        <f>TRIM(MID(SUBSTITUTE($N3707,"/",REPT(" ",999)),COLUMNS($N:O)*999-998,999))</f>
        <v>plays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10" t="str">
        <f>TRIM(MID(SUBSTITUTE($N3708,"/",REPT(" ",999)),COLUMNS($N:N)*999-998,999))</f>
        <v>theater</v>
      </c>
      <c r="R3708" s="10" t="str">
        <f>TRIM(MID(SUBSTITUTE($N3708,"/",REPT(" ",999)),COLUMNS($N:O)*999-998,999))</f>
        <v>plays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10" t="str">
        <f>TRIM(MID(SUBSTITUTE($N3709,"/",REPT(" ",999)),COLUMNS($N:N)*999-998,999))</f>
        <v>theater</v>
      </c>
      <c r="R3709" s="10" t="str">
        <f>TRIM(MID(SUBSTITUTE($N3709,"/",REPT(" ",999)),COLUMNS($N:O)*999-998,999))</f>
        <v>plays</v>
      </c>
      <c r="S3709" s="14">
        <f t="shared" si="230"/>
        <v>42552.048356481479</v>
      </c>
      <c r="T3709" s="14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10" t="str">
        <f>TRIM(MID(SUBSTITUTE($N3710,"/",REPT(" ",999)),COLUMNS($N:N)*999-998,999))</f>
        <v>theater</v>
      </c>
      <c r="R3710" s="10" t="str">
        <f>TRIM(MID(SUBSTITUTE($N3710,"/",REPT(" ",999)),COLUMNS($N:O)*999-998,999))</f>
        <v>plays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10" t="str">
        <f>TRIM(MID(SUBSTITUTE($N3711,"/",REPT(" ",999)),COLUMNS($N:N)*999-998,999))</f>
        <v>theater</v>
      </c>
      <c r="R3711" s="10" t="str">
        <f>TRIM(MID(SUBSTITUTE($N3711,"/",REPT(" ",999)),COLUMNS($N:O)*999-998,999))</f>
        <v>plays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10" t="str">
        <f>TRIM(MID(SUBSTITUTE($N3712,"/",REPT(" ",999)),COLUMNS($N:N)*999-998,999))</f>
        <v>theater</v>
      </c>
      <c r="R3712" s="10" t="str">
        <f>TRIM(MID(SUBSTITUTE($N3712,"/",REPT(" ",999)),COLUMNS($N:O)*999-998,999))</f>
        <v>plays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10" t="str">
        <f>TRIM(MID(SUBSTITUTE($N3713,"/",REPT(" ",999)),COLUMNS($N:N)*999-998,999))</f>
        <v>theater</v>
      </c>
      <c r="R3713" s="10" t="str">
        <f>TRIM(MID(SUBSTITUTE($N3713,"/",REPT(" ",999)),COLUMNS($N:O)*999-998,999))</f>
        <v>plays</v>
      </c>
      <c r="S3713" s="14">
        <f t="shared" si="230"/>
        <v>41779.724224537036</v>
      </c>
      <c r="T3713" s="14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10" t="str">
        <f>TRIM(MID(SUBSTITUTE($N3714,"/",REPT(" ",999)),COLUMNS($N:N)*999-998,999))</f>
        <v>theater</v>
      </c>
      <c r="R3714" s="10" t="str">
        <f>TRIM(MID(SUBSTITUTE($N3714,"/",REPT(" ",999)),COLUMNS($N:O)*999-998,999))</f>
        <v>plays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IF(ISERROR(E3715/L3715), "N/A", E3715/L3715)</f>
        <v>106.84210526315789</v>
      </c>
      <c r="Q3715" s="10" t="str">
        <f>TRIM(MID(SUBSTITUTE($N3715,"/",REPT(" ",999)),COLUMNS($N:N)*999-998,999))</f>
        <v>theater</v>
      </c>
      <c r="R3715" s="10" t="str">
        <f>TRIM(MID(SUBSTITUTE($N3715,"/",REPT(" ",999)),COLUMNS($N:O)*999-998,999))</f>
        <v>plays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10" t="str">
        <f>TRIM(MID(SUBSTITUTE($N3716,"/",REPT(" ",999)),COLUMNS($N:N)*999-998,999))</f>
        <v>theater</v>
      </c>
      <c r="R3716" s="10" t="str">
        <f>TRIM(MID(SUBSTITUTE($N3716,"/",REPT(" ",999)),COLUMNS($N:O)*999-998,999))</f>
        <v>plays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10" t="str">
        <f>TRIM(MID(SUBSTITUTE($N3717,"/",REPT(" ",999)),COLUMNS($N:N)*999-998,999))</f>
        <v>theater</v>
      </c>
      <c r="R3717" s="10" t="str">
        <f>TRIM(MID(SUBSTITUTE($N3717,"/",REPT(" ",999)),COLUMNS($N:O)*999-998,999))</f>
        <v>plays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10" t="str">
        <f>TRIM(MID(SUBSTITUTE($N3718,"/",REPT(" ",999)),COLUMNS($N:N)*999-998,999))</f>
        <v>theater</v>
      </c>
      <c r="R3718" s="10" t="str">
        <f>TRIM(MID(SUBSTITUTE($N3718,"/",REPT(" ",999)),COLUMNS($N:O)*999-998,999))</f>
        <v>plays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10" t="str">
        <f>TRIM(MID(SUBSTITUTE($N3719,"/",REPT(" ",999)),COLUMNS($N:N)*999-998,999))</f>
        <v>theater</v>
      </c>
      <c r="R3719" s="10" t="str">
        <f>TRIM(MID(SUBSTITUTE($N3719,"/",REPT(" ",999)),COLUMNS($N:O)*999-998,999))</f>
        <v>plays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10" t="str">
        <f>TRIM(MID(SUBSTITUTE($N3720,"/",REPT(" ",999)),COLUMNS($N:N)*999-998,999))</f>
        <v>theater</v>
      </c>
      <c r="R3720" s="10" t="str">
        <f>TRIM(MID(SUBSTITUTE($N3720,"/",REPT(" ",999)),COLUMNS($N:O)*999-998,999))</f>
        <v>plays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10" t="str">
        <f>TRIM(MID(SUBSTITUTE($N3721,"/",REPT(" ",999)),COLUMNS($N:N)*999-998,999))</f>
        <v>theater</v>
      </c>
      <c r="R3721" s="10" t="str">
        <f>TRIM(MID(SUBSTITUTE($N3721,"/",REPT(" ",999)),COLUMNS($N:O)*999-998,999))</f>
        <v>plays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10" t="str">
        <f>TRIM(MID(SUBSTITUTE($N3722,"/",REPT(" ",999)),COLUMNS($N:N)*999-998,999))</f>
        <v>theater</v>
      </c>
      <c r="R3722" s="10" t="str">
        <f>TRIM(MID(SUBSTITUTE($N3722,"/",REPT(" ",999)),COLUMNS($N:O)*999-998,999))</f>
        <v>plays</v>
      </c>
      <c r="S3722" s="14">
        <f t="shared" si="234"/>
        <v>42165.993125000001</v>
      </c>
      <c r="T3722" s="14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10" t="str">
        <f>TRIM(MID(SUBSTITUTE($N3723,"/",REPT(" ",999)),COLUMNS($N:N)*999-998,999))</f>
        <v>theater</v>
      </c>
      <c r="R3723" s="10" t="str">
        <f>TRIM(MID(SUBSTITUTE($N3723,"/",REPT(" ",999)),COLUMNS($N:O)*999-998,999))</f>
        <v>plays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10" t="str">
        <f>TRIM(MID(SUBSTITUTE($N3724,"/",REPT(" ",999)),COLUMNS($N:N)*999-998,999))</f>
        <v>theater</v>
      </c>
      <c r="R3724" s="10" t="str">
        <f>TRIM(MID(SUBSTITUTE($N3724,"/",REPT(" ",999)),COLUMNS($N:O)*999-998,999))</f>
        <v>plays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10" t="str">
        <f>TRIM(MID(SUBSTITUTE($N3725,"/",REPT(" ",999)),COLUMNS($N:N)*999-998,999))</f>
        <v>theater</v>
      </c>
      <c r="R3725" s="10" t="str">
        <f>TRIM(MID(SUBSTITUTE($N3725,"/",REPT(" ",999)),COLUMNS($N:O)*999-998,999))</f>
        <v>plays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10" t="str">
        <f>TRIM(MID(SUBSTITUTE($N3726,"/",REPT(" ",999)),COLUMNS($N:N)*999-998,999))</f>
        <v>theater</v>
      </c>
      <c r="R3726" s="10" t="str">
        <f>TRIM(MID(SUBSTITUTE($N3726,"/",REPT(" ",999)),COLUMNS($N:O)*999-998,999))</f>
        <v>plays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10" t="str">
        <f>TRIM(MID(SUBSTITUTE($N3727,"/",REPT(" ",999)),COLUMNS($N:N)*999-998,999))</f>
        <v>theater</v>
      </c>
      <c r="R3727" s="10" t="str">
        <f>TRIM(MID(SUBSTITUTE($N3727,"/",REPT(" ",999)),COLUMNS($N:O)*999-998,999))</f>
        <v>plays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10" t="str">
        <f>TRIM(MID(SUBSTITUTE($N3728,"/",REPT(" ",999)),COLUMNS($N:N)*999-998,999))</f>
        <v>theater</v>
      </c>
      <c r="R3728" s="10" t="str">
        <f>TRIM(MID(SUBSTITUTE($N3728,"/",REPT(" ",999)),COLUMNS($N:O)*999-998,999))</f>
        <v>plays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10" t="str">
        <f>TRIM(MID(SUBSTITUTE($N3729,"/",REPT(" ",999)),COLUMNS($N:N)*999-998,999))</f>
        <v>theater</v>
      </c>
      <c r="R3729" s="10" t="str">
        <f>TRIM(MID(SUBSTITUTE($N3729,"/",REPT(" ",999)),COLUMNS($N:O)*999-998,999))</f>
        <v>plays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10" t="str">
        <f>TRIM(MID(SUBSTITUTE($N3730,"/",REPT(" ",999)),COLUMNS($N:N)*999-998,999))</f>
        <v>theater</v>
      </c>
      <c r="R3730" s="10" t="str">
        <f>TRIM(MID(SUBSTITUTE($N3730,"/",REPT(" ",999)),COLUMNS($N:O)*999-998,999))</f>
        <v>plays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10" t="str">
        <f>TRIM(MID(SUBSTITUTE($N3731,"/",REPT(" ",999)),COLUMNS($N:N)*999-998,999))</f>
        <v>theater</v>
      </c>
      <c r="R3731" s="10" t="str">
        <f>TRIM(MID(SUBSTITUTE($N3731,"/",REPT(" ",999)),COLUMNS($N:O)*999-998,999))</f>
        <v>plays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10" t="str">
        <f>TRIM(MID(SUBSTITUTE($N3732,"/",REPT(" ",999)),COLUMNS($N:N)*999-998,999))</f>
        <v>theater</v>
      </c>
      <c r="R3732" s="10" t="str">
        <f>TRIM(MID(SUBSTITUTE($N3732,"/",REPT(" ",999)),COLUMNS($N:O)*999-998,999))</f>
        <v>plays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10" t="str">
        <f>TRIM(MID(SUBSTITUTE($N3733,"/",REPT(" ",999)),COLUMNS($N:N)*999-998,999))</f>
        <v>theater</v>
      </c>
      <c r="R3733" s="10" t="str">
        <f>TRIM(MID(SUBSTITUTE($N3733,"/",REPT(" ",999)),COLUMNS($N:O)*999-998,999))</f>
        <v>plays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10" t="str">
        <f>TRIM(MID(SUBSTITUTE($N3734,"/",REPT(" ",999)),COLUMNS($N:N)*999-998,999))</f>
        <v>theater</v>
      </c>
      <c r="R3734" s="10" t="str">
        <f>TRIM(MID(SUBSTITUTE($N3734,"/",REPT(" ",999)),COLUMNS($N:O)*999-998,999))</f>
        <v>plays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str">
        <f t="shared" si="233"/>
        <v>N/A</v>
      </c>
      <c r="Q3735" s="10" t="str">
        <f>TRIM(MID(SUBSTITUTE($N3735,"/",REPT(" ",999)),COLUMNS($N:N)*999-998,999))</f>
        <v>theater</v>
      </c>
      <c r="R3735" s="10" t="str">
        <f>TRIM(MID(SUBSTITUTE($N3735,"/",REPT(" ",999)),COLUMNS($N:O)*999-998,999))</f>
        <v>plays</v>
      </c>
      <c r="S3735" s="14">
        <f t="shared" si="234"/>
        <v>42103.024398148147</v>
      </c>
      <c r="T3735" s="14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10" t="str">
        <f>TRIM(MID(SUBSTITUTE($N3736,"/",REPT(" ",999)),COLUMNS($N:N)*999-998,999))</f>
        <v>theater</v>
      </c>
      <c r="R3736" s="10" t="str">
        <f>TRIM(MID(SUBSTITUTE($N3736,"/",REPT(" ",999)),COLUMNS($N:O)*999-998,999))</f>
        <v>plays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10" t="str">
        <f>TRIM(MID(SUBSTITUTE($N3737,"/",REPT(" ",999)),COLUMNS($N:N)*999-998,999))</f>
        <v>theater</v>
      </c>
      <c r="R3737" s="10" t="str">
        <f>TRIM(MID(SUBSTITUTE($N3737,"/",REPT(" ",999)),COLUMNS($N:O)*999-998,999))</f>
        <v>plays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10" t="str">
        <f>TRIM(MID(SUBSTITUTE($N3738,"/",REPT(" ",999)),COLUMNS($N:N)*999-998,999))</f>
        <v>theater</v>
      </c>
      <c r="R3738" s="10" t="str">
        <f>TRIM(MID(SUBSTITUTE($N3738,"/",REPT(" ",999)),COLUMNS($N:O)*999-998,999))</f>
        <v>plays</v>
      </c>
      <c r="S3738" s="14">
        <f t="shared" si="234"/>
        <v>42048.711724537032</v>
      </c>
      <c r="T3738" s="14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10" t="str">
        <f>TRIM(MID(SUBSTITUTE($N3739,"/",REPT(" ",999)),COLUMNS($N:N)*999-998,999))</f>
        <v>theater</v>
      </c>
      <c r="R3739" s="10" t="str">
        <f>TRIM(MID(SUBSTITUTE($N3739,"/",REPT(" ",999)),COLUMNS($N:O)*999-998,999))</f>
        <v>plays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10" t="str">
        <f>TRIM(MID(SUBSTITUTE($N3740,"/",REPT(" ",999)),COLUMNS($N:N)*999-998,999))</f>
        <v>theater</v>
      </c>
      <c r="R3740" s="10" t="str">
        <f>TRIM(MID(SUBSTITUTE($N3740,"/",REPT(" ",999)),COLUMNS($N:O)*999-998,999))</f>
        <v>plays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10" t="str">
        <f>TRIM(MID(SUBSTITUTE($N3741,"/",REPT(" ",999)),COLUMNS($N:N)*999-998,999))</f>
        <v>theater</v>
      </c>
      <c r="R3741" s="10" t="str">
        <f>TRIM(MID(SUBSTITUTE($N3741,"/",REPT(" ",999)),COLUMNS($N:O)*999-998,999))</f>
        <v>plays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10" t="str">
        <f>TRIM(MID(SUBSTITUTE($N3742,"/",REPT(" ",999)),COLUMNS($N:N)*999-998,999))</f>
        <v>theater</v>
      </c>
      <c r="R3742" s="10" t="str">
        <f>TRIM(MID(SUBSTITUTE($N3742,"/",REPT(" ",999)),COLUMNS($N:O)*999-998,999))</f>
        <v>plays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str">
        <f t="shared" si="233"/>
        <v>N/A</v>
      </c>
      <c r="Q3743" s="10" t="str">
        <f>TRIM(MID(SUBSTITUTE($N3743,"/",REPT(" ",999)),COLUMNS($N:N)*999-998,999))</f>
        <v>theater</v>
      </c>
      <c r="R3743" s="10" t="str">
        <f>TRIM(MID(SUBSTITUTE($N3743,"/",REPT(" ",999)),COLUMNS($N:O)*999-998,999))</f>
        <v>plays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10" t="str">
        <f>TRIM(MID(SUBSTITUTE($N3744,"/",REPT(" ",999)),COLUMNS($N:N)*999-998,999))</f>
        <v>theater</v>
      </c>
      <c r="R3744" s="10" t="str">
        <f>TRIM(MID(SUBSTITUTE($N3744,"/",REPT(" ",999)),COLUMNS($N:O)*999-998,999))</f>
        <v>plays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str">
        <f t="shared" si="233"/>
        <v>N/A</v>
      </c>
      <c r="Q3745" s="10" t="str">
        <f>TRIM(MID(SUBSTITUTE($N3745,"/",REPT(" ",999)),COLUMNS($N:N)*999-998,999))</f>
        <v>theater</v>
      </c>
      <c r="R3745" s="10" t="str">
        <f>TRIM(MID(SUBSTITUTE($N3745,"/",REPT(" ",999)),COLUMNS($N:O)*999-998,999))</f>
        <v>plays</v>
      </c>
      <c r="S3745" s="14">
        <f t="shared" si="234"/>
        <v>41793.710231481484</v>
      </c>
      <c r="T3745" s="14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str">
        <f t="shared" si="233"/>
        <v>N/A</v>
      </c>
      <c r="Q3746" s="10" t="str">
        <f>TRIM(MID(SUBSTITUTE($N3746,"/",REPT(" ",999)),COLUMNS($N:N)*999-998,999))</f>
        <v>theater</v>
      </c>
      <c r="R3746" s="10" t="str">
        <f>TRIM(MID(SUBSTITUTE($N3746,"/",REPT(" ",999)),COLUMNS($N:O)*999-998,999))</f>
        <v>plays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10" t="str">
        <f>TRIM(MID(SUBSTITUTE($N3747,"/",REPT(" ",999)),COLUMNS($N:N)*999-998,999))</f>
        <v>theater</v>
      </c>
      <c r="R3747" s="10" t="str">
        <f>TRIM(MID(SUBSTITUTE($N3747,"/",REPT(" ",999)),COLUMNS($N:O)*999-998,999))</f>
        <v>plays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10" t="str">
        <f>TRIM(MID(SUBSTITUTE($N3748,"/",REPT(" ",999)),COLUMNS($N:N)*999-998,999))</f>
        <v>theater</v>
      </c>
      <c r="R3748" s="10" t="str">
        <f>TRIM(MID(SUBSTITUTE($N3748,"/",REPT(" ",999)),COLUMNS($N:O)*999-998,999))</f>
        <v>plays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10" t="str">
        <f>TRIM(MID(SUBSTITUTE($N3749,"/",REPT(" ",999)),COLUMNS($N:N)*999-998,999))</f>
        <v>theater</v>
      </c>
      <c r="R3749" s="10" t="str">
        <f>TRIM(MID(SUBSTITUTE($N3749,"/",REPT(" ",999)),COLUMNS($N:O)*999-998,999))</f>
        <v>plays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10" t="str">
        <f>TRIM(MID(SUBSTITUTE($N3750,"/",REPT(" ",999)),COLUMNS($N:N)*999-998,999))</f>
        <v>theater</v>
      </c>
      <c r="R3750" s="10" t="str">
        <f>TRIM(MID(SUBSTITUTE($N3750,"/",REPT(" ",999)),COLUMNS($N:O)*999-998,999))</f>
        <v>musical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10" t="str">
        <f>TRIM(MID(SUBSTITUTE($N3751,"/",REPT(" ",999)),COLUMNS($N:N)*999-998,999))</f>
        <v>theater</v>
      </c>
      <c r="R3751" s="10" t="str">
        <f>TRIM(MID(SUBSTITUTE($N3751,"/",REPT(" ",999)),COLUMNS($N:O)*999-998,999))</f>
        <v>musical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10" t="str">
        <f>TRIM(MID(SUBSTITUTE($N3752,"/",REPT(" ",999)),COLUMNS($N:N)*999-998,999))</f>
        <v>theater</v>
      </c>
      <c r="R3752" s="10" t="str">
        <f>TRIM(MID(SUBSTITUTE($N3752,"/",REPT(" ",999)),COLUMNS($N:O)*999-998,999))</f>
        <v>musical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10" t="str">
        <f>TRIM(MID(SUBSTITUTE($N3753,"/",REPT(" ",999)),COLUMNS($N:N)*999-998,999))</f>
        <v>theater</v>
      </c>
      <c r="R3753" s="10" t="str">
        <f>TRIM(MID(SUBSTITUTE($N3753,"/",REPT(" ",999)),COLUMNS($N:O)*999-998,999))</f>
        <v>musical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10" t="str">
        <f>TRIM(MID(SUBSTITUTE($N3754,"/",REPT(" ",999)),COLUMNS($N:N)*999-998,999))</f>
        <v>theater</v>
      </c>
      <c r="R3754" s="10" t="str">
        <f>TRIM(MID(SUBSTITUTE($N3754,"/",REPT(" ",999)),COLUMNS($N:O)*999-998,999))</f>
        <v>musical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10" t="str">
        <f>TRIM(MID(SUBSTITUTE($N3755,"/",REPT(" ",999)),COLUMNS($N:N)*999-998,999))</f>
        <v>theater</v>
      </c>
      <c r="R3755" s="10" t="str">
        <f>TRIM(MID(SUBSTITUTE($N3755,"/",REPT(" ",999)),COLUMNS($N:O)*999-998,999))</f>
        <v>musical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10" t="str">
        <f>TRIM(MID(SUBSTITUTE($N3756,"/",REPT(" ",999)),COLUMNS($N:N)*999-998,999))</f>
        <v>theater</v>
      </c>
      <c r="R3756" s="10" t="str">
        <f>TRIM(MID(SUBSTITUTE($N3756,"/",REPT(" ",999)),COLUMNS($N:O)*999-998,999))</f>
        <v>musical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10" t="str">
        <f>TRIM(MID(SUBSTITUTE($N3757,"/",REPT(" ",999)),COLUMNS($N:N)*999-998,999))</f>
        <v>theater</v>
      </c>
      <c r="R3757" s="10" t="str">
        <f>TRIM(MID(SUBSTITUTE($N3757,"/",REPT(" ",999)),COLUMNS($N:O)*999-998,999))</f>
        <v>musical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10" t="str">
        <f>TRIM(MID(SUBSTITUTE($N3758,"/",REPT(" ",999)),COLUMNS($N:N)*999-998,999))</f>
        <v>theater</v>
      </c>
      <c r="R3758" s="10" t="str">
        <f>TRIM(MID(SUBSTITUTE($N3758,"/",REPT(" ",999)),COLUMNS($N:O)*999-998,999))</f>
        <v>musical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10" t="str">
        <f>TRIM(MID(SUBSTITUTE($N3759,"/",REPT(" ",999)),COLUMNS($N:N)*999-998,999))</f>
        <v>theater</v>
      </c>
      <c r="R3759" s="10" t="str">
        <f>TRIM(MID(SUBSTITUTE($N3759,"/",REPT(" ",999)),COLUMNS($N:O)*999-998,999))</f>
        <v>musical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10" t="str">
        <f>TRIM(MID(SUBSTITUTE($N3760,"/",REPT(" ",999)),COLUMNS($N:N)*999-998,999))</f>
        <v>theater</v>
      </c>
      <c r="R3760" s="10" t="str">
        <f>TRIM(MID(SUBSTITUTE($N3760,"/",REPT(" ",999)),COLUMNS($N:O)*999-998,999))</f>
        <v>musical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10" t="str">
        <f>TRIM(MID(SUBSTITUTE($N3761,"/",REPT(" ",999)),COLUMNS($N:N)*999-998,999))</f>
        <v>theater</v>
      </c>
      <c r="R3761" s="10" t="str">
        <f>TRIM(MID(SUBSTITUTE($N3761,"/",REPT(" ",999)),COLUMNS($N:O)*999-998,999))</f>
        <v>musical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10" t="str">
        <f>TRIM(MID(SUBSTITUTE($N3762,"/",REPT(" ",999)),COLUMNS($N:N)*999-998,999))</f>
        <v>theater</v>
      </c>
      <c r="R3762" s="10" t="str">
        <f>TRIM(MID(SUBSTITUTE($N3762,"/",REPT(" ",999)),COLUMNS($N:O)*999-998,999))</f>
        <v>musical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10" t="str">
        <f>TRIM(MID(SUBSTITUTE($N3763,"/",REPT(" ",999)),COLUMNS($N:N)*999-998,999))</f>
        <v>theater</v>
      </c>
      <c r="R3763" s="10" t="str">
        <f>TRIM(MID(SUBSTITUTE($N3763,"/",REPT(" ",999)),COLUMNS($N:O)*999-998,999))</f>
        <v>musical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10" t="str">
        <f>TRIM(MID(SUBSTITUTE($N3764,"/",REPT(" ",999)),COLUMNS($N:N)*999-998,999))</f>
        <v>theater</v>
      </c>
      <c r="R3764" s="10" t="str">
        <f>TRIM(MID(SUBSTITUTE($N3764,"/",REPT(" ",999)),COLUMNS($N:O)*999-998,999))</f>
        <v>musical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10" t="str">
        <f>TRIM(MID(SUBSTITUTE($N3765,"/",REPT(" ",999)),COLUMNS($N:N)*999-998,999))</f>
        <v>theater</v>
      </c>
      <c r="R3765" s="10" t="str">
        <f>TRIM(MID(SUBSTITUTE($N3765,"/",REPT(" ",999)),COLUMNS($N:O)*999-998,999))</f>
        <v>musical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10" t="str">
        <f>TRIM(MID(SUBSTITUTE($N3766,"/",REPT(" ",999)),COLUMNS($N:N)*999-998,999))</f>
        <v>theater</v>
      </c>
      <c r="R3766" s="10" t="str">
        <f>TRIM(MID(SUBSTITUTE($N3766,"/",REPT(" ",999)),COLUMNS($N:O)*999-998,999))</f>
        <v>musical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10" t="str">
        <f>TRIM(MID(SUBSTITUTE($N3767,"/",REPT(" ",999)),COLUMNS($N:N)*999-998,999))</f>
        <v>theater</v>
      </c>
      <c r="R3767" s="10" t="str">
        <f>TRIM(MID(SUBSTITUTE($N3767,"/",REPT(" ",999)),COLUMNS($N:O)*999-998,999))</f>
        <v>musical</v>
      </c>
      <c r="S3767" s="14">
        <f t="shared" si="234"/>
        <v>41820.776412037041</v>
      </c>
      <c r="T3767" s="14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10" t="str">
        <f>TRIM(MID(SUBSTITUTE($N3768,"/",REPT(" ",999)),COLUMNS($N:N)*999-998,999))</f>
        <v>theater</v>
      </c>
      <c r="R3768" s="10" t="str">
        <f>TRIM(MID(SUBSTITUTE($N3768,"/",REPT(" ",999)),COLUMNS($N:O)*999-998,999))</f>
        <v>musical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10" t="str">
        <f>TRIM(MID(SUBSTITUTE($N3769,"/",REPT(" ",999)),COLUMNS($N:N)*999-998,999))</f>
        <v>theater</v>
      </c>
      <c r="R3769" s="10" t="str">
        <f>TRIM(MID(SUBSTITUTE($N3769,"/",REPT(" ",999)),COLUMNS($N:O)*999-998,999))</f>
        <v>musical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10" t="str">
        <f>TRIM(MID(SUBSTITUTE($N3770,"/",REPT(" ",999)),COLUMNS($N:N)*999-998,999))</f>
        <v>theater</v>
      </c>
      <c r="R3770" s="10" t="str">
        <f>TRIM(MID(SUBSTITUTE($N3770,"/",REPT(" ",999)),COLUMNS($N:O)*999-998,999))</f>
        <v>musical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10" t="str">
        <f>TRIM(MID(SUBSTITUTE($N3771,"/",REPT(" ",999)),COLUMNS($N:N)*999-998,999))</f>
        <v>theater</v>
      </c>
      <c r="R3771" s="10" t="str">
        <f>TRIM(MID(SUBSTITUTE($N3771,"/",REPT(" ",999)),COLUMNS($N:O)*999-998,999))</f>
        <v>musical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10" t="str">
        <f>TRIM(MID(SUBSTITUTE($N3772,"/",REPT(" ",999)),COLUMNS($N:N)*999-998,999))</f>
        <v>theater</v>
      </c>
      <c r="R3772" s="10" t="str">
        <f>TRIM(MID(SUBSTITUTE($N3772,"/",REPT(" ",999)),COLUMNS($N:O)*999-998,999))</f>
        <v>musical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10" t="str">
        <f>TRIM(MID(SUBSTITUTE($N3773,"/",REPT(" ",999)),COLUMNS($N:N)*999-998,999))</f>
        <v>theater</v>
      </c>
      <c r="R3773" s="10" t="str">
        <f>TRIM(MID(SUBSTITUTE($N3773,"/",REPT(" ",999)),COLUMNS($N:O)*999-998,999))</f>
        <v>musical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10" t="str">
        <f>TRIM(MID(SUBSTITUTE($N3774,"/",REPT(" ",999)),COLUMNS($N:N)*999-998,999))</f>
        <v>theater</v>
      </c>
      <c r="R3774" s="10" t="str">
        <f>TRIM(MID(SUBSTITUTE($N3774,"/",REPT(" ",999)),COLUMNS($N:O)*999-998,999))</f>
        <v>musical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10" t="str">
        <f>TRIM(MID(SUBSTITUTE($N3775,"/",REPT(" ",999)),COLUMNS($N:N)*999-998,999))</f>
        <v>theater</v>
      </c>
      <c r="R3775" s="10" t="str">
        <f>TRIM(MID(SUBSTITUTE($N3775,"/",REPT(" ",999)),COLUMNS($N:O)*999-998,999))</f>
        <v>musical</v>
      </c>
      <c r="S3775" s="14">
        <f t="shared" si="234"/>
        <v>42656.005173611105</v>
      </c>
      <c r="T3775" s="14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10" t="str">
        <f>TRIM(MID(SUBSTITUTE($N3776,"/",REPT(" ",999)),COLUMNS($N:N)*999-998,999))</f>
        <v>theater</v>
      </c>
      <c r="R3776" s="10" t="str">
        <f>TRIM(MID(SUBSTITUTE($N3776,"/",REPT(" ",999)),COLUMNS($N:O)*999-998,999))</f>
        <v>musical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10" t="str">
        <f>TRIM(MID(SUBSTITUTE($N3777,"/",REPT(" ",999)),COLUMNS($N:N)*999-998,999))</f>
        <v>theater</v>
      </c>
      <c r="R3777" s="10" t="str">
        <f>TRIM(MID(SUBSTITUTE($N3777,"/",REPT(" ",999)),COLUMNS($N:O)*999-998,999))</f>
        <v>musical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10" t="str">
        <f>TRIM(MID(SUBSTITUTE($N3778,"/",REPT(" ",999)),COLUMNS($N:N)*999-998,999))</f>
        <v>theater</v>
      </c>
      <c r="R3778" s="10" t="str">
        <f>TRIM(MID(SUBSTITUTE($N3778,"/",REPT(" ",999)),COLUMNS($N:O)*999-998,999))</f>
        <v>musical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IF(ISERROR(E3779/L3779), "N/A", E3779/L3779)</f>
        <v>48.542372881355931</v>
      </c>
      <c r="Q3779" s="10" t="str">
        <f>TRIM(MID(SUBSTITUTE($N3779,"/",REPT(" ",999)),COLUMNS($N:N)*999-998,999))</f>
        <v>theater</v>
      </c>
      <c r="R3779" s="10" t="str">
        <f>TRIM(MID(SUBSTITUTE($N3779,"/",REPT(" ",999)),COLUMNS($N:O)*999-998,999))</f>
        <v>musical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10" t="str">
        <f>TRIM(MID(SUBSTITUTE($N3780,"/",REPT(" ",999)),COLUMNS($N:N)*999-998,999))</f>
        <v>theater</v>
      </c>
      <c r="R3780" s="10" t="str">
        <f>TRIM(MID(SUBSTITUTE($N3780,"/",REPT(" ",999)),COLUMNS($N:O)*999-998,999))</f>
        <v>musical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10" t="str">
        <f>TRIM(MID(SUBSTITUTE($N3781,"/",REPT(" ",999)),COLUMNS($N:N)*999-998,999))</f>
        <v>theater</v>
      </c>
      <c r="R3781" s="10" t="str">
        <f>TRIM(MID(SUBSTITUTE($N3781,"/",REPT(" ",999)),COLUMNS($N:O)*999-998,999))</f>
        <v>musical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10" t="str">
        <f>TRIM(MID(SUBSTITUTE($N3782,"/",REPT(" ",999)),COLUMNS($N:N)*999-998,999))</f>
        <v>theater</v>
      </c>
      <c r="R3782" s="10" t="str">
        <f>TRIM(MID(SUBSTITUTE($N3782,"/",REPT(" ",999)),COLUMNS($N:O)*999-998,999))</f>
        <v>musical</v>
      </c>
      <c r="S3782" s="14">
        <f t="shared" si="238"/>
        <v>42166.219733796301</v>
      </c>
      <c r="T3782" s="14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10" t="str">
        <f>TRIM(MID(SUBSTITUTE($N3783,"/",REPT(" ",999)),COLUMNS($N:N)*999-998,999))</f>
        <v>theater</v>
      </c>
      <c r="R3783" s="10" t="str">
        <f>TRIM(MID(SUBSTITUTE($N3783,"/",REPT(" ",999)),COLUMNS($N:O)*999-998,999))</f>
        <v>musical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10" t="str">
        <f>TRIM(MID(SUBSTITUTE($N3784,"/",REPT(" ",999)),COLUMNS($N:N)*999-998,999))</f>
        <v>theater</v>
      </c>
      <c r="R3784" s="10" t="str">
        <f>TRIM(MID(SUBSTITUTE($N3784,"/",REPT(" ",999)),COLUMNS($N:O)*999-998,999))</f>
        <v>musical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10" t="str">
        <f>TRIM(MID(SUBSTITUTE($N3785,"/",REPT(" ",999)),COLUMNS($N:N)*999-998,999))</f>
        <v>theater</v>
      </c>
      <c r="R3785" s="10" t="str">
        <f>TRIM(MID(SUBSTITUTE($N3785,"/",REPT(" ",999)),COLUMNS($N:O)*999-998,999))</f>
        <v>musical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10" t="str">
        <f>TRIM(MID(SUBSTITUTE($N3786,"/",REPT(" ",999)),COLUMNS($N:N)*999-998,999))</f>
        <v>theater</v>
      </c>
      <c r="R3786" s="10" t="str">
        <f>TRIM(MID(SUBSTITUTE($N3786,"/",REPT(" ",999)),COLUMNS($N:O)*999-998,999))</f>
        <v>musical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10" t="str">
        <f>TRIM(MID(SUBSTITUTE($N3787,"/",REPT(" ",999)),COLUMNS($N:N)*999-998,999))</f>
        <v>theater</v>
      </c>
      <c r="R3787" s="10" t="str">
        <f>TRIM(MID(SUBSTITUTE($N3787,"/",REPT(" ",999)),COLUMNS($N:O)*999-998,999))</f>
        <v>musical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10" t="str">
        <f>TRIM(MID(SUBSTITUTE($N3788,"/",REPT(" ",999)),COLUMNS($N:N)*999-998,999))</f>
        <v>theater</v>
      </c>
      <c r="R3788" s="10" t="str">
        <f>TRIM(MID(SUBSTITUTE($N3788,"/",REPT(" ",999)),COLUMNS($N:O)*999-998,999))</f>
        <v>musical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10" t="str">
        <f>TRIM(MID(SUBSTITUTE($N3789,"/",REPT(" ",999)),COLUMNS($N:N)*999-998,999))</f>
        <v>theater</v>
      </c>
      <c r="R3789" s="10" t="str">
        <f>TRIM(MID(SUBSTITUTE($N3789,"/",REPT(" ",999)),COLUMNS($N:O)*999-998,999))</f>
        <v>musical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10" t="str">
        <f>TRIM(MID(SUBSTITUTE($N3790,"/",REPT(" ",999)),COLUMNS($N:N)*999-998,999))</f>
        <v>theater</v>
      </c>
      <c r="R3790" s="10" t="str">
        <f>TRIM(MID(SUBSTITUTE($N3790,"/",REPT(" ",999)),COLUMNS($N:O)*999-998,999))</f>
        <v>musical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10" t="str">
        <f>TRIM(MID(SUBSTITUTE($N3791,"/",REPT(" ",999)),COLUMNS($N:N)*999-998,999))</f>
        <v>theater</v>
      </c>
      <c r="R3791" s="10" t="str">
        <f>TRIM(MID(SUBSTITUTE($N3791,"/",REPT(" ",999)),COLUMNS($N:O)*999-998,999))</f>
        <v>musical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str">
        <f t="shared" si="237"/>
        <v>N/A</v>
      </c>
      <c r="Q3792" s="10" t="str">
        <f>TRIM(MID(SUBSTITUTE($N3792,"/",REPT(" ",999)),COLUMNS($N:N)*999-998,999))</f>
        <v>theater</v>
      </c>
      <c r="R3792" s="10" t="str">
        <f>TRIM(MID(SUBSTITUTE($N3792,"/",REPT(" ",999)),COLUMNS($N:O)*999-998,999))</f>
        <v>musical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str">
        <f t="shared" si="237"/>
        <v>N/A</v>
      </c>
      <c r="Q3793" s="10" t="str">
        <f>TRIM(MID(SUBSTITUTE($N3793,"/",REPT(" ",999)),COLUMNS($N:N)*999-998,999))</f>
        <v>theater</v>
      </c>
      <c r="R3793" s="10" t="str">
        <f>TRIM(MID(SUBSTITUTE($N3793,"/",REPT(" ",999)),COLUMNS($N:O)*999-998,999))</f>
        <v>musical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10" t="str">
        <f>TRIM(MID(SUBSTITUTE($N3794,"/",REPT(" ",999)),COLUMNS($N:N)*999-998,999))</f>
        <v>theater</v>
      </c>
      <c r="R3794" s="10" t="str">
        <f>TRIM(MID(SUBSTITUTE($N3794,"/",REPT(" ",999)),COLUMNS($N:O)*999-998,999))</f>
        <v>musical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10" t="str">
        <f>TRIM(MID(SUBSTITUTE($N3795,"/",REPT(" ",999)),COLUMNS($N:N)*999-998,999))</f>
        <v>theater</v>
      </c>
      <c r="R3795" s="10" t="str">
        <f>TRIM(MID(SUBSTITUTE($N3795,"/",REPT(" ",999)),COLUMNS($N:O)*999-998,999))</f>
        <v>musical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10" t="str">
        <f>TRIM(MID(SUBSTITUTE($N3796,"/",REPT(" ",999)),COLUMNS($N:N)*999-998,999))</f>
        <v>theater</v>
      </c>
      <c r="R3796" s="10" t="str">
        <f>TRIM(MID(SUBSTITUTE($N3796,"/",REPT(" ",999)),COLUMNS($N:O)*999-998,999))</f>
        <v>musical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10" t="str">
        <f>TRIM(MID(SUBSTITUTE($N3797,"/",REPT(" ",999)),COLUMNS($N:N)*999-998,999))</f>
        <v>theater</v>
      </c>
      <c r="R3797" s="10" t="str">
        <f>TRIM(MID(SUBSTITUTE($N3797,"/",REPT(" ",999)),COLUMNS($N:O)*999-998,999))</f>
        <v>musical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10" t="str">
        <f>TRIM(MID(SUBSTITUTE($N3798,"/",REPT(" ",999)),COLUMNS($N:N)*999-998,999))</f>
        <v>theater</v>
      </c>
      <c r="R3798" s="10" t="str">
        <f>TRIM(MID(SUBSTITUTE($N3798,"/",REPT(" ",999)),COLUMNS($N:O)*999-998,999))</f>
        <v>musical</v>
      </c>
      <c r="S3798" s="14">
        <f t="shared" si="238"/>
        <v>42689.029583333337</v>
      </c>
      <c r="T3798" s="14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10" t="str">
        <f>TRIM(MID(SUBSTITUTE($N3799,"/",REPT(" ",999)),COLUMNS($N:N)*999-998,999))</f>
        <v>theater</v>
      </c>
      <c r="R3799" s="10" t="str">
        <f>TRIM(MID(SUBSTITUTE($N3799,"/",REPT(" ",999)),COLUMNS($N:O)*999-998,999))</f>
        <v>musical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10" t="str">
        <f>TRIM(MID(SUBSTITUTE($N3800,"/",REPT(" ",999)),COLUMNS($N:N)*999-998,999))</f>
        <v>theater</v>
      </c>
      <c r="R3800" s="10" t="str">
        <f>TRIM(MID(SUBSTITUTE($N3800,"/",REPT(" ",999)),COLUMNS($N:O)*999-998,999))</f>
        <v>musical</v>
      </c>
      <c r="S3800" s="14">
        <f t="shared" si="238"/>
        <v>41831.722777777781</v>
      </c>
      <c r="T3800" s="14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10" t="str">
        <f>TRIM(MID(SUBSTITUTE($N3801,"/",REPT(" ",999)),COLUMNS($N:N)*999-998,999))</f>
        <v>theater</v>
      </c>
      <c r="R3801" s="10" t="str">
        <f>TRIM(MID(SUBSTITUTE($N3801,"/",REPT(" ",999)),COLUMNS($N:O)*999-998,999))</f>
        <v>musical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10" t="str">
        <f>TRIM(MID(SUBSTITUTE($N3802,"/",REPT(" ",999)),COLUMNS($N:N)*999-998,999))</f>
        <v>theater</v>
      </c>
      <c r="R3802" s="10" t="str">
        <f>TRIM(MID(SUBSTITUTE($N3802,"/",REPT(" ",999)),COLUMNS($N:O)*999-998,999))</f>
        <v>musical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10" t="str">
        <f>TRIM(MID(SUBSTITUTE($N3803,"/",REPT(" ",999)),COLUMNS($N:N)*999-998,999))</f>
        <v>theater</v>
      </c>
      <c r="R3803" s="10" t="str">
        <f>TRIM(MID(SUBSTITUTE($N3803,"/",REPT(" ",999)),COLUMNS($N:O)*999-998,999))</f>
        <v>musical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str">
        <f t="shared" si="237"/>
        <v>N/A</v>
      </c>
      <c r="Q3804" s="10" t="str">
        <f>TRIM(MID(SUBSTITUTE($N3804,"/",REPT(" ",999)),COLUMNS($N:N)*999-998,999))</f>
        <v>theater</v>
      </c>
      <c r="R3804" s="10" t="str">
        <f>TRIM(MID(SUBSTITUTE($N3804,"/",REPT(" ",999)),COLUMNS($N:O)*999-998,999))</f>
        <v>musical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10" t="str">
        <f>TRIM(MID(SUBSTITUTE($N3805,"/",REPT(" ",999)),COLUMNS($N:N)*999-998,999))</f>
        <v>theater</v>
      </c>
      <c r="R3805" s="10" t="str">
        <f>TRIM(MID(SUBSTITUTE($N3805,"/",REPT(" ",999)),COLUMNS($N:O)*999-998,999))</f>
        <v>musical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str">
        <f t="shared" si="237"/>
        <v>N/A</v>
      </c>
      <c r="Q3806" s="10" t="str">
        <f>TRIM(MID(SUBSTITUTE($N3806,"/",REPT(" ",999)),COLUMNS($N:N)*999-998,999))</f>
        <v>theater</v>
      </c>
      <c r="R3806" s="10" t="str">
        <f>TRIM(MID(SUBSTITUTE($N3806,"/",REPT(" ",999)),COLUMNS($N:O)*999-998,999))</f>
        <v>musical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10" t="str">
        <f>TRIM(MID(SUBSTITUTE($N3807,"/",REPT(" ",999)),COLUMNS($N:N)*999-998,999))</f>
        <v>theater</v>
      </c>
      <c r="R3807" s="10" t="str">
        <f>TRIM(MID(SUBSTITUTE($N3807,"/",REPT(" ",999)),COLUMNS($N:O)*999-998,999))</f>
        <v>musical</v>
      </c>
      <c r="S3807" s="14">
        <f t="shared" si="238"/>
        <v>41849.887037037035</v>
      </c>
      <c r="T3807" s="14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10" t="str">
        <f>TRIM(MID(SUBSTITUTE($N3808,"/",REPT(" ",999)),COLUMNS($N:N)*999-998,999))</f>
        <v>theater</v>
      </c>
      <c r="R3808" s="10" t="str">
        <f>TRIM(MID(SUBSTITUTE($N3808,"/",REPT(" ",999)),COLUMNS($N:O)*999-998,999))</f>
        <v>musical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10" t="str">
        <f>TRIM(MID(SUBSTITUTE($N3809,"/",REPT(" ",999)),COLUMNS($N:N)*999-998,999))</f>
        <v>theater</v>
      </c>
      <c r="R3809" s="10" t="str">
        <f>TRIM(MID(SUBSTITUTE($N3809,"/",REPT(" ",999)),COLUMNS($N:O)*999-998,999))</f>
        <v>musical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10" t="str">
        <f>TRIM(MID(SUBSTITUTE($N3810,"/",REPT(" ",999)),COLUMNS($N:N)*999-998,999))</f>
        <v>theater</v>
      </c>
      <c r="R3810" s="10" t="str">
        <f>TRIM(MID(SUBSTITUTE($N3810,"/",REPT(" ",999)),COLUMNS($N:O)*999-998,999))</f>
        <v>plays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10" t="str">
        <f>TRIM(MID(SUBSTITUTE($N3811,"/",REPT(" ",999)),COLUMNS($N:N)*999-998,999))</f>
        <v>theater</v>
      </c>
      <c r="R3811" s="10" t="str">
        <f>TRIM(MID(SUBSTITUTE($N3811,"/",REPT(" ",999)),COLUMNS($N:O)*999-998,999))</f>
        <v>plays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10" t="str">
        <f>TRIM(MID(SUBSTITUTE($N3812,"/",REPT(" ",999)),COLUMNS($N:N)*999-998,999))</f>
        <v>theater</v>
      </c>
      <c r="R3812" s="10" t="str">
        <f>TRIM(MID(SUBSTITUTE($N3812,"/",REPT(" ",999)),COLUMNS($N:O)*999-998,999))</f>
        <v>plays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10" t="str">
        <f>TRIM(MID(SUBSTITUTE($N3813,"/",REPT(" ",999)),COLUMNS($N:N)*999-998,999))</f>
        <v>theater</v>
      </c>
      <c r="R3813" s="10" t="str">
        <f>TRIM(MID(SUBSTITUTE($N3813,"/",REPT(" ",999)),COLUMNS($N:O)*999-998,999))</f>
        <v>plays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10" t="str">
        <f>TRIM(MID(SUBSTITUTE($N3814,"/",REPT(" ",999)),COLUMNS($N:N)*999-998,999))</f>
        <v>theater</v>
      </c>
      <c r="R3814" s="10" t="str">
        <f>TRIM(MID(SUBSTITUTE($N3814,"/",REPT(" ",999)),COLUMNS($N:O)*999-998,999))</f>
        <v>plays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10" t="str">
        <f>TRIM(MID(SUBSTITUTE($N3815,"/",REPT(" ",999)),COLUMNS($N:N)*999-998,999))</f>
        <v>theater</v>
      </c>
      <c r="R3815" s="10" t="str">
        <f>TRIM(MID(SUBSTITUTE($N3815,"/",REPT(" ",999)),COLUMNS($N:O)*999-998,999))</f>
        <v>plays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10" t="str">
        <f>TRIM(MID(SUBSTITUTE($N3816,"/",REPT(" ",999)),COLUMNS($N:N)*999-998,999))</f>
        <v>theater</v>
      </c>
      <c r="R3816" s="10" t="str">
        <f>TRIM(MID(SUBSTITUTE($N3816,"/",REPT(" ",999)),COLUMNS($N:O)*999-998,999))</f>
        <v>plays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10" t="str">
        <f>TRIM(MID(SUBSTITUTE($N3817,"/",REPT(" ",999)),COLUMNS($N:N)*999-998,999))</f>
        <v>theater</v>
      </c>
      <c r="R3817" s="10" t="str">
        <f>TRIM(MID(SUBSTITUTE($N3817,"/",REPT(" ",999)),COLUMNS($N:O)*999-998,999))</f>
        <v>plays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10" t="str">
        <f>TRIM(MID(SUBSTITUTE($N3818,"/",REPT(" ",999)),COLUMNS($N:N)*999-998,999))</f>
        <v>theater</v>
      </c>
      <c r="R3818" s="10" t="str">
        <f>TRIM(MID(SUBSTITUTE($N3818,"/",REPT(" ",999)),COLUMNS($N:O)*999-998,999))</f>
        <v>plays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10" t="str">
        <f>TRIM(MID(SUBSTITUTE($N3819,"/",REPT(" ",999)),COLUMNS($N:N)*999-998,999))</f>
        <v>theater</v>
      </c>
      <c r="R3819" s="10" t="str">
        <f>TRIM(MID(SUBSTITUTE($N3819,"/",REPT(" ",999)),COLUMNS($N:O)*999-998,999))</f>
        <v>plays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10" t="str">
        <f>TRIM(MID(SUBSTITUTE($N3820,"/",REPT(" ",999)),COLUMNS($N:N)*999-998,999))</f>
        <v>theater</v>
      </c>
      <c r="R3820" s="10" t="str">
        <f>TRIM(MID(SUBSTITUTE($N3820,"/",REPT(" ",999)),COLUMNS($N:O)*999-998,999))</f>
        <v>plays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10" t="str">
        <f>TRIM(MID(SUBSTITUTE($N3821,"/",REPT(" ",999)),COLUMNS($N:N)*999-998,999))</f>
        <v>theater</v>
      </c>
      <c r="R3821" s="10" t="str">
        <f>TRIM(MID(SUBSTITUTE($N3821,"/",REPT(" ",999)),COLUMNS($N:O)*999-998,999))</f>
        <v>plays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10" t="str">
        <f>TRIM(MID(SUBSTITUTE($N3822,"/",REPT(" ",999)),COLUMNS($N:N)*999-998,999))</f>
        <v>theater</v>
      </c>
      <c r="R3822" s="10" t="str">
        <f>TRIM(MID(SUBSTITUTE($N3822,"/",REPT(" ",999)),COLUMNS($N:O)*999-998,999))</f>
        <v>plays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10" t="str">
        <f>TRIM(MID(SUBSTITUTE($N3823,"/",REPT(" ",999)),COLUMNS($N:N)*999-998,999))</f>
        <v>theater</v>
      </c>
      <c r="R3823" s="10" t="str">
        <f>TRIM(MID(SUBSTITUTE($N3823,"/",REPT(" ",999)),COLUMNS($N:O)*999-998,999))</f>
        <v>plays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10" t="str">
        <f>TRIM(MID(SUBSTITUTE($N3824,"/",REPT(" ",999)),COLUMNS($N:N)*999-998,999))</f>
        <v>theater</v>
      </c>
      <c r="R3824" s="10" t="str">
        <f>TRIM(MID(SUBSTITUTE($N3824,"/",REPT(" ",999)),COLUMNS($N:O)*999-998,999))</f>
        <v>plays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10" t="str">
        <f>TRIM(MID(SUBSTITUTE($N3825,"/",REPT(" ",999)),COLUMNS($N:N)*999-998,999))</f>
        <v>theater</v>
      </c>
      <c r="R3825" s="10" t="str">
        <f>TRIM(MID(SUBSTITUTE($N3825,"/",REPT(" ",999)),COLUMNS($N:O)*999-998,999))</f>
        <v>plays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10" t="str">
        <f>TRIM(MID(SUBSTITUTE($N3826,"/",REPT(" ",999)),COLUMNS($N:N)*999-998,999))</f>
        <v>theater</v>
      </c>
      <c r="R3826" s="10" t="str">
        <f>TRIM(MID(SUBSTITUTE($N3826,"/",REPT(" ",999)),COLUMNS($N:O)*999-998,999))</f>
        <v>plays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10" t="str">
        <f>TRIM(MID(SUBSTITUTE($N3827,"/",REPT(" ",999)),COLUMNS($N:N)*999-998,999))</f>
        <v>theater</v>
      </c>
      <c r="R3827" s="10" t="str">
        <f>TRIM(MID(SUBSTITUTE($N3827,"/",REPT(" ",999)),COLUMNS($N:O)*999-998,999))</f>
        <v>plays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10" t="str">
        <f>TRIM(MID(SUBSTITUTE($N3828,"/",REPT(" ",999)),COLUMNS($N:N)*999-998,999))</f>
        <v>theater</v>
      </c>
      <c r="R3828" s="10" t="str">
        <f>TRIM(MID(SUBSTITUTE($N3828,"/",REPT(" ",999)),COLUMNS($N:O)*999-998,999))</f>
        <v>plays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10" t="str">
        <f>TRIM(MID(SUBSTITUTE($N3829,"/",REPT(" ",999)),COLUMNS($N:N)*999-998,999))</f>
        <v>theater</v>
      </c>
      <c r="R3829" s="10" t="str">
        <f>TRIM(MID(SUBSTITUTE($N3829,"/",REPT(" ",999)),COLUMNS($N:O)*999-998,999))</f>
        <v>plays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10" t="str">
        <f>TRIM(MID(SUBSTITUTE($N3830,"/",REPT(" ",999)),COLUMNS($N:N)*999-998,999))</f>
        <v>theater</v>
      </c>
      <c r="R3830" s="10" t="str">
        <f>TRIM(MID(SUBSTITUTE($N3830,"/",REPT(" ",999)),COLUMNS($N:O)*999-998,999))</f>
        <v>plays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10" t="str">
        <f>TRIM(MID(SUBSTITUTE($N3831,"/",REPT(" ",999)),COLUMNS($N:N)*999-998,999))</f>
        <v>theater</v>
      </c>
      <c r="R3831" s="10" t="str">
        <f>TRIM(MID(SUBSTITUTE($N3831,"/",REPT(" ",999)),COLUMNS($N:O)*999-998,999))</f>
        <v>plays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10" t="str">
        <f>TRIM(MID(SUBSTITUTE($N3832,"/",REPT(" ",999)),COLUMNS($N:N)*999-998,999))</f>
        <v>theater</v>
      </c>
      <c r="R3832" s="10" t="str">
        <f>TRIM(MID(SUBSTITUTE($N3832,"/",REPT(" ",999)),COLUMNS($N:O)*999-998,999))</f>
        <v>plays</v>
      </c>
      <c r="S3832" s="14">
        <f t="shared" si="238"/>
        <v>42503.740868055553</v>
      </c>
      <c r="T3832" s="14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10" t="str">
        <f>TRIM(MID(SUBSTITUTE($N3833,"/",REPT(" ",999)),COLUMNS($N:N)*999-998,999))</f>
        <v>theater</v>
      </c>
      <c r="R3833" s="10" t="str">
        <f>TRIM(MID(SUBSTITUTE($N3833,"/",REPT(" ",999)),COLUMNS($N:O)*999-998,999))</f>
        <v>plays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10" t="str">
        <f>TRIM(MID(SUBSTITUTE($N3834,"/",REPT(" ",999)),COLUMNS($N:N)*999-998,999))</f>
        <v>theater</v>
      </c>
      <c r="R3834" s="10" t="str">
        <f>TRIM(MID(SUBSTITUTE($N3834,"/",REPT(" ",999)),COLUMNS($N:O)*999-998,999))</f>
        <v>plays</v>
      </c>
      <c r="S3834" s="14">
        <f t="shared" si="238"/>
        <v>42375.114988425921</v>
      </c>
      <c r="T3834" s="14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10" t="str">
        <f>TRIM(MID(SUBSTITUTE($N3835,"/",REPT(" ",999)),COLUMNS($N:N)*999-998,999))</f>
        <v>theater</v>
      </c>
      <c r="R3835" s="10" t="str">
        <f>TRIM(MID(SUBSTITUTE($N3835,"/",REPT(" ",999)),COLUMNS($N:O)*999-998,999))</f>
        <v>plays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10" t="str">
        <f>TRIM(MID(SUBSTITUTE($N3836,"/",REPT(" ",999)),COLUMNS($N:N)*999-998,999))</f>
        <v>theater</v>
      </c>
      <c r="R3836" s="10" t="str">
        <f>TRIM(MID(SUBSTITUTE($N3836,"/",REPT(" ",999)),COLUMNS($N:O)*999-998,999))</f>
        <v>plays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10" t="str">
        <f>TRIM(MID(SUBSTITUTE($N3837,"/",REPT(" ",999)),COLUMNS($N:N)*999-998,999))</f>
        <v>theater</v>
      </c>
      <c r="R3837" s="10" t="str">
        <f>TRIM(MID(SUBSTITUTE($N3837,"/",REPT(" ",999)),COLUMNS($N:O)*999-998,999))</f>
        <v>plays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10" t="str">
        <f>TRIM(MID(SUBSTITUTE($N3838,"/",REPT(" ",999)),COLUMNS($N:N)*999-998,999))</f>
        <v>theater</v>
      </c>
      <c r="R3838" s="10" t="str">
        <f>TRIM(MID(SUBSTITUTE($N3838,"/",REPT(" ",999)),COLUMNS($N:O)*999-998,999))</f>
        <v>plays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10" t="str">
        <f>TRIM(MID(SUBSTITUTE($N3839,"/",REPT(" ",999)),COLUMNS($N:N)*999-998,999))</f>
        <v>theater</v>
      </c>
      <c r="R3839" s="10" t="str">
        <f>TRIM(MID(SUBSTITUTE($N3839,"/",REPT(" ",999)),COLUMNS($N:O)*999-998,999))</f>
        <v>plays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10" t="str">
        <f>TRIM(MID(SUBSTITUTE($N3840,"/",REPT(" ",999)),COLUMNS($N:N)*999-998,999))</f>
        <v>theater</v>
      </c>
      <c r="R3840" s="10" t="str">
        <f>TRIM(MID(SUBSTITUTE($N3840,"/",REPT(" ",999)),COLUMNS($N:O)*999-998,999))</f>
        <v>plays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10" t="str">
        <f>TRIM(MID(SUBSTITUTE($N3841,"/",REPT(" ",999)),COLUMNS($N:N)*999-998,999))</f>
        <v>theater</v>
      </c>
      <c r="R3841" s="10" t="str">
        <f>TRIM(MID(SUBSTITUTE($N3841,"/",REPT(" ",999)),COLUMNS($N:O)*999-998,999))</f>
        <v>plays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10" t="str">
        <f>TRIM(MID(SUBSTITUTE($N3842,"/",REPT(" ",999)),COLUMNS($N:N)*999-998,999))</f>
        <v>theater</v>
      </c>
      <c r="R3842" s="10" t="str">
        <f>TRIM(MID(SUBSTITUTE($N3842,"/",REPT(" ",999)),COLUMNS($N:O)*999-998,999))</f>
        <v>plays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IF(ISERROR(E3843/L3843), "N/A", E3843/L3843)</f>
        <v>25.647058823529413</v>
      </c>
      <c r="Q3843" s="10" t="str">
        <f>TRIM(MID(SUBSTITUTE($N3843,"/",REPT(" ",999)),COLUMNS($N:N)*999-998,999))</f>
        <v>theater</v>
      </c>
      <c r="R3843" s="10" t="str">
        <f>TRIM(MID(SUBSTITUTE($N3843,"/",REPT(" ",999)),COLUMNS($N:O)*999-998,999))</f>
        <v>plays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10" t="str">
        <f>TRIM(MID(SUBSTITUTE($N3844,"/",REPT(" ",999)),COLUMNS($N:N)*999-998,999))</f>
        <v>theater</v>
      </c>
      <c r="R3844" s="10" t="str">
        <f>TRIM(MID(SUBSTITUTE($N3844,"/",REPT(" ",999)),COLUMNS($N:O)*999-998,999))</f>
        <v>plays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10" t="str">
        <f>TRIM(MID(SUBSTITUTE($N3845,"/",REPT(" ",999)),COLUMNS($N:N)*999-998,999))</f>
        <v>theater</v>
      </c>
      <c r="R3845" s="10" t="str">
        <f>TRIM(MID(SUBSTITUTE($N3845,"/",REPT(" ",999)),COLUMNS($N:O)*999-998,999))</f>
        <v>plays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10" t="str">
        <f>TRIM(MID(SUBSTITUTE($N3846,"/",REPT(" ",999)),COLUMNS($N:N)*999-998,999))</f>
        <v>theater</v>
      </c>
      <c r="R3846" s="10" t="str">
        <f>TRIM(MID(SUBSTITUTE($N3846,"/",REPT(" ",999)),COLUMNS($N:O)*999-998,999))</f>
        <v>plays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10" t="str">
        <f>TRIM(MID(SUBSTITUTE($N3847,"/",REPT(" ",999)),COLUMNS($N:N)*999-998,999))</f>
        <v>theater</v>
      </c>
      <c r="R3847" s="10" t="str">
        <f>TRIM(MID(SUBSTITUTE($N3847,"/",REPT(" ",999)),COLUMNS($N:O)*999-998,999))</f>
        <v>plays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10" t="str">
        <f>TRIM(MID(SUBSTITUTE($N3848,"/",REPT(" ",999)),COLUMNS($N:N)*999-998,999))</f>
        <v>theater</v>
      </c>
      <c r="R3848" s="10" t="str">
        <f>TRIM(MID(SUBSTITUTE($N3848,"/",REPT(" ",999)),COLUMNS($N:O)*999-998,999))</f>
        <v>plays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10" t="str">
        <f>TRIM(MID(SUBSTITUTE($N3849,"/",REPT(" ",999)),COLUMNS($N:N)*999-998,999))</f>
        <v>theater</v>
      </c>
      <c r="R3849" s="10" t="str">
        <f>TRIM(MID(SUBSTITUTE($N3849,"/",REPT(" ",999)),COLUMNS($N:O)*999-998,999))</f>
        <v>plays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10" t="str">
        <f>TRIM(MID(SUBSTITUTE($N3850,"/",REPT(" ",999)),COLUMNS($N:N)*999-998,999))</f>
        <v>theater</v>
      </c>
      <c r="R3850" s="10" t="str">
        <f>TRIM(MID(SUBSTITUTE($N3850,"/",REPT(" ",999)),COLUMNS($N:O)*999-998,999))</f>
        <v>plays</v>
      </c>
      <c r="S3850" s="14">
        <f t="shared" si="242"/>
        <v>42265.817002314812</v>
      </c>
      <c r="T3850" s="14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10" t="str">
        <f>TRIM(MID(SUBSTITUTE($N3851,"/",REPT(" ",999)),COLUMNS($N:N)*999-998,999))</f>
        <v>theater</v>
      </c>
      <c r="R3851" s="10" t="str">
        <f>TRIM(MID(SUBSTITUTE($N3851,"/",REPT(" ",999)),COLUMNS($N:O)*999-998,999))</f>
        <v>plays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10" t="str">
        <f>TRIM(MID(SUBSTITUTE($N3852,"/",REPT(" ",999)),COLUMNS($N:N)*999-998,999))</f>
        <v>theater</v>
      </c>
      <c r="R3852" s="10" t="str">
        <f>TRIM(MID(SUBSTITUTE($N3852,"/",REPT(" ",999)),COLUMNS($N:O)*999-998,999))</f>
        <v>plays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10" t="str">
        <f>TRIM(MID(SUBSTITUTE($N3853,"/",REPT(" ",999)),COLUMNS($N:N)*999-998,999))</f>
        <v>theater</v>
      </c>
      <c r="R3853" s="10" t="str">
        <f>TRIM(MID(SUBSTITUTE($N3853,"/",REPT(" ",999)),COLUMNS($N:O)*999-998,999))</f>
        <v>plays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10" t="str">
        <f>TRIM(MID(SUBSTITUTE($N3854,"/",REPT(" ",999)),COLUMNS($N:N)*999-998,999))</f>
        <v>theater</v>
      </c>
      <c r="R3854" s="10" t="str">
        <f>TRIM(MID(SUBSTITUTE($N3854,"/",REPT(" ",999)),COLUMNS($N:O)*999-998,999))</f>
        <v>plays</v>
      </c>
      <c r="S3854" s="14">
        <f t="shared" si="242"/>
        <v>42065.190694444449</v>
      </c>
      <c r="T3854" s="14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10" t="str">
        <f>TRIM(MID(SUBSTITUTE($N3855,"/",REPT(" ",999)),COLUMNS($N:N)*999-998,999))</f>
        <v>theater</v>
      </c>
      <c r="R3855" s="10" t="str">
        <f>TRIM(MID(SUBSTITUTE($N3855,"/",REPT(" ",999)),COLUMNS($N:O)*999-998,999))</f>
        <v>plays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10" t="str">
        <f>TRIM(MID(SUBSTITUTE($N3856,"/",REPT(" ",999)),COLUMNS($N:N)*999-998,999))</f>
        <v>theater</v>
      </c>
      <c r="R3856" s="10" t="str">
        <f>TRIM(MID(SUBSTITUTE($N3856,"/",REPT(" ",999)),COLUMNS($N:O)*999-998,999))</f>
        <v>plays</v>
      </c>
      <c r="S3856" s="14">
        <f t="shared" si="242"/>
        <v>42103.884930555556</v>
      </c>
      <c r="T3856" s="14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10" t="str">
        <f>TRIM(MID(SUBSTITUTE($N3857,"/",REPT(" ",999)),COLUMNS($N:N)*999-998,999))</f>
        <v>theater</v>
      </c>
      <c r="R3857" s="10" t="str">
        <f>TRIM(MID(SUBSTITUTE($N3857,"/",REPT(" ",999)),COLUMNS($N:O)*999-998,999))</f>
        <v>plays</v>
      </c>
      <c r="S3857" s="14">
        <f t="shared" si="242"/>
        <v>42059.970729166671</v>
      </c>
      <c r="T3857" s="14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10" t="str">
        <f>TRIM(MID(SUBSTITUTE($N3858,"/",REPT(" ",999)),COLUMNS($N:N)*999-998,999))</f>
        <v>theater</v>
      </c>
      <c r="R3858" s="10" t="str">
        <f>TRIM(MID(SUBSTITUTE($N3858,"/",REPT(" ",999)),COLUMNS($N:O)*999-998,999))</f>
        <v>plays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10" t="str">
        <f>TRIM(MID(SUBSTITUTE($N3859,"/",REPT(" ",999)),COLUMNS($N:N)*999-998,999))</f>
        <v>theater</v>
      </c>
      <c r="R3859" s="10" t="str">
        <f>TRIM(MID(SUBSTITUTE($N3859,"/",REPT(" ",999)),COLUMNS($N:O)*999-998,999))</f>
        <v>plays</v>
      </c>
      <c r="S3859" s="14">
        <f t="shared" si="242"/>
        <v>41829.73715277778</v>
      </c>
      <c r="T3859" s="14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10" t="str">
        <f>TRIM(MID(SUBSTITUTE($N3860,"/",REPT(" ",999)),COLUMNS($N:N)*999-998,999))</f>
        <v>theater</v>
      </c>
      <c r="R3860" s="10" t="str">
        <f>TRIM(MID(SUBSTITUTE($N3860,"/",REPT(" ",999)),COLUMNS($N:O)*999-998,999))</f>
        <v>plays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10" t="str">
        <f>TRIM(MID(SUBSTITUTE($N3861,"/",REPT(" ",999)),COLUMNS($N:N)*999-998,999))</f>
        <v>theater</v>
      </c>
      <c r="R3861" s="10" t="str">
        <f>TRIM(MID(SUBSTITUTE($N3861,"/",REPT(" ",999)),COLUMNS($N:O)*999-998,999))</f>
        <v>plays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10" t="str">
        <f>TRIM(MID(SUBSTITUTE($N3862,"/",REPT(" ",999)),COLUMNS($N:N)*999-998,999))</f>
        <v>theater</v>
      </c>
      <c r="R3862" s="10" t="str">
        <f>TRIM(MID(SUBSTITUTE($N3862,"/",REPT(" ",999)),COLUMNS($N:O)*999-998,999))</f>
        <v>plays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10" t="str">
        <f>TRIM(MID(SUBSTITUTE($N3863,"/",REPT(" ",999)),COLUMNS($N:N)*999-998,999))</f>
        <v>theater</v>
      </c>
      <c r="R3863" s="10" t="str">
        <f>TRIM(MID(SUBSTITUTE($N3863,"/",REPT(" ",999)),COLUMNS($N:O)*999-998,999))</f>
        <v>plays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10" t="str">
        <f>TRIM(MID(SUBSTITUTE($N3864,"/",REPT(" ",999)),COLUMNS($N:N)*999-998,999))</f>
        <v>theater</v>
      </c>
      <c r="R3864" s="10" t="str">
        <f>TRIM(MID(SUBSTITUTE($N3864,"/",REPT(" ",999)),COLUMNS($N:O)*999-998,999))</f>
        <v>plays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str">
        <f t="shared" si="241"/>
        <v>N/A</v>
      </c>
      <c r="Q3865" s="10" t="str">
        <f>TRIM(MID(SUBSTITUTE($N3865,"/",REPT(" ",999)),COLUMNS($N:N)*999-998,999))</f>
        <v>theater</v>
      </c>
      <c r="R3865" s="10" t="str">
        <f>TRIM(MID(SUBSTITUTE($N3865,"/",REPT(" ",999)),COLUMNS($N:O)*999-998,999))</f>
        <v>plays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10" t="str">
        <f>TRIM(MID(SUBSTITUTE($N3866,"/",REPT(" ",999)),COLUMNS($N:N)*999-998,999))</f>
        <v>theater</v>
      </c>
      <c r="R3866" s="10" t="str">
        <f>TRIM(MID(SUBSTITUTE($N3866,"/",REPT(" ",999)),COLUMNS($N:O)*999-998,999))</f>
        <v>plays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10" t="str">
        <f>TRIM(MID(SUBSTITUTE($N3867,"/",REPT(" ",999)),COLUMNS($N:N)*999-998,999))</f>
        <v>theater</v>
      </c>
      <c r="R3867" s="10" t="str">
        <f>TRIM(MID(SUBSTITUTE($N3867,"/",REPT(" ",999)),COLUMNS($N:O)*999-998,999))</f>
        <v>plays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10" t="str">
        <f>TRIM(MID(SUBSTITUTE($N3868,"/",REPT(" ",999)),COLUMNS($N:N)*999-998,999))</f>
        <v>theater</v>
      </c>
      <c r="R3868" s="10" t="str">
        <f>TRIM(MID(SUBSTITUTE($N3868,"/",REPT(" ",999)),COLUMNS($N:O)*999-998,999))</f>
        <v>plays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10" t="str">
        <f>TRIM(MID(SUBSTITUTE($N3869,"/",REPT(" ",999)),COLUMNS($N:N)*999-998,999))</f>
        <v>theater</v>
      </c>
      <c r="R3869" s="10" t="str">
        <f>TRIM(MID(SUBSTITUTE($N3869,"/",REPT(" ",999)),COLUMNS($N:O)*999-998,999))</f>
        <v>plays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10" t="str">
        <f>TRIM(MID(SUBSTITUTE($N3870,"/",REPT(" ",999)),COLUMNS($N:N)*999-998,999))</f>
        <v>theater</v>
      </c>
      <c r="R3870" s="10" t="str">
        <f>TRIM(MID(SUBSTITUTE($N3870,"/",REPT(" ",999)),COLUMNS($N:O)*999-998,999))</f>
        <v>musical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10" t="str">
        <f>TRIM(MID(SUBSTITUTE($N3871,"/",REPT(" ",999)),COLUMNS($N:N)*999-998,999))</f>
        <v>theater</v>
      </c>
      <c r="R3871" s="10" t="str">
        <f>TRIM(MID(SUBSTITUTE($N3871,"/",REPT(" ",999)),COLUMNS($N:O)*999-998,999))</f>
        <v>musical</v>
      </c>
      <c r="S3871" s="14">
        <f t="shared" si="242"/>
        <v>42047.724444444444</v>
      </c>
      <c r="T3871" s="14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10" t="str">
        <f>TRIM(MID(SUBSTITUTE($N3872,"/",REPT(" ",999)),COLUMNS($N:N)*999-998,999))</f>
        <v>theater</v>
      </c>
      <c r="R3872" s="10" t="str">
        <f>TRIM(MID(SUBSTITUTE($N3872,"/",REPT(" ",999)),COLUMNS($N:O)*999-998,999))</f>
        <v>musical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10" t="str">
        <f>TRIM(MID(SUBSTITUTE($N3873,"/",REPT(" ",999)),COLUMNS($N:N)*999-998,999))</f>
        <v>theater</v>
      </c>
      <c r="R3873" s="10" t="str">
        <f>TRIM(MID(SUBSTITUTE($N3873,"/",REPT(" ",999)),COLUMNS($N:O)*999-998,999))</f>
        <v>musical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str">
        <f t="shared" si="241"/>
        <v>N/A</v>
      </c>
      <c r="Q3874" s="10" t="str">
        <f>TRIM(MID(SUBSTITUTE($N3874,"/",REPT(" ",999)),COLUMNS($N:N)*999-998,999))</f>
        <v>theater</v>
      </c>
      <c r="R3874" s="10" t="str">
        <f>TRIM(MID(SUBSTITUTE($N3874,"/",REPT(" ",999)),COLUMNS($N:O)*999-998,999))</f>
        <v>musical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str">
        <f t="shared" si="241"/>
        <v>N/A</v>
      </c>
      <c r="Q3875" s="10" t="str">
        <f>TRIM(MID(SUBSTITUTE($N3875,"/",REPT(" ",999)),COLUMNS($N:N)*999-998,999))</f>
        <v>theater</v>
      </c>
      <c r="R3875" s="10" t="str">
        <f>TRIM(MID(SUBSTITUTE($N3875,"/",REPT(" ",999)),COLUMNS($N:O)*999-998,999))</f>
        <v>musical</v>
      </c>
      <c r="S3875" s="14">
        <f t="shared" si="242"/>
        <v>42255.696006944447</v>
      </c>
      <c r="T3875" s="14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str">
        <f t="shared" si="241"/>
        <v>N/A</v>
      </c>
      <c r="Q3876" s="10" t="str">
        <f>TRIM(MID(SUBSTITUTE($N3876,"/",REPT(" ",999)),COLUMNS($N:N)*999-998,999))</f>
        <v>theater</v>
      </c>
      <c r="R3876" s="10" t="str">
        <f>TRIM(MID(SUBSTITUTE($N3876,"/",REPT(" ",999)),COLUMNS($N:O)*999-998,999))</f>
        <v>musical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str">
        <f t="shared" si="241"/>
        <v>N/A</v>
      </c>
      <c r="Q3877" s="10" t="str">
        <f>TRIM(MID(SUBSTITUTE($N3877,"/",REPT(" ",999)),COLUMNS($N:N)*999-998,999))</f>
        <v>theater</v>
      </c>
      <c r="R3877" s="10" t="str">
        <f>TRIM(MID(SUBSTITUTE($N3877,"/",REPT(" ",999)),COLUMNS($N:O)*999-998,999))</f>
        <v>musical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10" t="str">
        <f>TRIM(MID(SUBSTITUTE($N3878,"/",REPT(" ",999)),COLUMNS($N:N)*999-998,999))</f>
        <v>theater</v>
      </c>
      <c r="R3878" s="10" t="str">
        <f>TRIM(MID(SUBSTITUTE($N3878,"/",REPT(" ",999)),COLUMNS($N:O)*999-998,999))</f>
        <v>musical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10" t="str">
        <f>TRIM(MID(SUBSTITUTE($N3879,"/",REPT(" ",999)),COLUMNS($N:N)*999-998,999))</f>
        <v>theater</v>
      </c>
      <c r="R3879" s="10" t="str">
        <f>TRIM(MID(SUBSTITUTE($N3879,"/",REPT(" ",999)),COLUMNS($N:O)*999-998,999))</f>
        <v>musical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10" t="str">
        <f>TRIM(MID(SUBSTITUTE($N3880,"/",REPT(" ",999)),COLUMNS($N:N)*999-998,999))</f>
        <v>theater</v>
      </c>
      <c r="R3880" s="10" t="str">
        <f>TRIM(MID(SUBSTITUTE($N3880,"/",REPT(" ",999)),COLUMNS($N:O)*999-998,999))</f>
        <v>musical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str">
        <f t="shared" si="241"/>
        <v>N/A</v>
      </c>
      <c r="Q3881" s="10" t="str">
        <f>TRIM(MID(SUBSTITUTE($N3881,"/",REPT(" ",999)),COLUMNS($N:N)*999-998,999))</f>
        <v>theater</v>
      </c>
      <c r="R3881" s="10" t="str">
        <f>TRIM(MID(SUBSTITUTE($N3881,"/",REPT(" ",999)),COLUMNS($N:O)*999-998,999))</f>
        <v>musical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10" t="str">
        <f>TRIM(MID(SUBSTITUTE($N3882,"/",REPT(" ",999)),COLUMNS($N:N)*999-998,999))</f>
        <v>theater</v>
      </c>
      <c r="R3882" s="10" t="str">
        <f>TRIM(MID(SUBSTITUTE($N3882,"/",REPT(" ",999)),COLUMNS($N:O)*999-998,999))</f>
        <v>musical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10" t="str">
        <f>TRIM(MID(SUBSTITUTE($N3883,"/",REPT(" ",999)),COLUMNS($N:N)*999-998,999))</f>
        <v>theater</v>
      </c>
      <c r="R3883" s="10" t="str">
        <f>TRIM(MID(SUBSTITUTE($N3883,"/",REPT(" ",999)),COLUMNS($N:O)*999-998,999))</f>
        <v>musical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str">
        <f t="shared" si="241"/>
        <v>N/A</v>
      </c>
      <c r="Q3884" s="10" t="str">
        <f>TRIM(MID(SUBSTITUTE($N3884,"/",REPT(" ",999)),COLUMNS($N:N)*999-998,999))</f>
        <v>theater</v>
      </c>
      <c r="R3884" s="10" t="str">
        <f>TRIM(MID(SUBSTITUTE($N3884,"/",REPT(" ",999)),COLUMNS($N:O)*999-998,999))</f>
        <v>musical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str">
        <f t="shared" si="241"/>
        <v>N/A</v>
      </c>
      <c r="Q3885" s="10" t="str">
        <f>TRIM(MID(SUBSTITUTE($N3885,"/",REPT(" ",999)),COLUMNS($N:N)*999-998,999))</f>
        <v>theater</v>
      </c>
      <c r="R3885" s="10" t="str">
        <f>TRIM(MID(SUBSTITUTE($N3885,"/",REPT(" ",999)),COLUMNS($N:O)*999-998,999))</f>
        <v>musical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str">
        <f t="shared" si="241"/>
        <v>N/A</v>
      </c>
      <c r="Q3886" s="10" t="str">
        <f>TRIM(MID(SUBSTITUTE($N3886,"/",REPT(" ",999)),COLUMNS($N:N)*999-998,999))</f>
        <v>theater</v>
      </c>
      <c r="R3886" s="10" t="str">
        <f>TRIM(MID(SUBSTITUTE($N3886,"/",REPT(" ",999)),COLUMNS($N:O)*999-998,999))</f>
        <v>musical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str">
        <f t="shared" si="241"/>
        <v>N/A</v>
      </c>
      <c r="Q3887" s="10" t="str">
        <f>TRIM(MID(SUBSTITUTE($N3887,"/",REPT(" ",999)),COLUMNS($N:N)*999-998,999))</f>
        <v>theater</v>
      </c>
      <c r="R3887" s="10" t="str">
        <f>TRIM(MID(SUBSTITUTE($N3887,"/",REPT(" ",999)),COLUMNS($N:O)*999-998,999))</f>
        <v>musical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str">
        <f t="shared" si="241"/>
        <v>N/A</v>
      </c>
      <c r="Q3888" s="10" t="str">
        <f>TRIM(MID(SUBSTITUTE($N3888,"/",REPT(" ",999)),COLUMNS($N:N)*999-998,999))</f>
        <v>theater</v>
      </c>
      <c r="R3888" s="10" t="str">
        <f>TRIM(MID(SUBSTITUTE($N3888,"/",REPT(" ",999)),COLUMNS($N:O)*999-998,999))</f>
        <v>musical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10" t="str">
        <f>TRIM(MID(SUBSTITUTE($N3889,"/",REPT(" ",999)),COLUMNS($N:N)*999-998,999))</f>
        <v>theater</v>
      </c>
      <c r="R3889" s="10" t="str">
        <f>TRIM(MID(SUBSTITUTE($N3889,"/",REPT(" ",999)),COLUMNS($N:O)*999-998,999))</f>
        <v>musical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10" t="str">
        <f>TRIM(MID(SUBSTITUTE($N3890,"/",REPT(" ",999)),COLUMNS($N:N)*999-998,999))</f>
        <v>theater</v>
      </c>
      <c r="R3890" s="10" t="str">
        <f>TRIM(MID(SUBSTITUTE($N3890,"/",REPT(" ",999)),COLUMNS($N:O)*999-998,999))</f>
        <v>plays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10" t="str">
        <f>TRIM(MID(SUBSTITUTE($N3891,"/",REPT(" ",999)),COLUMNS($N:N)*999-998,999))</f>
        <v>theater</v>
      </c>
      <c r="R3891" s="10" t="str">
        <f>TRIM(MID(SUBSTITUTE($N3891,"/",REPT(" ",999)),COLUMNS($N:O)*999-998,999))</f>
        <v>plays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10" t="str">
        <f>TRIM(MID(SUBSTITUTE($N3892,"/",REPT(" ",999)),COLUMNS($N:N)*999-998,999))</f>
        <v>theater</v>
      </c>
      <c r="R3892" s="10" t="str">
        <f>TRIM(MID(SUBSTITUTE($N3892,"/",REPT(" ",999)),COLUMNS($N:O)*999-998,999))</f>
        <v>plays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10" t="str">
        <f>TRIM(MID(SUBSTITUTE($N3893,"/",REPT(" ",999)),COLUMNS($N:N)*999-998,999))</f>
        <v>theater</v>
      </c>
      <c r="R3893" s="10" t="str">
        <f>TRIM(MID(SUBSTITUTE($N3893,"/",REPT(" ",999)),COLUMNS($N:O)*999-998,999))</f>
        <v>plays</v>
      </c>
      <c r="S3893" s="14">
        <f t="shared" si="242"/>
        <v>42056.1324537037</v>
      </c>
      <c r="T3893" s="14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str">
        <f t="shared" si="241"/>
        <v>N/A</v>
      </c>
      <c r="Q3894" s="10" t="str">
        <f>TRIM(MID(SUBSTITUTE($N3894,"/",REPT(" ",999)),COLUMNS($N:N)*999-998,999))</f>
        <v>theater</v>
      </c>
      <c r="R3894" s="10" t="str">
        <f>TRIM(MID(SUBSTITUTE($N3894,"/",REPT(" ",999)),COLUMNS($N:O)*999-998,999))</f>
        <v>plays</v>
      </c>
      <c r="S3894" s="14">
        <f t="shared" si="242"/>
        <v>41867.652280092596</v>
      </c>
      <c r="T3894" s="14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10" t="str">
        <f>TRIM(MID(SUBSTITUTE($N3895,"/",REPT(" ",999)),COLUMNS($N:N)*999-998,999))</f>
        <v>theater</v>
      </c>
      <c r="R3895" s="10" t="str">
        <f>TRIM(MID(SUBSTITUTE($N3895,"/",REPT(" ",999)),COLUMNS($N:O)*999-998,999))</f>
        <v>plays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10" t="str">
        <f>TRIM(MID(SUBSTITUTE($N3896,"/",REPT(" ",999)),COLUMNS($N:N)*999-998,999))</f>
        <v>theater</v>
      </c>
      <c r="R3896" s="10" t="str">
        <f>TRIM(MID(SUBSTITUTE($N3896,"/",REPT(" ",999)),COLUMNS($N:O)*999-998,999))</f>
        <v>plays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10" t="str">
        <f>TRIM(MID(SUBSTITUTE($N3897,"/",REPT(" ",999)),COLUMNS($N:N)*999-998,999))</f>
        <v>theater</v>
      </c>
      <c r="R3897" s="10" t="str">
        <f>TRIM(MID(SUBSTITUTE($N3897,"/",REPT(" ",999)),COLUMNS($N:O)*999-998,999))</f>
        <v>plays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10" t="str">
        <f>TRIM(MID(SUBSTITUTE($N3898,"/",REPT(" ",999)),COLUMNS($N:N)*999-998,999))</f>
        <v>theater</v>
      </c>
      <c r="R3898" s="10" t="str">
        <f>TRIM(MID(SUBSTITUTE($N3898,"/",REPT(" ",999)),COLUMNS($N:O)*999-998,999))</f>
        <v>plays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10" t="str">
        <f>TRIM(MID(SUBSTITUTE($N3899,"/",REPT(" ",999)),COLUMNS($N:N)*999-998,999))</f>
        <v>theater</v>
      </c>
      <c r="R3899" s="10" t="str">
        <f>TRIM(MID(SUBSTITUTE($N3899,"/",REPT(" ",999)),COLUMNS($N:O)*999-998,999))</f>
        <v>plays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10" t="str">
        <f>TRIM(MID(SUBSTITUTE($N3900,"/",REPT(" ",999)),COLUMNS($N:N)*999-998,999))</f>
        <v>theater</v>
      </c>
      <c r="R3900" s="10" t="str">
        <f>TRIM(MID(SUBSTITUTE($N3900,"/",REPT(" ",999)),COLUMNS($N:O)*999-998,999))</f>
        <v>plays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10" t="str">
        <f>TRIM(MID(SUBSTITUTE($N3901,"/",REPT(" ",999)),COLUMNS($N:N)*999-998,999))</f>
        <v>theater</v>
      </c>
      <c r="R3901" s="10" t="str">
        <f>TRIM(MID(SUBSTITUTE($N3901,"/",REPT(" ",999)),COLUMNS($N:O)*999-998,999))</f>
        <v>plays</v>
      </c>
      <c r="S3901" s="14">
        <f t="shared" si="242"/>
        <v>41843.775011574071</v>
      </c>
      <c r="T3901" s="14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10" t="str">
        <f>TRIM(MID(SUBSTITUTE($N3902,"/",REPT(" ",999)),COLUMNS($N:N)*999-998,999))</f>
        <v>theater</v>
      </c>
      <c r="R3902" s="10" t="str">
        <f>TRIM(MID(SUBSTITUTE($N3902,"/",REPT(" ",999)),COLUMNS($N:O)*999-998,999))</f>
        <v>plays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10" t="str">
        <f>TRIM(MID(SUBSTITUTE($N3903,"/",REPT(" ",999)),COLUMNS($N:N)*999-998,999))</f>
        <v>theater</v>
      </c>
      <c r="R3903" s="10" t="str">
        <f>TRIM(MID(SUBSTITUTE($N3903,"/",REPT(" ",999)),COLUMNS($N:O)*999-998,999))</f>
        <v>plays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10" t="str">
        <f>TRIM(MID(SUBSTITUTE($N3904,"/",REPT(" ",999)),COLUMNS($N:N)*999-998,999))</f>
        <v>theater</v>
      </c>
      <c r="R3904" s="10" t="str">
        <f>TRIM(MID(SUBSTITUTE($N3904,"/",REPT(" ",999)),COLUMNS($N:O)*999-998,999))</f>
        <v>plays</v>
      </c>
      <c r="S3904" s="14">
        <f t="shared" si="242"/>
        <v>42663.468078703707</v>
      </c>
      <c r="T3904" s="14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str">
        <f t="shared" si="241"/>
        <v>N/A</v>
      </c>
      <c r="Q3905" s="10" t="str">
        <f>TRIM(MID(SUBSTITUTE($N3905,"/",REPT(" ",999)),COLUMNS($N:N)*999-998,999))</f>
        <v>theater</v>
      </c>
      <c r="R3905" s="10" t="str">
        <f>TRIM(MID(SUBSTITUTE($N3905,"/",REPT(" ",999)),COLUMNS($N:O)*999-998,999))</f>
        <v>plays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10" t="str">
        <f>TRIM(MID(SUBSTITUTE($N3906,"/",REPT(" ",999)),COLUMNS($N:N)*999-998,999))</f>
        <v>theater</v>
      </c>
      <c r="R3906" s="10" t="str">
        <f>TRIM(MID(SUBSTITUTE($N3906,"/",REPT(" ",999)),COLUMNS($N:O)*999-998,999))</f>
        <v>plays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IF(ISERROR(E3907/L3907), "N/A", E3907/L3907)</f>
        <v>24.714285714285715</v>
      </c>
      <c r="Q3907" s="10" t="str">
        <f>TRIM(MID(SUBSTITUTE($N3907,"/",REPT(" ",999)),COLUMNS($N:N)*999-998,999))</f>
        <v>theater</v>
      </c>
      <c r="R3907" s="10" t="str">
        <f>TRIM(MID(SUBSTITUTE($N3907,"/",REPT(" ",999)),COLUMNS($N:O)*999-998,999))</f>
        <v>plays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10" t="str">
        <f>TRIM(MID(SUBSTITUTE($N3908,"/",REPT(" ",999)),COLUMNS($N:N)*999-998,999))</f>
        <v>theater</v>
      </c>
      <c r="R3908" s="10" t="str">
        <f>TRIM(MID(SUBSTITUTE($N3908,"/",REPT(" ",999)),COLUMNS($N:O)*999-998,999))</f>
        <v>plays</v>
      </c>
      <c r="S3908" s="14">
        <f t="shared" si="246"/>
        <v>42143.917743055557</v>
      </c>
      <c r="T3908" s="14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10" t="str">
        <f>TRIM(MID(SUBSTITUTE($N3909,"/",REPT(" ",999)),COLUMNS($N:N)*999-998,999))</f>
        <v>theater</v>
      </c>
      <c r="R3909" s="10" t="str">
        <f>TRIM(MID(SUBSTITUTE($N3909,"/",REPT(" ",999)),COLUMNS($N:O)*999-998,999))</f>
        <v>plays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10" t="str">
        <f>TRIM(MID(SUBSTITUTE($N3910,"/",REPT(" ",999)),COLUMNS($N:N)*999-998,999))</f>
        <v>theater</v>
      </c>
      <c r="R3910" s="10" t="str">
        <f>TRIM(MID(SUBSTITUTE($N3910,"/",REPT(" ",999)),COLUMNS($N:O)*999-998,999))</f>
        <v>plays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10" t="str">
        <f>TRIM(MID(SUBSTITUTE($N3911,"/",REPT(" ",999)),COLUMNS($N:N)*999-998,999))</f>
        <v>theater</v>
      </c>
      <c r="R3911" s="10" t="str">
        <f>TRIM(MID(SUBSTITUTE($N3911,"/",REPT(" ",999)),COLUMNS($N:O)*999-998,999))</f>
        <v>plays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10" t="str">
        <f>TRIM(MID(SUBSTITUTE($N3912,"/",REPT(" ",999)),COLUMNS($N:N)*999-998,999))</f>
        <v>theater</v>
      </c>
      <c r="R3912" s="10" t="str">
        <f>TRIM(MID(SUBSTITUTE($N3912,"/",REPT(" ",999)),COLUMNS($N:O)*999-998,999))</f>
        <v>plays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10" t="str">
        <f>TRIM(MID(SUBSTITUTE($N3913,"/",REPT(" ",999)),COLUMNS($N:N)*999-998,999))</f>
        <v>theater</v>
      </c>
      <c r="R3913" s="10" t="str">
        <f>TRIM(MID(SUBSTITUTE($N3913,"/",REPT(" ",999)),COLUMNS($N:O)*999-998,999))</f>
        <v>plays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10" t="str">
        <f>TRIM(MID(SUBSTITUTE($N3914,"/",REPT(" ",999)),COLUMNS($N:N)*999-998,999))</f>
        <v>theater</v>
      </c>
      <c r="R3914" s="10" t="str">
        <f>TRIM(MID(SUBSTITUTE($N3914,"/",REPT(" ",999)),COLUMNS($N:O)*999-998,999))</f>
        <v>plays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10" t="str">
        <f>TRIM(MID(SUBSTITUTE($N3915,"/",REPT(" ",999)),COLUMNS($N:N)*999-998,999))</f>
        <v>theater</v>
      </c>
      <c r="R3915" s="10" t="str">
        <f>TRIM(MID(SUBSTITUTE($N3915,"/",REPT(" ",999)),COLUMNS($N:O)*999-998,999))</f>
        <v>plays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10" t="str">
        <f>TRIM(MID(SUBSTITUTE($N3916,"/",REPT(" ",999)),COLUMNS($N:N)*999-998,999))</f>
        <v>theater</v>
      </c>
      <c r="R3916" s="10" t="str">
        <f>TRIM(MID(SUBSTITUTE($N3916,"/",REPT(" ",999)),COLUMNS($N:O)*999-998,999))</f>
        <v>plays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10" t="str">
        <f>TRIM(MID(SUBSTITUTE($N3917,"/",REPT(" ",999)),COLUMNS($N:N)*999-998,999))</f>
        <v>theater</v>
      </c>
      <c r="R3917" s="10" t="str">
        <f>TRIM(MID(SUBSTITUTE($N3917,"/",REPT(" ",999)),COLUMNS($N:O)*999-998,999))</f>
        <v>plays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str">
        <f t="shared" si="245"/>
        <v>N/A</v>
      </c>
      <c r="Q3918" s="10" t="str">
        <f>TRIM(MID(SUBSTITUTE($N3918,"/",REPT(" ",999)),COLUMNS($N:N)*999-998,999))</f>
        <v>theater</v>
      </c>
      <c r="R3918" s="10" t="str">
        <f>TRIM(MID(SUBSTITUTE($N3918,"/",REPT(" ",999)),COLUMNS($N:O)*999-998,999))</f>
        <v>plays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10" t="str">
        <f>TRIM(MID(SUBSTITUTE($N3919,"/",REPT(" ",999)),COLUMNS($N:N)*999-998,999))</f>
        <v>theater</v>
      </c>
      <c r="R3919" s="10" t="str">
        <f>TRIM(MID(SUBSTITUTE($N3919,"/",REPT(" ",999)),COLUMNS($N:O)*999-998,999))</f>
        <v>plays</v>
      </c>
      <c r="S3919" s="14">
        <f t="shared" si="246"/>
        <v>41863.527326388888</v>
      </c>
      <c r="T3919" s="14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10" t="str">
        <f>TRIM(MID(SUBSTITUTE($N3920,"/",REPT(" ",999)),COLUMNS($N:N)*999-998,999))</f>
        <v>theater</v>
      </c>
      <c r="R3920" s="10" t="str">
        <f>TRIM(MID(SUBSTITUTE($N3920,"/",REPT(" ",999)),COLUMNS($N:O)*999-998,999))</f>
        <v>plays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10" t="str">
        <f>TRIM(MID(SUBSTITUTE($N3921,"/",REPT(" ",999)),COLUMNS($N:N)*999-998,999))</f>
        <v>theater</v>
      </c>
      <c r="R3921" s="10" t="str">
        <f>TRIM(MID(SUBSTITUTE($N3921,"/",REPT(" ",999)),COLUMNS($N:O)*999-998,999))</f>
        <v>plays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10" t="str">
        <f>TRIM(MID(SUBSTITUTE($N3922,"/",REPT(" ",999)),COLUMNS($N:N)*999-998,999))</f>
        <v>theater</v>
      </c>
      <c r="R3922" s="10" t="str">
        <f>TRIM(MID(SUBSTITUTE($N3922,"/",REPT(" ",999)),COLUMNS($N:O)*999-998,999))</f>
        <v>plays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str">
        <f t="shared" si="245"/>
        <v>N/A</v>
      </c>
      <c r="Q3923" s="10" t="str">
        <f>TRIM(MID(SUBSTITUTE($N3923,"/",REPT(" ",999)),COLUMNS($N:N)*999-998,999))</f>
        <v>theater</v>
      </c>
      <c r="R3923" s="10" t="str">
        <f>TRIM(MID(SUBSTITUTE($N3923,"/",REPT(" ",999)),COLUMNS($N:O)*999-998,999))</f>
        <v>plays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10" t="str">
        <f>TRIM(MID(SUBSTITUTE($N3924,"/",REPT(" ",999)),COLUMNS($N:N)*999-998,999))</f>
        <v>theater</v>
      </c>
      <c r="R3924" s="10" t="str">
        <f>TRIM(MID(SUBSTITUTE($N3924,"/",REPT(" ",999)),COLUMNS($N:O)*999-998,999))</f>
        <v>plays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10" t="str">
        <f>TRIM(MID(SUBSTITUTE($N3925,"/",REPT(" ",999)),COLUMNS($N:N)*999-998,999))</f>
        <v>theater</v>
      </c>
      <c r="R3925" s="10" t="str">
        <f>TRIM(MID(SUBSTITUTE($N3925,"/",REPT(" ",999)),COLUMNS($N:O)*999-998,999))</f>
        <v>plays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10" t="str">
        <f>TRIM(MID(SUBSTITUTE($N3926,"/",REPT(" ",999)),COLUMNS($N:N)*999-998,999))</f>
        <v>theater</v>
      </c>
      <c r="R3926" s="10" t="str">
        <f>TRIM(MID(SUBSTITUTE($N3926,"/",REPT(" ",999)),COLUMNS($N:O)*999-998,999))</f>
        <v>plays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10" t="str">
        <f>TRIM(MID(SUBSTITUTE($N3927,"/",REPT(" ",999)),COLUMNS($N:N)*999-998,999))</f>
        <v>theater</v>
      </c>
      <c r="R3927" s="10" t="str">
        <f>TRIM(MID(SUBSTITUTE($N3927,"/",REPT(" ",999)),COLUMNS($N:O)*999-998,999))</f>
        <v>plays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10" t="str">
        <f>TRIM(MID(SUBSTITUTE($N3928,"/",REPT(" ",999)),COLUMNS($N:N)*999-998,999))</f>
        <v>theater</v>
      </c>
      <c r="R3928" s="10" t="str">
        <f>TRIM(MID(SUBSTITUTE($N3928,"/",REPT(" ",999)),COLUMNS($N:O)*999-998,999))</f>
        <v>plays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10" t="str">
        <f>TRIM(MID(SUBSTITUTE($N3929,"/",REPT(" ",999)),COLUMNS($N:N)*999-998,999))</f>
        <v>theater</v>
      </c>
      <c r="R3929" s="10" t="str">
        <f>TRIM(MID(SUBSTITUTE($N3929,"/",REPT(" ",999)),COLUMNS($N:O)*999-998,999))</f>
        <v>plays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10" t="str">
        <f>TRIM(MID(SUBSTITUTE($N3930,"/",REPT(" ",999)),COLUMNS($N:N)*999-998,999))</f>
        <v>theater</v>
      </c>
      <c r="R3930" s="10" t="str">
        <f>TRIM(MID(SUBSTITUTE($N3930,"/",REPT(" ",999)),COLUMNS($N:O)*999-998,999))</f>
        <v>plays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10" t="str">
        <f>TRIM(MID(SUBSTITUTE($N3931,"/",REPT(" ",999)),COLUMNS($N:N)*999-998,999))</f>
        <v>theater</v>
      </c>
      <c r="R3931" s="10" t="str">
        <f>TRIM(MID(SUBSTITUTE($N3931,"/",REPT(" ",999)),COLUMNS($N:O)*999-998,999))</f>
        <v>plays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str">
        <f t="shared" si="245"/>
        <v>N/A</v>
      </c>
      <c r="Q3932" s="10" t="str">
        <f>TRIM(MID(SUBSTITUTE($N3932,"/",REPT(" ",999)),COLUMNS($N:N)*999-998,999))</f>
        <v>theater</v>
      </c>
      <c r="R3932" s="10" t="str">
        <f>TRIM(MID(SUBSTITUTE($N3932,"/",REPT(" ",999)),COLUMNS($N:O)*999-998,999))</f>
        <v>plays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str">
        <f t="shared" si="245"/>
        <v>N/A</v>
      </c>
      <c r="Q3933" s="10" t="str">
        <f>TRIM(MID(SUBSTITUTE($N3933,"/",REPT(" ",999)),COLUMNS($N:N)*999-998,999))</f>
        <v>theater</v>
      </c>
      <c r="R3933" s="10" t="str">
        <f>TRIM(MID(SUBSTITUTE($N3933,"/",REPT(" ",999)),COLUMNS($N:O)*999-998,999))</f>
        <v>plays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10" t="str">
        <f>TRIM(MID(SUBSTITUTE($N3934,"/",REPT(" ",999)),COLUMNS($N:N)*999-998,999))</f>
        <v>theater</v>
      </c>
      <c r="R3934" s="10" t="str">
        <f>TRIM(MID(SUBSTITUTE($N3934,"/",REPT(" ",999)),COLUMNS($N:O)*999-998,999))</f>
        <v>plays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10" t="str">
        <f>TRIM(MID(SUBSTITUTE($N3935,"/",REPT(" ",999)),COLUMNS($N:N)*999-998,999))</f>
        <v>theater</v>
      </c>
      <c r="R3935" s="10" t="str">
        <f>TRIM(MID(SUBSTITUTE($N3935,"/",REPT(" ",999)),COLUMNS($N:O)*999-998,999))</f>
        <v>plays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10" t="str">
        <f>TRIM(MID(SUBSTITUTE($N3936,"/",REPT(" ",999)),COLUMNS($N:N)*999-998,999))</f>
        <v>theater</v>
      </c>
      <c r="R3936" s="10" t="str">
        <f>TRIM(MID(SUBSTITUTE($N3936,"/",REPT(" ",999)),COLUMNS($N:O)*999-998,999))</f>
        <v>plays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10" t="str">
        <f>TRIM(MID(SUBSTITUTE($N3937,"/",REPT(" ",999)),COLUMNS($N:N)*999-998,999))</f>
        <v>theater</v>
      </c>
      <c r="R3937" s="10" t="str">
        <f>TRIM(MID(SUBSTITUTE($N3937,"/",REPT(" ",999)),COLUMNS($N:O)*999-998,999))</f>
        <v>plays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str">
        <f t="shared" si="245"/>
        <v>N/A</v>
      </c>
      <c r="Q3938" s="10" t="str">
        <f>TRIM(MID(SUBSTITUTE($N3938,"/",REPT(" ",999)),COLUMNS($N:N)*999-998,999))</f>
        <v>theater</v>
      </c>
      <c r="R3938" s="10" t="str">
        <f>TRIM(MID(SUBSTITUTE($N3938,"/",REPT(" ",999)),COLUMNS($N:O)*999-998,999))</f>
        <v>plays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10" t="str">
        <f>TRIM(MID(SUBSTITUTE($N3939,"/",REPT(" ",999)),COLUMNS($N:N)*999-998,999))</f>
        <v>theater</v>
      </c>
      <c r="R3939" s="10" t="str">
        <f>TRIM(MID(SUBSTITUTE($N3939,"/",REPT(" ",999)),COLUMNS($N:O)*999-998,999))</f>
        <v>plays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10" t="str">
        <f>TRIM(MID(SUBSTITUTE($N3940,"/",REPT(" ",999)),COLUMNS($N:N)*999-998,999))</f>
        <v>theater</v>
      </c>
      <c r="R3940" s="10" t="str">
        <f>TRIM(MID(SUBSTITUTE($N3940,"/",REPT(" ",999)),COLUMNS($N:O)*999-998,999))</f>
        <v>plays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10" t="str">
        <f>TRIM(MID(SUBSTITUTE($N3941,"/",REPT(" ",999)),COLUMNS($N:N)*999-998,999))</f>
        <v>theater</v>
      </c>
      <c r="R3941" s="10" t="str">
        <f>TRIM(MID(SUBSTITUTE($N3941,"/",REPT(" ",999)),COLUMNS($N:O)*999-998,999))</f>
        <v>plays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10" t="str">
        <f>TRIM(MID(SUBSTITUTE($N3942,"/",REPT(" ",999)),COLUMNS($N:N)*999-998,999))</f>
        <v>theater</v>
      </c>
      <c r="R3942" s="10" t="str">
        <f>TRIM(MID(SUBSTITUTE($N3942,"/",REPT(" ",999)),COLUMNS($N:O)*999-998,999))</f>
        <v>plays</v>
      </c>
      <c r="S3942" s="14">
        <f t="shared" si="246"/>
        <v>41961.492488425924</v>
      </c>
      <c r="T3942" s="14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10" t="str">
        <f>TRIM(MID(SUBSTITUTE($N3943,"/",REPT(" ",999)),COLUMNS($N:N)*999-998,999))</f>
        <v>theater</v>
      </c>
      <c r="R3943" s="10" t="str">
        <f>TRIM(MID(SUBSTITUTE($N3943,"/",REPT(" ",999)),COLUMNS($N:O)*999-998,999))</f>
        <v>plays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str">
        <f t="shared" si="245"/>
        <v>N/A</v>
      </c>
      <c r="Q3944" s="10" t="str">
        <f>TRIM(MID(SUBSTITUTE($N3944,"/",REPT(" ",999)),COLUMNS($N:N)*999-998,999))</f>
        <v>theater</v>
      </c>
      <c r="R3944" s="10" t="str">
        <f>TRIM(MID(SUBSTITUTE($N3944,"/",REPT(" ",999)),COLUMNS($N:O)*999-998,999))</f>
        <v>plays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10" t="str">
        <f>TRIM(MID(SUBSTITUTE($N3945,"/",REPT(" ",999)),COLUMNS($N:N)*999-998,999))</f>
        <v>theater</v>
      </c>
      <c r="R3945" s="10" t="str">
        <f>TRIM(MID(SUBSTITUTE($N3945,"/",REPT(" ",999)),COLUMNS($N:O)*999-998,999))</f>
        <v>plays</v>
      </c>
      <c r="S3945" s="14">
        <f t="shared" si="246"/>
        <v>42279.778564814813</v>
      </c>
      <c r="T3945" s="14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str">
        <f t="shared" si="245"/>
        <v>N/A</v>
      </c>
      <c r="Q3946" s="10" t="str">
        <f>TRIM(MID(SUBSTITUTE($N3946,"/",REPT(" ",999)),COLUMNS($N:N)*999-998,999))</f>
        <v>theater</v>
      </c>
      <c r="R3946" s="10" t="str">
        <f>TRIM(MID(SUBSTITUTE($N3946,"/",REPT(" ",999)),COLUMNS($N:O)*999-998,999))</f>
        <v>plays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10" t="str">
        <f>TRIM(MID(SUBSTITUTE($N3947,"/",REPT(" ",999)),COLUMNS($N:N)*999-998,999))</f>
        <v>theater</v>
      </c>
      <c r="R3947" s="10" t="str">
        <f>TRIM(MID(SUBSTITUTE($N3947,"/",REPT(" ",999)),COLUMNS($N:O)*999-998,999))</f>
        <v>plays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10" t="str">
        <f>TRIM(MID(SUBSTITUTE($N3948,"/",REPT(" ",999)),COLUMNS($N:N)*999-998,999))</f>
        <v>theater</v>
      </c>
      <c r="R3948" s="10" t="str">
        <f>TRIM(MID(SUBSTITUTE($N3948,"/",REPT(" ",999)),COLUMNS($N:O)*999-998,999))</f>
        <v>plays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10" t="str">
        <f>TRIM(MID(SUBSTITUTE($N3949,"/",REPT(" ",999)),COLUMNS($N:N)*999-998,999))</f>
        <v>theater</v>
      </c>
      <c r="R3949" s="10" t="str">
        <f>TRIM(MID(SUBSTITUTE($N3949,"/",REPT(" ",999)),COLUMNS($N:O)*999-998,999))</f>
        <v>plays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str">
        <f t="shared" si="245"/>
        <v>N/A</v>
      </c>
      <c r="Q3950" s="10" t="str">
        <f>TRIM(MID(SUBSTITUTE($N3950,"/",REPT(" ",999)),COLUMNS($N:N)*999-998,999))</f>
        <v>theater</v>
      </c>
      <c r="R3950" s="10" t="str">
        <f>TRIM(MID(SUBSTITUTE($N3950,"/",REPT(" ",999)),COLUMNS($N:O)*999-998,999))</f>
        <v>plays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10" t="str">
        <f>TRIM(MID(SUBSTITUTE($N3951,"/",REPT(" ",999)),COLUMNS($N:N)*999-998,999))</f>
        <v>theater</v>
      </c>
      <c r="R3951" s="10" t="str">
        <f>TRIM(MID(SUBSTITUTE($N3951,"/",REPT(" ",999)),COLUMNS($N:O)*999-998,999))</f>
        <v>plays</v>
      </c>
      <c r="S3951" s="14">
        <f t="shared" si="246"/>
        <v>42016.120613425926</v>
      </c>
      <c r="T3951" s="14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10" t="str">
        <f>TRIM(MID(SUBSTITUTE($N3952,"/",REPT(" ",999)),COLUMNS($N:N)*999-998,999))</f>
        <v>theater</v>
      </c>
      <c r="R3952" s="10" t="str">
        <f>TRIM(MID(SUBSTITUTE($N3952,"/",REPT(" ",999)),COLUMNS($N:O)*999-998,999))</f>
        <v>plays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10" t="str">
        <f>TRIM(MID(SUBSTITUTE($N3953,"/",REPT(" ",999)),COLUMNS($N:N)*999-998,999))</f>
        <v>theater</v>
      </c>
      <c r="R3953" s="10" t="str">
        <f>TRIM(MID(SUBSTITUTE($N3953,"/",REPT(" ",999)),COLUMNS($N:O)*999-998,999))</f>
        <v>plays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10" t="str">
        <f>TRIM(MID(SUBSTITUTE($N3954,"/",REPT(" ",999)),COLUMNS($N:N)*999-998,999))</f>
        <v>theater</v>
      </c>
      <c r="R3954" s="10" t="str">
        <f>TRIM(MID(SUBSTITUTE($N3954,"/",REPT(" ",999)),COLUMNS($N:O)*999-998,999))</f>
        <v>plays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str">
        <f t="shared" si="245"/>
        <v>N/A</v>
      </c>
      <c r="Q3955" s="10" t="str">
        <f>TRIM(MID(SUBSTITUTE($N3955,"/",REPT(" ",999)),COLUMNS($N:N)*999-998,999))</f>
        <v>theater</v>
      </c>
      <c r="R3955" s="10" t="str">
        <f>TRIM(MID(SUBSTITUTE($N3955,"/",REPT(" ",999)),COLUMNS($N:O)*999-998,999))</f>
        <v>plays</v>
      </c>
      <c r="S3955" s="14">
        <f t="shared" si="246"/>
        <v>42550.048449074078</v>
      </c>
      <c r="T3955" s="14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str">
        <f t="shared" si="245"/>
        <v>N/A</v>
      </c>
      <c r="Q3956" s="10" t="str">
        <f>TRIM(MID(SUBSTITUTE($N3956,"/",REPT(" ",999)),COLUMNS($N:N)*999-998,999))</f>
        <v>theater</v>
      </c>
      <c r="R3956" s="10" t="str">
        <f>TRIM(MID(SUBSTITUTE($N3956,"/",REPT(" ",999)),COLUMNS($N:O)*999-998,999))</f>
        <v>plays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10" t="str">
        <f>TRIM(MID(SUBSTITUTE($N3957,"/",REPT(" ",999)),COLUMNS($N:N)*999-998,999))</f>
        <v>theater</v>
      </c>
      <c r="R3957" s="10" t="str">
        <f>TRIM(MID(SUBSTITUTE($N3957,"/",REPT(" ",999)),COLUMNS($N:O)*999-998,999))</f>
        <v>plays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str">
        <f t="shared" si="245"/>
        <v>N/A</v>
      </c>
      <c r="Q3958" s="10" t="str">
        <f>TRIM(MID(SUBSTITUTE($N3958,"/",REPT(" ",999)),COLUMNS($N:N)*999-998,999))</f>
        <v>theater</v>
      </c>
      <c r="R3958" s="10" t="str">
        <f>TRIM(MID(SUBSTITUTE($N3958,"/",REPT(" ",999)),COLUMNS($N:O)*999-998,999))</f>
        <v>plays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10" t="str">
        <f>TRIM(MID(SUBSTITUTE($N3959,"/",REPT(" ",999)),COLUMNS($N:N)*999-998,999))</f>
        <v>theater</v>
      </c>
      <c r="R3959" s="10" t="str">
        <f>TRIM(MID(SUBSTITUTE($N3959,"/",REPT(" ",999)),COLUMNS($N:O)*999-998,999))</f>
        <v>plays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10" t="str">
        <f>TRIM(MID(SUBSTITUTE($N3960,"/",REPT(" ",999)),COLUMNS($N:N)*999-998,999))</f>
        <v>theater</v>
      </c>
      <c r="R3960" s="10" t="str">
        <f>TRIM(MID(SUBSTITUTE($N3960,"/",REPT(" ",999)),COLUMNS($N:O)*999-998,999))</f>
        <v>plays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10" t="str">
        <f>TRIM(MID(SUBSTITUTE($N3961,"/",REPT(" ",999)),COLUMNS($N:N)*999-998,999))</f>
        <v>theater</v>
      </c>
      <c r="R3961" s="10" t="str">
        <f>TRIM(MID(SUBSTITUTE($N3961,"/",REPT(" ",999)),COLUMNS($N:O)*999-998,999))</f>
        <v>plays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10" t="str">
        <f>TRIM(MID(SUBSTITUTE($N3962,"/",REPT(" ",999)),COLUMNS($N:N)*999-998,999))</f>
        <v>theater</v>
      </c>
      <c r="R3962" s="10" t="str">
        <f>TRIM(MID(SUBSTITUTE($N3962,"/",REPT(" ",999)),COLUMNS($N:O)*999-998,999))</f>
        <v>plays</v>
      </c>
      <c r="S3962" s="14">
        <f t="shared" si="246"/>
        <v>42342.845555555556</v>
      </c>
      <c r="T3962" s="14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10" t="str">
        <f>TRIM(MID(SUBSTITUTE($N3963,"/",REPT(" ",999)),COLUMNS($N:N)*999-998,999))</f>
        <v>theater</v>
      </c>
      <c r="R3963" s="10" t="str">
        <f>TRIM(MID(SUBSTITUTE($N3963,"/",REPT(" ",999)),COLUMNS($N:O)*999-998,999))</f>
        <v>plays</v>
      </c>
      <c r="S3963" s="14">
        <f t="shared" si="246"/>
        <v>41745.891319444447</v>
      </c>
      <c r="T3963" s="14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10" t="str">
        <f>TRIM(MID(SUBSTITUTE($N3964,"/",REPT(" ",999)),COLUMNS($N:N)*999-998,999))</f>
        <v>theater</v>
      </c>
      <c r="R3964" s="10" t="str">
        <f>TRIM(MID(SUBSTITUTE($N3964,"/",REPT(" ",999)),COLUMNS($N:O)*999-998,999))</f>
        <v>plays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str">
        <f t="shared" si="245"/>
        <v>N/A</v>
      </c>
      <c r="Q3965" s="10" t="str">
        <f>TRIM(MID(SUBSTITUTE($N3965,"/",REPT(" ",999)),COLUMNS($N:N)*999-998,999))</f>
        <v>theater</v>
      </c>
      <c r="R3965" s="10" t="str">
        <f>TRIM(MID(SUBSTITUTE($N3965,"/",REPT(" ",999)),COLUMNS($N:O)*999-998,999))</f>
        <v>plays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10" t="str">
        <f>TRIM(MID(SUBSTITUTE($N3966,"/",REPT(" ",999)),COLUMNS($N:N)*999-998,999))</f>
        <v>theater</v>
      </c>
      <c r="R3966" s="10" t="str">
        <f>TRIM(MID(SUBSTITUTE($N3966,"/",REPT(" ",999)),COLUMNS($N:O)*999-998,999))</f>
        <v>plays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10" t="str">
        <f>TRIM(MID(SUBSTITUTE($N3967,"/",REPT(" ",999)),COLUMNS($N:N)*999-998,999))</f>
        <v>theater</v>
      </c>
      <c r="R3967" s="10" t="str">
        <f>TRIM(MID(SUBSTITUTE($N3967,"/",REPT(" ",999)),COLUMNS($N:O)*999-998,999))</f>
        <v>plays</v>
      </c>
      <c r="S3967" s="14">
        <f t="shared" si="246"/>
        <v>42414.235879629632</v>
      </c>
      <c r="T3967" s="14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10" t="str">
        <f>TRIM(MID(SUBSTITUTE($N3968,"/",REPT(" ",999)),COLUMNS($N:N)*999-998,999))</f>
        <v>theater</v>
      </c>
      <c r="R3968" s="10" t="str">
        <f>TRIM(MID(SUBSTITUTE($N3968,"/",REPT(" ",999)),COLUMNS($N:O)*999-998,999))</f>
        <v>plays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10" t="str">
        <f>TRIM(MID(SUBSTITUTE($N3969,"/",REPT(" ",999)),COLUMNS($N:N)*999-998,999))</f>
        <v>theater</v>
      </c>
      <c r="R3969" s="10" t="str">
        <f>TRIM(MID(SUBSTITUTE($N3969,"/",REPT(" ",999)),COLUMNS($N:O)*999-998,999))</f>
        <v>plays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10" t="str">
        <f>TRIM(MID(SUBSTITUTE($N3970,"/",REPT(" ",999)),COLUMNS($N:N)*999-998,999))</f>
        <v>theater</v>
      </c>
      <c r="R3970" s="10" t="str">
        <f>TRIM(MID(SUBSTITUTE($N3970,"/",REPT(" ",999)),COLUMNS($N:O)*999-998,999))</f>
        <v>plays</v>
      </c>
      <c r="S3970" s="14">
        <f t="shared" si="246"/>
        <v>42452.815659722226</v>
      </c>
      <c r="T3970" s="14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IF(ISERROR(E3971/L3971), "N/A", E3971/L3971)</f>
        <v>35.166666666666664</v>
      </c>
      <c r="Q3971" s="10" t="str">
        <f>TRIM(MID(SUBSTITUTE($N3971,"/",REPT(" ",999)),COLUMNS($N:N)*999-998,999))</f>
        <v>theater</v>
      </c>
      <c r="R3971" s="10" t="str">
        <f>TRIM(MID(SUBSTITUTE($N3971,"/",REPT(" ",999)),COLUMNS($N:O)*999-998,999))</f>
        <v>plays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10" t="str">
        <f>TRIM(MID(SUBSTITUTE($N3972,"/",REPT(" ",999)),COLUMNS($N:N)*999-998,999))</f>
        <v>theater</v>
      </c>
      <c r="R3972" s="10" t="str">
        <f>TRIM(MID(SUBSTITUTE($N3972,"/",REPT(" ",999)),COLUMNS($N:O)*999-998,999))</f>
        <v>plays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10" t="str">
        <f>TRIM(MID(SUBSTITUTE($N3973,"/",REPT(" ",999)),COLUMNS($N:N)*999-998,999))</f>
        <v>theater</v>
      </c>
      <c r="R3973" s="10" t="str">
        <f>TRIM(MID(SUBSTITUTE($N3973,"/",REPT(" ",999)),COLUMNS($N:O)*999-998,999))</f>
        <v>plays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10" t="str">
        <f>TRIM(MID(SUBSTITUTE($N3974,"/",REPT(" ",999)),COLUMNS($N:N)*999-998,999))</f>
        <v>theater</v>
      </c>
      <c r="R3974" s="10" t="str">
        <f>TRIM(MID(SUBSTITUTE($N3974,"/",REPT(" ",999)),COLUMNS($N:O)*999-998,999))</f>
        <v>plays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10" t="str">
        <f>TRIM(MID(SUBSTITUTE($N3975,"/",REPT(" ",999)),COLUMNS($N:N)*999-998,999))</f>
        <v>theater</v>
      </c>
      <c r="R3975" s="10" t="str">
        <f>TRIM(MID(SUBSTITUTE($N3975,"/",REPT(" ",999)),COLUMNS($N:O)*999-998,999))</f>
        <v>plays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10" t="str">
        <f>TRIM(MID(SUBSTITUTE($N3976,"/",REPT(" ",999)),COLUMNS($N:N)*999-998,999))</f>
        <v>theater</v>
      </c>
      <c r="R3976" s="10" t="str">
        <f>TRIM(MID(SUBSTITUTE($N3976,"/",REPT(" ",999)),COLUMNS($N:O)*999-998,999))</f>
        <v>plays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str">
        <f t="shared" si="249"/>
        <v>N/A</v>
      </c>
      <c r="Q3977" s="10" t="str">
        <f>TRIM(MID(SUBSTITUTE($N3977,"/",REPT(" ",999)),COLUMNS($N:N)*999-998,999))</f>
        <v>theater</v>
      </c>
      <c r="R3977" s="10" t="str">
        <f>TRIM(MID(SUBSTITUTE($N3977,"/",REPT(" ",999)),COLUMNS($N:O)*999-998,999))</f>
        <v>plays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10" t="str">
        <f>TRIM(MID(SUBSTITUTE($N3978,"/",REPT(" ",999)),COLUMNS($N:N)*999-998,999))</f>
        <v>theater</v>
      </c>
      <c r="R3978" s="10" t="str">
        <f>TRIM(MID(SUBSTITUTE($N3978,"/",REPT(" ",999)),COLUMNS($N:O)*999-998,999))</f>
        <v>plays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10" t="str">
        <f>TRIM(MID(SUBSTITUTE($N3979,"/",REPT(" ",999)),COLUMNS($N:N)*999-998,999))</f>
        <v>theater</v>
      </c>
      <c r="R3979" s="10" t="str">
        <f>TRIM(MID(SUBSTITUTE($N3979,"/",REPT(" ",999)),COLUMNS($N:O)*999-998,999))</f>
        <v>plays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10" t="str">
        <f>TRIM(MID(SUBSTITUTE($N3980,"/",REPT(" ",999)),COLUMNS($N:N)*999-998,999))</f>
        <v>theater</v>
      </c>
      <c r="R3980" s="10" t="str">
        <f>TRIM(MID(SUBSTITUTE($N3980,"/",REPT(" ",999)),COLUMNS($N:O)*999-998,999))</f>
        <v>plays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10" t="str">
        <f>TRIM(MID(SUBSTITUTE($N3981,"/",REPT(" ",999)),COLUMNS($N:N)*999-998,999))</f>
        <v>theater</v>
      </c>
      <c r="R3981" s="10" t="str">
        <f>TRIM(MID(SUBSTITUTE($N3981,"/",REPT(" ",999)),COLUMNS($N:O)*999-998,999))</f>
        <v>plays</v>
      </c>
      <c r="S3981" s="14">
        <f t="shared" si="250"/>
        <v>42069.903437500005</v>
      </c>
      <c r="T3981" s="14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10" t="str">
        <f>TRIM(MID(SUBSTITUTE($N3982,"/",REPT(" ",999)),COLUMNS($N:N)*999-998,999))</f>
        <v>theater</v>
      </c>
      <c r="R3982" s="10" t="str">
        <f>TRIM(MID(SUBSTITUTE($N3982,"/",REPT(" ",999)),COLUMNS($N:O)*999-998,999))</f>
        <v>plays</v>
      </c>
      <c r="S3982" s="14">
        <f t="shared" si="250"/>
        <v>41795.598923611113</v>
      </c>
      <c r="T3982" s="14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10" t="str">
        <f>TRIM(MID(SUBSTITUTE($N3983,"/",REPT(" ",999)),COLUMNS($N:N)*999-998,999))</f>
        <v>theater</v>
      </c>
      <c r="R3983" s="10" t="str">
        <f>TRIM(MID(SUBSTITUTE($N3983,"/",REPT(" ",999)),COLUMNS($N:O)*999-998,999))</f>
        <v>plays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10" t="str">
        <f>TRIM(MID(SUBSTITUTE($N3984,"/",REPT(" ",999)),COLUMNS($N:N)*999-998,999))</f>
        <v>theater</v>
      </c>
      <c r="R3984" s="10" t="str">
        <f>TRIM(MID(SUBSTITUTE($N3984,"/",REPT(" ",999)),COLUMNS($N:O)*999-998,999))</f>
        <v>plays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10" t="str">
        <f>TRIM(MID(SUBSTITUTE($N3985,"/",REPT(" ",999)),COLUMNS($N:N)*999-998,999))</f>
        <v>theater</v>
      </c>
      <c r="R3985" s="10" t="str">
        <f>TRIM(MID(SUBSTITUTE($N3985,"/",REPT(" ",999)),COLUMNS($N:O)*999-998,999))</f>
        <v>plays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10" t="str">
        <f>TRIM(MID(SUBSTITUTE($N3986,"/",REPT(" ",999)),COLUMNS($N:N)*999-998,999))</f>
        <v>theater</v>
      </c>
      <c r="R3986" s="10" t="str">
        <f>TRIM(MID(SUBSTITUTE($N3986,"/",REPT(" ",999)),COLUMNS($N:O)*999-998,999))</f>
        <v>plays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10" t="str">
        <f>TRIM(MID(SUBSTITUTE($N3987,"/",REPT(" ",999)),COLUMNS($N:N)*999-998,999))</f>
        <v>theater</v>
      </c>
      <c r="R3987" s="10" t="str">
        <f>TRIM(MID(SUBSTITUTE($N3987,"/",REPT(" ",999)),COLUMNS($N:O)*999-998,999))</f>
        <v>plays</v>
      </c>
      <c r="S3987" s="14">
        <f t="shared" si="250"/>
        <v>42399.707407407404</v>
      </c>
      <c r="T3987" s="14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10" t="str">
        <f>TRIM(MID(SUBSTITUTE($N3988,"/",REPT(" ",999)),COLUMNS($N:N)*999-998,999))</f>
        <v>theater</v>
      </c>
      <c r="R3988" s="10" t="str">
        <f>TRIM(MID(SUBSTITUTE($N3988,"/",REPT(" ",999)),COLUMNS($N:O)*999-998,999))</f>
        <v>plays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10" t="str">
        <f>TRIM(MID(SUBSTITUTE($N3989,"/",REPT(" ",999)),COLUMNS($N:N)*999-998,999))</f>
        <v>theater</v>
      </c>
      <c r="R3989" s="10" t="str">
        <f>TRIM(MID(SUBSTITUTE($N3989,"/",REPT(" ",999)),COLUMNS($N:O)*999-998,999))</f>
        <v>plays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10" t="str">
        <f>TRIM(MID(SUBSTITUTE($N3990,"/",REPT(" ",999)),COLUMNS($N:N)*999-998,999))</f>
        <v>theater</v>
      </c>
      <c r="R3990" s="10" t="str">
        <f>TRIM(MID(SUBSTITUTE($N3990,"/",REPT(" ",999)),COLUMNS($N:O)*999-998,999))</f>
        <v>plays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str">
        <f t="shared" si="249"/>
        <v>N/A</v>
      </c>
      <c r="Q3991" s="10" t="str">
        <f>TRIM(MID(SUBSTITUTE($N3991,"/",REPT(" ",999)),COLUMNS($N:N)*999-998,999))</f>
        <v>theater</v>
      </c>
      <c r="R3991" s="10" t="str">
        <f>TRIM(MID(SUBSTITUTE($N3991,"/",REPT(" ",999)),COLUMNS($N:O)*999-998,999))</f>
        <v>plays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10" t="str">
        <f>TRIM(MID(SUBSTITUTE($N3992,"/",REPT(" ",999)),COLUMNS($N:N)*999-998,999))</f>
        <v>theater</v>
      </c>
      <c r="R3992" s="10" t="str">
        <f>TRIM(MID(SUBSTITUTE($N3992,"/",REPT(" ",999)),COLUMNS($N:O)*999-998,999))</f>
        <v>plays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10" t="str">
        <f>TRIM(MID(SUBSTITUTE($N3993,"/",REPT(" ",999)),COLUMNS($N:N)*999-998,999))</f>
        <v>theater</v>
      </c>
      <c r="R3993" s="10" t="str">
        <f>TRIM(MID(SUBSTITUTE($N3993,"/",REPT(" ",999)),COLUMNS($N:O)*999-998,999))</f>
        <v>plays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10" t="str">
        <f>TRIM(MID(SUBSTITUTE($N3994,"/",REPT(" ",999)),COLUMNS($N:N)*999-998,999))</f>
        <v>theater</v>
      </c>
      <c r="R3994" s="10" t="str">
        <f>TRIM(MID(SUBSTITUTE($N3994,"/",REPT(" ",999)),COLUMNS($N:O)*999-998,999))</f>
        <v>plays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10" t="str">
        <f>TRIM(MID(SUBSTITUTE($N3995,"/",REPT(" ",999)),COLUMNS($N:N)*999-998,999))</f>
        <v>theater</v>
      </c>
      <c r="R3995" s="10" t="str">
        <f>TRIM(MID(SUBSTITUTE($N3995,"/",REPT(" ",999)),COLUMNS($N:O)*999-998,999))</f>
        <v>plays</v>
      </c>
      <c r="S3995" s="14">
        <f t="shared" si="250"/>
        <v>42107.864722222221</v>
      </c>
      <c r="T3995" s="14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10" t="str">
        <f>TRIM(MID(SUBSTITUTE($N3996,"/",REPT(" ",999)),COLUMNS($N:N)*999-998,999))</f>
        <v>theater</v>
      </c>
      <c r="R3996" s="10" t="str">
        <f>TRIM(MID(SUBSTITUTE($N3996,"/",REPT(" ",999)),COLUMNS($N:O)*999-998,999))</f>
        <v>plays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10" t="str">
        <f>TRIM(MID(SUBSTITUTE($N3997,"/",REPT(" ",999)),COLUMNS($N:N)*999-998,999))</f>
        <v>theater</v>
      </c>
      <c r="R3997" s="10" t="str">
        <f>TRIM(MID(SUBSTITUTE($N3997,"/",REPT(" ",999)),COLUMNS($N:O)*999-998,999))</f>
        <v>plays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10" t="str">
        <f>TRIM(MID(SUBSTITUTE($N3998,"/",REPT(" ",999)),COLUMNS($N:N)*999-998,999))</f>
        <v>theater</v>
      </c>
      <c r="R3998" s="10" t="str">
        <f>TRIM(MID(SUBSTITUTE($N3998,"/",REPT(" ",999)),COLUMNS($N:O)*999-998,999))</f>
        <v>plays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str">
        <f t="shared" si="249"/>
        <v>N/A</v>
      </c>
      <c r="Q3999" s="10" t="str">
        <f>TRIM(MID(SUBSTITUTE($N3999,"/",REPT(" ",999)),COLUMNS($N:N)*999-998,999))</f>
        <v>theater</v>
      </c>
      <c r="R3999" s="10" t="str">
        <f>TRIM(MID(SUBSTITUTE($N3999,"/",REPT(" ",999)),COLUMNS($N:O)*999-998,999))</f>
        <v>plays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10" t="str">
        <f>TRIM(MID(SUBSTITUTE($N4000,"/",REPT(" ",999)),COLUMNS($N:N)*999-998,999))</f>
        <v>theater</v>
      </c>
      <c r="R4000" s="10" t="str">
        <f>TRIM(MID(SUBSTITUTE($N4000,"/",REPT(" ",999)),COLUMNS($N:O)*999-998,999))</f>
        <v>plays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10" t="str">
        <f>TRIM(MID(SUBSTITUTE($N4001,"/",REPT(" ",999)),COLUMNS($N:N)*999-998,999))</f>
        <v>theater</v>
      </c>
      <c r="R4001" s="10" t="str">
        <f>TRIM(MID(SUBSTITUTE($N4001,"/",REPT(" ",999)),COLUMNS($N:O)*999-998,999))</f>
        <v>plays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10" t="str">
        <f>TRIM(MID(SUBSTITUTE($N4002,"/",REPT(" ",999)),COLUMNS($N:N)*999-998,999))</f>
        <v>theater</v>
      </c>
      <c r="R4002" s="10" t="str">
        <f>TRIM(MID(SUBSTITUTE($N4002,"/",REPT(" ",999)),COLUMNS($N:O)*999-998,999))</f>
        <v>plays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10" t="str">
        <f>TRIM(MID(SUBSTITUTE($N4003,"/",REPT(" ",999)),COLUMNS($N:N)*999-998,999))</f>
        <v>theater</v>
      </c>
      <c r="R4003" s="10" t="str">
        <f>TRIM(MID(SUBSTITUTE($N4003,"/",REPT(" ",999)),COLUMNS($N:O)*999-998,999))</f>
        <v>plays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10" t="str">
        <f>TRIM(MID(SUBSTITUTE($N4004,"/",REPT(" ",999)),COLUMNS($N:N)*999-998,999))</f>
        <v>theater</v>
      </c>
      <c r="R4004" s="10" t="str">
        <f>TRIM(MID(SUBSTITUTE($N4004,"/",REPT(" ",999)),COLUMNS($N:O)*999-998,999))</f>
        <v>plays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10" t="str">
        <f>TRIM(MID(SUBSTITUTE($N4005,"/",REPT(" ",999)),COLUMNS($N:N)*999-998,999))</f>
        <v>theater</v>
      </c>
      <c r="R4005" s="10" t="str">
        <f>TRIM(MID(SUBSTITUTE($N4005,"/",REPT(" ",999)),COLUMNS($N:O)*999-998,999))</f>
        <v>plays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10" t="str">
        <f>TRIM(MID(SUBSTITUTE($N4006,"/",REPT(" ",999)),COLUMNS($N:N)*999-998,999))</f>
        <v>theater</v>
      </c>
      <c r="R4006" s="10" t="str">
        <f>TRIM(MID(SUBSTITUTE($N4006,"/",REPT(" ",999)),COLUMNS($N:O)*999-998,999))</f>
        <v>plays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10" t="str">
        <f>TRIM(MID(SUBSTITUTE($N4007,"/",REPT(" ",999)),COLUMNS($N:N)*999-998,999))</f>
        <v>theater</v>
      </c>
      <c r="R4007" s="10" t="str">
        <f>TRIM(MID(SUBSTITUTE($N4007,"/",REPT(" ",999)),COLUMNS($N:O)*999-998,999))</f>
        <v>plays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10" t="str">
        <f>TRIM(MID(SUBSTITUTE($N4008,"/",REPT(" ",999)),COLUMNS($N:N)*999-998,999))</f>
        <v>theater</v>
      </c>
      <c r="R4008" s="10" t="str">
        <f>TRIM(MID(SUBSTITUTE($N4008,"/",REPT(" ",999)),COLUMNS($N:O)*999-998,999))</f>
        <v>plays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10" t="str">
        <f>TRIM(MID(SUBSTITUTE($N4009,"/",REPT(" ",999)),COLUMNS($N:N)*999-998,999))</f>
        <v>theater</v>
      </c>
      <c r="R4009" s="10" t="str">
        <f>TRIM(MID(SUBSTITUTE($N4009,"/",REPT(" ",999)),COLUMNS($N:O)*999-998,999))</f>
        <v>plays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10" t="str">
        <f>TRIM(MID(SUBSTITUTE($N4010,"/",REPT(" ",999)),COLUMNS($N:N)*999-998,999))</f>
        <v>theater</v>
      </c>
      <c r="R4010" s="10" t="str">
        <f>TRIM(MID(SUBSTITUTE($N4010,"/",REPT(" ",999)),COLUMNS($N:O)*999-998,999))</f>
        <v>plays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10" t="str">
        <f>TRIM(MID(SUBSTITUTE($N4011,"/",REPT(" ",999)),COLUMNS($N:N)*999-998,999))</f>
        <v>theater</v>
      </c>
      <c r="R4011" s="10" t="str">
        <f>TRIM(MID(SUBSTITUTE($N4011,"/",REPT(" ",999)),COLUMNS($N:O)*999-998,999))</f>
        <v>plays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10" t="str">
        <f>TRIM(MID(SUBSTITUTE($N4012,"/",REPT(" ",999)),COLUMNS($N:N)*999-998,999))</f>
        <v>theater</v>
      </c>
      <c r="R4012" s="10" t="str">
        <f>TRIM(MID(SUBSTITUTE($N4012,"/",REPT(" ",999)),COLUMNS($N:O)*999-998,999))</f>
        <v>plays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10" t="str">
        <f>TRIM(MID(SUBSTITUTE($N4013,"/",REPT(" ",999)),COLUMNS($N:N)*999-998,999))</f>
        <v>theater</v>
      </c>
      <c r="R4013" s="10" t="str">
        <f>TRIM(MID(SUBSTITUTE($N4013,"/",REPT(" ",999)),COLUMNS($N:O)*999-998,999))</f>
        <v>plays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str">
        <f t="shared" si="249"/>
        <v>N/A</v>
      </c>
      <c r="Q4014" s="10" t="str">
        <f>TRIM(MID(SUBSTITUTE($N4014,"/",REPT(" ",999)),COLUMNS($N:N)*999-998,999))</f>
        <v>theater</v>
      </c>
      <c r="R4014" s="10" t="str">
        <f>TRIM(MID(SUBSTITUTE($N4014,"/",REPT(" ",999)),COLUMNS($N:O)*999-998,999))</f>
        <v>plays</v>
      </c>
      <c r="S4014" s="14">
        <f t="shared" si="250"/>
        <v>42096.544548611113</v>
      </c>
      <c r="T4014" s="14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10" t="str">
        <f>TRIM(MID(SUBSTITUTE($N4015,"/",REPT(" ",999)),COLUMNS($N:N)*999-998,999))</f>
        <v>theater</v>
      </c>
      <c r="R4015" s="10" t="str">
        <f>TRIM(MID(SUBSTITUTE($N4015,"/",REPT(" ",999)),COLUMNS($N:O)*999-998,999))</f>
        <v>plays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str">
        <f t="shared" si="249"/>
        <v>N/A</v>
      </c>
      <c r="Q4016" s="10" t="str">
        <f>TRIM(MID(SUBSTITUTE($N4016,"/",REPT(" ",999)),COLUMNS($N:N)*999-998,999))</f>
        <v>theater</v>
      </c>
      <c r="R4016" s="10" t="str">
        <f>TRIM(MID(SUBSTITUTE($N4016,"/",REPT(" ",999)),COLUMNS($N:O)*999-998,999))</f>
        <v>plays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10" t="str">
        <f>TRIM(MID(SUBSTITUTE($N4017,"/",REPT(" ",999)),COLUMNS($N:N)*999-998,999))</f>
        <v>theater</v>
      </c>
      <c r="R4017" s="10" t="str">
        <f>TRIM(MID(SUBSTITUTE($N4017,"/",REPT(" ",999)),COLUMNS($N:O)*999-998,999))</f>
        <v>plays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10" t="str">
        <f>TRIM(MID(SUBSTITUTE($N4018,"/",REPT(" ",999)),COLUMNS($N:N)*999-998,999))</f>
        <v>theater</v>
      </c>
      <c r="R4018" s="10" t="str">
        <f>TRIM(MID(SUBSTITUTE($N4018,"/",REPT(" ",999)),COLUMNS($N:O)*999-998,999))</f>
        <v>plays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10" t="str">
        <f>TRIM(MID(SUBSTITUTE($N4019,"/",REPT(" ",999)),COLUMNS($N:N)*999-998,999))</f>
        <v>theater</v>
      </c>
      <c r="R4019" s="10" t="str">
        <f>TRIM(MID(SUBSTITUTE($N4019,"/",REPT(" ",999)),COLUMNS($N:O)*999-998,999))</f>
        <v>plays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10" t="str">
        <f>TRIM(MID(SUBSTITUTE($N4020,"/",REPT(" ",999)),COLUMNS($N:N)*999-998,999))</f>
        <v>theater</v>
      </c>
      <c r="R4020" s="10" t="str">
        <f>TRIM(MID(SUBSTITUTE($N4020,"/",REPT(" ",999)),COLUMNS($N:O)*999-998,999))</f>
        <v>plays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10" t="str">
        <f>TRIM(MID(SUBSTITUTE($N4021,"/",REPT(" ",999)),COLUMNS($N:N)*999-998,999))</f>
        <v>theater</v>
      </c>
      <c r="R4021" s="10" t="str">
        <f>TRIM(MID(SUBSTITUTE($N4021,"/",REPT(" ",999)),COLUMNS($N:O)*999-998,999))</f>
        <v>plays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10" t="str">
        <f>TRIM(MID(SUBSTITUTE($N4022,"/",REPT(" ",999)),COLUMNS($N:N)*999-998,999))</f>
        <v>theater</v>
      </c>
      <c r="R4022" s="10" t="str">
        <f>TRIM(MID(SUBSTITUTE($N4022,"/",REPT(" ",999)),COLUMNS($N:O)*999-998,999))</f>
        <v>plays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10" t="str">
        <f>TRIM(MID(SUBSTITUTE($N4023,"/",REPT(" ",999)),COLUMNS($N:N)*999-998,999))</f>
        <v>theater</v>
      </c>
      <c r="R4023" s="10" t="str">
        <f>TRIM(MID(SUBSTITUTE($N4023,"/",REPT(" ",999)),COLUMNS($N:O)*999-998,999))</f>
        <v>plays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10" t="str">
        <f>TRIM(MID(SUBSTITUTE($N4024,"/",REPT(" ",999)),COLUMNS($N:N)*999-998,999))</f>
        <v>theater</v>
      </c>
      <c r="R4024" s="10" t="str">
        <f>TRIM(MID(SUBSTITUTE($N4024,"/",REPT(" ",999)),COLUMNS($N:O)*999-998,999))</f>
        <v>plays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str">
        <f t="shared" si="249"/>
        <v>N/A</v>
      </c>
      <c r="Q4025" s="10" t="str">
        <f>TRIM(MID(SUBSTITUTE($N4025,"/",REPT(" ",999)),COLUMNS($N:N)*999-998,999))</f>
        <v>theater</v>
      </c>
      <c r="R4025" s="10" t="str">
        <f>TRIM(MID(SUBSTITUTE($N4025,"/",REPT(" ",999)),COLUMNS($N:O)*999-998,999))</f>
        <v>plays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10" t="str">
        <f>TRIM(MID(SUBSTITUTE($N4026,"/",REPT(" ",999)),COLUMNS($N:N)*999-998,999))</f>
        <v>theater</v>
      </c>
      <c r="R4026" s="10" t="str">
        <f>TRIM(MID(SUBSTITUTE($N4026,"/",REPT(" ",999)),COLUMNS($N:O)*999-998,999))</f>
        <v>plays</v>
      </c>
      <c r="S4026" s="14">
        <f t="shared" si="250"/>
        <v>42217.670104166667</v>
      </c>
      <c r="T4026" s="14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10" t="str">
        <f>TRIM(MID(SUBSTITUTE($N4027,"/",REPT(" ",999)),COLUMNS($N:N)*999-998,999))</f>
        <v>theater</v>
      </c>
      <c r="R4027" s="10" t="str">
        <f>TRIM(MID(SUBSTITUTE($N4027,"/",REPT(" ",999)),COLUMNS($N:O)*999-998,999))</f>
        <v>plays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str">
        <f t="shared" si="249"/>
        <v>N/A</v>
      </c>
      <c r="Q4028" s="10" t="str">
        <f>TRIM(MID(SUBSTITUTE($N4028,"/",REPT(" ",999)),COLUMNS($N:N)*999-998,999))</f>
        <v>theater</v>
      </c>
      <c r="R4028" s="10" t="str">
        <f>TRIM(MID(SUBSTITUTE($N4028,"/",REPT(" ",999)),COLUMNS($N:O)*999-998,999))</f>
        <v>plays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10" t="str">
        <f>TRIM(MID(SUBSTITUTE($N4029,"/",REPT(" ",999)),COLUMNS($N:N)*999-998,999))</f>
        <v>theater</v>
      </c>
      <c r="R4029" s="10" t="str">
        <f>TRIM(MID(SUBSTITUTE($N4029,"/",REPT(" ",999)),COLUMNS($N:O)*999-998,999))</f>
        <v>plays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10" t="str">
        <f>TRIM(MID(SUBSTITUTE($N4030,"/",REPT(" ",999)),COLUMNS($N:N)*999-998,999))</f>
        <v>theater</v>
      </c>
      <c r="R4030" s="10" t="str">
        <f>TRIM(MID(SUBSTITUTE($N4030,"/",REPT(" ",999)),COLUMNS($N:O)*999-998,999))</f>
        <v>plays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str">
        <f t="shared" si="249"/>
        <v>N/A</v>
      </c>
      <c r="Q4031" s="10" t="str">
        <f>TRIM(MID(SUBSTITUTE($N4031,"/",REPT(" ",999)),COLUMNS($N:N)*999-998,999))</f>
        <v>theater</v>
      </c>
      <c r="R4031" s="10" t="str">
        <f>TRIM(MID(SUBSTITUTE($N4031,"/",REPT(" ",999)),COLUMNS($N:O)*999-998,999))</f>
        <v>plays</v>
      </c>
      <c r="S4031" s="14">
        <f t="shared" si="250"/>
        <v>42322.025115740747</v>
      </c>
      <c r="T4031" s="14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10" t="str">
        <f>TRIM(MID(SUBSTITUTE($N4032,"/",REPT(" ",999)),COLUMNS($N:N)*999-998,999))</f>
        <v>theater</v>
      </c>
      <c r="R4032" s="10" t="str">
        <f>TRIM(MID(SUBSTITUTE($N4032,"/",REPT(" ",999)),COLUMNS($N:O)*999-998,999))</f>
        <v>plays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str">
        <f t="shared" si="249"/>
        <v>N/A</v>
      </c>
      <c r="Q4033" s="10" t="str">
        <f>TRIM(MID(SUBSTITUTE($N4033,"/",REPT(" ",999)),COLUMNS($N:N)*999-998,999))</f>
        <v>theater</v>
      </c>
      <c r="R4033" s="10" t="str">
        <f>TRIM(MID(SUBSTITUTE($N4033,"/",REPT(" ",999)),COLUMNS($N:O)*999-998,999))</f>
        <v>plays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10" t="str">
        <f>TRIM(MID(SUBSTITUTE($N4034,"/",REPT(" ",999)),COLUMNS($N:N)*999-998,999))</f>
        <v>theater</v>
      </c>
      <c r="R4034" s="10" t="str">
        <f>TRIM(MID(SUBSTITUTE($N4034,"/",REPT(" ",999)),COLUMNS($N:O)*999-998,999))</f>
        <v>plays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IF(ISERROR(E4035/L4035), "N/A", E4035/L4035)</f>
        <v>65.340319148936175</v>
      </c>
      <c r="Q4035" s="10" t="str">
        <f>TRIM(MID(SUBSTITUTE($N4035,"/",REPT(" ",999)),COLUMNS($N:N)*999-998,999))</f>
        <v>theater</v>
      </c>
      <c r="R4035" s="10" t="str">
        <f>TRIM(MID(SUBSTITUTE($N4035,"/",REPT(" ",999)),COLUMNS($N:O)*999-998,999))</f>
        <v>plays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10" t="str">
        <f>TRIM(MID(SUBSTITUTE($N4036,"/",REPT(" ",999)),COLUMNS($N:N)*999-998,999))</f>
        <v>theater</v>
      </c>
      <c r="R4036" s="10" t="str">
        <f>TRIM(MID(SUBSTITUTE($N4036,"/",REPT(" ",999)),COLUMNS($N:O)*999-998,999))</f>
        <v>plays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10" t="str">
        <f>TRIM(MID(SUBSTITUTE($N4037,"/",REPT(" ",999)),COLUMNS($N:N)*999-998,999))</f>
        <v>theater</v>
      </c>
      <c r="R4037" s="10" t="str">
        <f>TRIM(MID(SUBSTITUTE($N4037,"/",REPT(" ",999)),COLUMNS($N:O)*999-998,999))</f>
        <v>plays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10" t="str">
        <f>TRIM(MID(SUBSTITUTE($N4038,"/",REPT(" ",999)),COLUMNS($N:N)*999-998,999))</f>
        <v>theater</v>
      </c>
      <c r="R4038" s="10" t="str">
        <f>TRIM(MID(SUBSTITUTE($N4038,"/",REPT(" ",999)),COLUMNS($N:O)*999-998,999))</f>
        <v>plays</v>
      </c>
      <c r="S4038" s="14">
        <f t="shared" si="254"/>
        <v>41804.937083333331</v>
      </c>
      <c r="T4038" s="14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10" t="str">
        <f>TRIM(MID(SUBSTITUTE($N4039,"/",REPT(" ",999)),COLUMNS($N:N)*999-998,999))</f>
        <v>theater</v>
      </c>
      <c r="R4039" s="10" t="str">
        <f>TRIM(MID(SUBSTITUTE($N4039,"/",REPT(" ",999)),COLUMNS($N:O)*999-998,999))</f>
        <v>plays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10" t="str">
        <f>TRIM(MID(SUBSTITUTE($N4040,"/",REPT(" ",999)),COLUMNS($N:N)*999-998,999))</f>
        <v>theater</v>
      </c>
      <c r="R4040" s="10" t="str">
        <f>TRIM(MID(SUBSTITUTE($N4040,"/",REPT(" ",999)),COLUMNS($N:O)*999-998,999))</f>
        <v>plays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10" t="str">
        <f>TRIM(MID(SUBSTITUTE($N4041,"/",REPT(" ",999)),COLUMNS($N:N)*999-998,999))</f>
        <v>theater</v>
      </c>
      <c r="R4041" s="10" t="str">
        <f>TRIM(MID(SUBSTITUTE($N4041,"/",REPT(" ",999)),COLUMNS($N:O)*999-998,999))</f>
        <v>plays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10" t="str">
        <f>TRIM(MID(SUBSTITUTE($N4042,"/",REPT(" ",999)),COLUMNS($N:N)*999-998,999))</f>
        <v>theater</v>
      </c>
      <c r="R4042" s="10" t="str">
        <f>TRIM(MID(SUBSTITUTE($N4042,"/",REPT(" ",999)),COLUMNS($N:O)*999-998,999))</f>
        <v>plays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10" t="str">
        <f>TRIM(MID(SUBSTITUTE($N4043,"/",REPT(" ",999)),COLUMNS($N:N)*999-998,999))</f>
        <v>theater</v>
      </c>
      <c r="R4043" s="10" t="str">
        <f>TRIM(MID(SUBSTITUTE($N4043,"/",REPT(" ",999)),COLUMNS($N:O)*999-998,999))</f>
        <v>plays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10" t="str">
        <f>TRIM(MID(SUBSTITUTE($N4044,"/",REPT(" ",999)),COLUMNS($N:N)*999-998,999))</f>
        <v>theater</v>
      </c>
      <c r="R4044" s="10" t="str">
        <f>TRIM(MID(SUBSTITUTE($N4044,"/",REPT(" ",999)),COLUMNS($N:O)*999-998,999))</f>
        <v>plays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str">
        <f t="shared" si="253"/>
        <v>N/A</v>
      </c>
      <c r="Q4045" s="10" t="str">
        <f>TRIM(MID(SUBSTITUTE($N4045,"/",REPT(" ",999)),COLUMNS($N:N)*999-998,999))</f>
        <v>theater</v>
      </c>
      <c r="R4045" s="10" t="str">
        <f>TRIM(MID(SUBSTITUTE($N4045,"/",REPT(" ",999)),COLUMNS($N:O)*999-998,999))</f>
        <v>plays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10" t="str">
        <f>TRIM(MID(SUBSTITUTE($N4046,"/",REPT(" ",999)),COLUMNS($N:N)*999-998,999))</f>
        <v>theater</v>
      </c>
      <c r="R4046" s="10" t="str">
        <f>TRIM(MID(SUBSTITUTE($N4046,"/",REPT(" ",999)),COLUMNS($N:O)*999-998,999))</f>
        <v>plays</v>
      </c>
      <c r="S4046" s="14">
        <f t="shared" si="254"/>
        <v>42074.219699074078</v>
      </c>
      <c r="T4046" s="14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10" t="str">
        <f>TRIM(MID(SUBSTITUTE($N4047,"/",REPT(" ",999)),COLUMNS($N:N)*999-998,999))</f>
        <v>theater</v>
      </c>
      <c r="R4047" s="10" t="str">
        <f>TRIM(MID(SUBSTITUTE($N4047,"/",REPT(" ",999)),COLUMNS($N:O)*999-998,999))</f>
        <v>plays</v>
      </c>
      <c r="S4047" s="14">
        <f t="shared" si="254"/>
        <v>41842.201261574075</v>
      </c>
      <c r="T4047" s="14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10" t="str">
        <f>TRIM(MID(SUBSTITUTE($N4048,"/",REPT(" ",999)),COLUMNS($N:N)*999-998,999))</f>
        <v>theater</v>
      </c>
      <c r="R4048" s="10" t="str">
        <f>TRIM(MID(SUBSTITUTE($N4048,"/",REPT(" ",999)),COLUMNS($N:O)*999-998,999))</f>
        <v>plays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10" t="str">
        <f>TRIM(MID(SUBSTITUTE($N4049,"/",REPT(" ",999)),COLUMNS($N:N)*999-998,999))</f>
        <v>theater</v>
      </c>
      <c r="R4049" s="10" t="str">
        <f>TRIM(MID(SUBSTITUTE($N4049,"/",REPT(" ",999)),COLUMNS($N:O)*999-998,999))</f>
        <v>plays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10" t="str">
        <f>TRIM(MID(SUBSTITUTE($N4050,"/",REPT(" ",999)),COLUMNS($N:N)*999-998,999))</f>
        <v>theater</v>
      </c>
      <c r="R4050" s="10" t="str">
        <f>TRIM(MID(SUBSTITUTE($N4050,"/",REPT(" ",999)),COLUMNS($N:O)*999-998,999))</f>
        <v>plays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10" t="str">
        <f>TRIM(MID(SUBSTITUTE($N4051,"/",REPT(" ",999)),COLUMNS($N:N)*999-998,999))</f>
        <v>theater</v>
      </c>
      <c r="R4051" s="10" t="str">
        <f>TRIM(MID(SUBSTITUTE($N4051,"/",REPT(" ",999)),COLUMNS($N:O)*999-998,999))</f>
        <v>plays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10" t="str">
        <f>TRIM(MID(SUBSTITUTE($N4052,"/",REPT(" ",999)),COLUMNS($N:N)*999-998,999))</f>
        <v>theater</v>
      </c>
      <c r="R4052" s="10" t="str">
        <f>TRIM(MID(SUBSTITUTE($N4052,"/",REPT(" ",999)),COLUMNS($N:O)*999-998,999))</f>
        <v>plays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str">
        <f t="shared" si="253"/>
        <v>N/A</v>
      </c>
      <c r="Q4053" s="10" t="str">
        <f>TRIM(MID(SUBSTITUTE($N4053,"/",REPT(" ",999)),COLUMNS($N:N)*999-998,999))</f>
        <v>theater</v>
      </c>
      <c r="R4053" s="10" t="str">
        <f>TRIM(MID(SUBSTITUTE($N4053,"/",REPT(" ",999)),COLUMNS($N:O)*999-998,999))</f>
        <v>plays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10" t="str">
        <f>TRIM(MID(SUBSTITUTE($N4054,"/",REPT(" ",999)),COLUMNS($N:N)*999-998,999))</f>
        <v>theater</v>
      </c>
      <c r="R4054" s="10" t="str">
        <f>TRIM(MID(SUBSTITUTE($N4054,"/",REPT(" ",999)),COLUMNS($N:O)*999-998,999))</f>
        <v>plays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10" t="str">
        <f>TRIM(MID(SUBSTITUTE($N4055,"/",REPT(" ",999)),COLUMNS($N:N)*999-998,999))</f>
        <v>theater</v>
      </c>
      <c r="R4055" s="10" t="str">
        <f>TRIM(MID(SUBSTITUTE($N4055,"/",REPT(" ",999)),COLUMNS($N:O)*999-998,999))</f>
        <v>plays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str">
        <f t="shared" si="253"/>
        <v>N/A</v>
      </c>
      <c r="Q4056" s="10" t="str">
        <f>TRIM(MID(SUBSTITUTE($N4056,"/",REPT(" ",999)),COLUMNS($N:N)*999-998,999))</f>
        <v>theater</v>
      </c>
      <c r="R4056" s="10" t="str">
        <f>TRIM(MID(SUBSTITUTE($N4056,"/",REPT(" ",999)),COLUMNS($N:O)*999-998,999))</f>
        <v>plays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10" t="str">
        <f>TRIM(MID(SUBSTITUTE($N4057,"/",REPT(" ",999)),COLUMNS($N:N)*999-998,999))</f>
        <v>theater</v>
      </c>
      <c r="R4057" s="10" t="str">
        <f>TRIM(MID(SUBSTITUTE($N4057,"/",REPT(" ",999)),COLUMNS($N:O)*999-998,999))</f>
        <v>plays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10" t="str">
        <f>TRIM(MID(SUBSTITUTE($N4058,"/",REPT(" ",999)),COLUMNS($N:N)*999-998,999))</f>
        <v>theater</v>
      </c>
      <c r="R4058" s="10" t="str">
        <f>TRIM(MID(SUBSTITUTE($N4058,"/",REPT(" ",999)),COLUMNS($N:O)*999-998,999))</f>
        <v>plays</v>
      </c>
      <c r="S4058" s="14">
        <f t="shared" si="254"/>
        <v>42534.933321759265</v>
      </c>
      <c r="T4058" s="14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10" t="str">
        <f>TRIM(MID(SUBSTITUTE($N4059,"/",REPT(" ",999)),COLUMNS($N:N)*999-998,999))</f>
        <v>theater</v>
      </c>
      <c r="R4059" s="10" t="str">
        <f>TRIM(MID(SUBSTITUTE($N4059,"/",REPT(" ",999)),COLUMNS($N:O)*999-998,999))</f>
        <v>plays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10" t="str">
        <f>TRIM(MID(SUBSTITUTE($N4060,"/",REPT(" ",999)),COLUMNS($N:N)*999-998,999))</f>
        <v>theater</v>
      </c>
      <c r="R4060" s="10" t="str">
        <f>TRIM(MID(SUBSTITUTE($N4060,"/",REPT(" ",999)),COLUMNS($N:O)*999-998,999))</f>
        <v>plays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10" t="str">
        <f>TRIM(MID(SUBSTITUTE($N4061,"/",REPT(" ",999)),COLUMNS($N:N)*999-998,999))</f>
        <v>theater</v>
      </c>
      <c r="R4061" s="10" t="str">
        <f>TRIM(MID(SUBSTITUTE($N4061,"/",REPT(" ",999)),COLUMNS($N:O)*999-998,999))</f>
        <v>plays</v>
      </c>
      <c r="S4061" s="14">
        <f t="shared" si="254"/>
        <v>41866.640648148146</v>
      </c>
      <c r="T4061" s="14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10" t="str">
        <f>TRIM(MID(SUBSTITUTE($N4062,"/",REPT(" ",999)),COLUMNS($N:N)*999-998,999))</f>
        <v>theater</v>
      </c>
      <c r="R4062" s="10" t="str">
        <f>TRIM(MID(SUBSTITUTE($N4062,"/",REPT(" ",999)),COLUMNS($N:O)*999-998,999))</f>
        <v>plays</v>
      </c>
      <c r="S4062" s="14">
        <f t="shared" si="254"/>
        <v>41779.695092592592</v>
      </c>
      <c r="T4062" s="14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str">
        <f t="shared" si="253"/>
        <v>N/A</v>
      </c>
      <c r="Q4063" s="10" t="str">
        <f>TRIM(MID(SUBSTITUTE($N4063,"/",REPT(" ",999)),COLUMNS($N:N)*999-998,999))</f>
        <v>theater</v>
      </c>
      <c r="R4063" s="10" t="str">
        <f>TRIM(MID(SUBSTITUTE($N4063,"/",REPT(" ",999)),COLUMNS($N:O)*999-998,999))</f>
        <v>plays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10" t="str">
        <f>TRIM(MID(SUBSTITUTE($N4064,"/",REPT(" ",999)),COLUMNS($N:N)*999-998,999))</f>
        <v>theater</v>
      </c>
      <c r="R4064" s="10" t="str">
        <f>TRIM(MID(SUBSTITUTE($N4064,"/",REPT(" ",999)),COLUMNS($N:O)*999-998,999))</f>
        <v>plays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10" t="str">
        <f>TRIM(MID(SUBSTITUTE($N4065,"/",REPT(" ",999)),COLUMNS($N:N)*999-998,999))</f>
        <v>theater</v>
      </c>
      <c r="R4065" s="10" t="str">
        <f>TRIM(MID(SUBSTITUTE($N4065,"/",REPT(" ",999)),COLUMNS($N:O)*999-998,999))</f>
        <v>plays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10" t="str">
        <f>TRIM(MID(SUBSTITUTE($N4066,"/",REPT(" ",999)),COLUMNS($N:N)*999-998,999))</f>
        <v>theater</v>
      </c>
      <c r="R4066" s="10" t="str">
        <f>TRIM(MID(SUBSTITUTE($N4066,"/",REPT(" ",999)),COLUMNS($N:O)*999-998,999))</f>
        <v>plays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10" t="str">
        <f>TRIM(MID(SUBSTITUTE($N4067,"/",REPT(" ",999)),COLUMNS($N:N)*999-998,999))</f>
        <v>theater</v>
      </c>
      <c r="R4067" s="10" t="str">
        <f>TRIM(MID(SUBSTITUTE($N4067,"/",REPT(" ",999)),COLUMNS($N:O)*999-998,999))</f>
        <v>plays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10" t="str">
        <f>TRIM(MID(SUBSTITUTE($N4068,"/",REPT(" ",999)),COLUMNS($N:N)*999-998,999))</f>
        <v>theater</v>
      </c>
      <c r="R4068" s="10" t="str">
        <f>TRIM(MID(SUBSTITUTE($N4068,"/",REPT(" ",999)),COLUMNS($N:O)*999-998,999))</f>
        <v>plays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10" t="str">
        <f>TRIM(MID(SUBSTITUTE($N4069,"/",REPT(" ",999)),COLUMNS($N:N)*999-998,999))</f>
        <v>theater</v>
      </c>
      <c r="R4069" s="10" t="str">
        <f>TRIM(MID(SUBSTITUTE($N4069,"/",REPT(" ",999)),COLUMNS($N:O)*999-998,999))</f>
        <v>plays</v>
      </c>
      <c r="S4069" s="14">
        <f t="shared" si="254"/>
        <v>42235.117476851854</v>
      </c>
      <c r="T4069" s="14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10" t="str">
        <f>TRIM(MID(SUBSTITUTE($N4070,"/",REPT(" ",999)),COLUMNS($N:N)*999-998,999))</f>
        <v>theater</v>
      </c>
      <c r="R4070" s="10" t="str">
        <f>TRIM(MID(SUBSTITUTE($N4070,"/",REPT(" ",999)),COLUMNS($N:O)*999-998,999))</f>
        <v>plays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10" t="str">
        <f>TRIM(MID(SUBSTITUTE($N4071,"/",REPT(" ",999)),COLUMNS($N:N)*999-998,999))</f>
        <v>theater</v>
      </c>
      <c r="R4071" s="10" t="str">
        <f>TRIM(MID(SUBSTITUTE($N4071,"/",REPT(" ",999)),COLUMNS($N:O)*999-998,999))</f>
        <v>plays</v>
      </c>
      <c r="S4071" s="14">
        <f t="shared" si="254"/>
        <v>42022.661527777775</v>
      </c>
      <c r="T4071" s="14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10" t="str">
        <f>TRIM(MID(SUBSTITUTE($N4072,"/",REPT(" ",999)),COLUMNS($N:N)*999-998,999))</f>
        <v>theater</v>
      </c>
      <c r="R4072" s="10" t="str">
        <f>TRIM(MID(SUBSTITUTE($N4072,"/",REPT(" ",999)),COLUMNS($N:O)*999-998,999))</f>
        <v>plays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str">
        <f t="shared" si="253"/>
        <v>N/A</v>
      </c>
      <c r="Q4073" s="10" t="str">
        <f>TRIM(MID(SUBSTITUTE($N4073,"/",REPT(" ",999)),COLUMNS($N:N)*999-998,999))</f>
        <v>theater</v>
      </c>
      <c r="R4073" s="10" t="str">
        <f>TRIM(MID(SUBSTITUTE($N4073,"/",REPT(" ",999)),COLUMNS($N:O)*999-998,999))</f>
        <v>plays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10" t="str">
        <f>TRIM(MID(SUBSTITUTE($N4074,"/",REPT(" ",999)),COLUMNS($N:N)*999-998,999))</f>
        <v>theater</v>
      </c>
      <c r="R4074" s="10" t="str">
        <f>TRIM(MID(SUBSTITUTE($N4074,"/",REPT(" ",999)),COLUMNS($N:O)*999-998,999))</f>
        <v>plays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10" t="str">
        <f>TRIM(MID(SUBSTITUTE($N4075,"/",REPT(" ",999)),COLUMNS($N:N)*999-998,999))</f>
        <v>theater</v>
      </c>
      <c r="R4075" s="10" t="str">
        <f>TRIM(MID(SUBSTITUTE($N4075,"/",REPT(" ",999)),COLUMNS($N:O)*999-998,999))</f>
        <v>plays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10" t="str">
        <f>TRIM(MID(SUBSTITUTE($N4076,"/",REPT(" ",999)),COLUMNS($N:N)*999-998,999))</f>
        <v>theater</v>
      </c>
      <c r="R4076" s="10" t="str">
        <f>TRIM(MID(SUBSTITUTE($N4076,"/",REPT(" ",999)),COLUMNS($N:O)*999-998,999))</f>
        <v>plays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10" t="str">
        <f>TRIM(MID(SUBSTITUTE($N4077,"/",REPT(" ",999)),COLUMNS($N:N)*999-998,999))</f>
        <v>theater</v>
      </c>
      <c r="R4077" s="10" t="str">
        <f>TRIM(MID(SUBSTITUTE($N4077,"/",REPT(" ",999)),COLUMNS($N:O)*999-998,999))</f>
        <v>plays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str">
        <f t="shared" si="253"/>
        <v>N/A</v>
      </c>
      <c r="Q4078" s="10" t="str">
        <f>TRIM(MID(SUBSTITUTE($N4078,"/",REPT(" ",999)),COLUMNS($N:N)*999-998,999))</f>
        <v>theater</v>
      </c>
      <c r="R4078" s="10" t="str">
        <f>TRIM(MID(SUBSTITUTE($N4078,"/",REPT(" ",999)),COLUMNS($N:O)*999-998,999))</f>
        <v>plays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10" t="str">
        <f>TRIM(MID(SUBSTITUTE($N4079,"/",REPT(" ",999)),COLUMNS($N:N)*999-998,999))</f>
        <v>theater</v>
      </c>
      <c r="R4079" s="10" t="str">
        <f>TRIM(MID(SUBSTITUTE($N4079,"/",REPT(" ",999)),COLUMNS($N:O)*999-998,999))</f>
        <v>plays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str">
        <f t="shared" si="253"/>
        <v>N/A</v>
      </c>
      <c r="Q4080" s="10" t="str">
        <f>TRIM(MID(SUBSTITUTE($N4080,"/",REPT(" ",999)),COLUMNS($N:N)*999-998,999))</f>
        <v>theater</v>
      </c>
      <c r="R4080" s="10" t="str">
        <f>TRIM(MID(SUBSTITUTE($N4080,"/",REPT(" ",999)),COLUMNS($N:O)*999-998,999))</f>
        <v>plays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10" t="str">
        <f>TRIM(MID(SUBSTITUTE($N4081,"/",REPT(" ",999)),COLUMNS($N:N)*999-998,999))</f>
        <v>theater</v>
      </c>
      <c r="R4081" s="10" t="str">
        <f>TRIM(MID(SUBSTITUTE($N4081,"/",REPT(" ",999)),COLUMNS($N:O)*999-998,999))</f>
        <v>plays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str">
        <f t="shared" si="253"/>
        <v>N/A</v>
      </c>
      <c r="Q4082" s="10" t="str">
        <f>TRIM(MID(SUBSTITUTE($N4082,"/",REPT(" ",999)),COLUMNS($N:N)*999-998,999))</f>
        <v>theater</v>
      </c>
      <c r="R4082" s="10" t="str">
        <f>TRIM(MID(SUBSTITUTE($N4082,"/",REPT(" ",999)),COLUMNS($N:O)*999-998,999))</f>
        <v>plays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10" t="str">
        <f>TRIM(MID(SUBSTITUTE($N4083,"/",REPT(" ",999)),COLUMNS($N:N)*999-998,999))</f>
        <v>theater</v>
      </c>
      <c r="R4083" s="10" t="str">
        <f>TRIM(MID(SUBSTITUTE($N4083,"/",REPT(" ",999)),COLUMNS($N:O)*999-998,999))</f>
        <v>plays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10" t="str">
        <f>TRIM(MID(SUBSTITUTE($N4084,"/",REPT(" ",999)),COLUMNS($N:N)*999-998,999))</f>
        <v>theater</v>
      </c>
      <c r="R4084" s="10" t="str">
        <f>TRIM(MID(SUBSTITUTE($N4084,"/",REPT(" ",999)),COLUMNS($N:O)*999-998,999))</f>
        <v>plays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10" t="str">
        <f>TRIM(MID(SUBSTITUTE($N4085,"/",REPT(" ",999)),COLUMNS($N:N)*999-998,999))</f>
        <v>theater</v>
      </c>
      <c r="R4085" s="10" t="str">
        <f>TRIM(MID(SUBSTITUTE($N4085,"/",REPT(" ",999)),COLUMNS($N:O)*999-998,999))</f>
        <v>plays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10" t="str">
        <f>TRIM(MID(SUBSTITUTE($N4086,"/",REPT(" ",999)),COLUMNS($N:N)*999-998,999))</f>
        <v>theater</v>
      </c>
      <c r="R4086" s="10" t="str">
        <f>TRIM(MID(SUBSTITUTE($N4086,"/",REPT(" ",999)),COLUMNS($N:O)*999-998,999))</f>
        <v>plays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10" t="str">
        <f>TRIM(MID(SUBSTITUTE($N4087,"/",REPT(" ",999)),COLUMNS($N:N)*999-998,999))</f>
        <v>theater</v>
      </c>
      <c r="R4087" s="10" t="str">
        <f>TRIM(MID(SUBSTITUTE($N4087,"/",REPT(" ",999)),COLUMNS($N:O)*999-998,999))</f>
        <v>plays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10" t="str">
        <f>TRIM(MID(SUBSTITUTE($N4088,"/",REPT(" ",999)),COLUMNS($N:N)*999-998,999))</f>
        <v>theater</v>
      </c>
      <c r="R4088" s="10" t="str">
        <f>TRIM(MID(SUBSTITUTE($N4088,"/",REPT(" ",999)),COLUMNS($N:O)*999-998,999))</f>
        <v>plays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str">
        <f t="shared" si="253"/>
        <v>N/A</v>
      </c>
      <c r="Q4089" s="10" t="str">
        <f>TRIM(MID(SUBSTITUTE($N4089,"/",REPT(" ",999)),COLUMNS($N:N)*999-998,999))</f>
        <v>theater</v>
      </c>
      <c r="R4089" s="10" t="str">
        <f>TRIM(MID(SUBSTITUTE($N4089,"/",REPT(" ",999)),COLUMNS($N:O)*999-998,999))</f>
        <v>plays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10" t="str">
        <f>TRIM(MID(SUBSTITUTE($N4090,"/",REPT(" ",999)),COLUMNS($N:N)*999-998,999))</f>
        <v>theater</v>
      </c>
      <c r="R4090" s="10" t="str">
        <f>TRIM(MID(SUBSTITUTE($N4090,"/",REPT(" ",999)),COLUMNS($N:O)*999-998,999))</f>
        <v>plays</v>
      </c>
      <c r="S4090" s="14">
        <f t="shared" si="254"/>
        <v>41990.612546296295</v>
      </c>
      <c r="T4090" s="14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10" t="str">
        <f>TRIM(MID(SUBSTITUTE($N4091,"/",REPT(" ",999)),COLUMNS($N:N)*999-998,999))</f>
        <v>theater</v>
      </c>
      <c r="R4091" s="10" t="str">
        <f>TRIM(MID(SUBSTITUTE($N4091,"/",REPT(" ",999)),COLUMNS($N:O)*999-998,999))</f>
        <v>plays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10" t="str">
        <f>TRIM(MID(SUBSTITUTE($N4092,"/",REPT(" ",999)),COLUMNS($N:N)*999-998,999))</f>
        <v>theater</v>
      </c>
      <c r="R4092" s="10" t="str">
        <f>TRIM(MID(SUBSTITUTE($N4092,"/",REPT(" ",999)),COLUMNS($N:O)*999-998,999))</f>
        <v>plays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10" t="str">
        <f>TRIM(MID(SUBSTITUTE($N4093,"/",REPT(" ",999)),COLUMNS($N:N)*999-998,999))</f>
        <v>theater</v>
      </c>
      <c r="R4093" s="10" t="str">
        <f>TRIM(MID(SUBSTITUTE($N4093,"/",REPT(" ",999)),COLUMNS($N:O)*999-998,999))</f>
        <v>plays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10" t="str">
        <f>TRIM(MID(SUBSTITUTE($N4094,"/",REPT(" ",999)),COLUMNS($N:N)*999-998,999))</f>
        <v>theater</v>
      </c>
      <c r="R4094" s="10" t="str">
        <f>TRIM(MID(SUBSTITUTE($N4094,"/",REPT(" ",999)),COLUMNS($N:O)*999-998,999))</f>
        <v>plays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10" t="str">
        <f>TRIM(MID(SUBSTITUTE($N4095,"/",REPT(" ",999)),COLUMNS($N:N)*999-998,999))</f>
        <v>theater</v>
      </c>
      <c r="R4095" s="10" t="str">
        <f>TRIM(MID(SUBSTITUTE($N4095,"/",REPT(" ",999)),COLUMNS($N:O)*999-998,999))</f>
        <v>plays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10" t="str">
        <f>TRIM(MID(SUBSTITUTE($N4096,"/",REPT(" ",999)),COLUMNS($N:N)*999-998,999))</f>
        <v>theater</v>
      </c>
      <c r="R4096" s="10" t="str">
        <f>TRIM(MID(SUBSTITUTE($N4096,"/",REPT(" ",999)),COLUMNS($N:O)*999-998,999))</f>
        <v>plays</v>
      </c>
      <c r="S4096" s="14">
        <f t="shared" si="254"/>
        <v>41890.086805555555</v>
      </c>
      <c r="T4096" s="14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10" t="str">
        <f>TRIM(MID(SUBSTITUTE($N4097,"/",REPT(" ",999)),COLUMNS($N:N)*999-998,999))</f>
        <v>theater</v>
      </c>
      <c r="R4097" s="10" t="str">
        <f>TRIM(MID(SUBSTITUTE($N4097,"/",REPT(" ",999)),COLUMNS($N:O)*999-998,999))</f>
        <v>plays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10" t="str">
        <f>TRIM(MID(SUBSTITUTE($N4098,"/",REPT(" ",999)),COLUMNS($N:N)*999-998,999))</f>
        <v>theater</v>
      </c>
      <c r="R4098" s="10" t="str">
        <f>TRIM(MID(SUBSTITUTE($N4098,"/",REPT(" ",999)),COLUMNS($N:O)*999-998,999))</f>
        <v>plays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str">
        <f t="shared" ref="P4099:P4115" si="257">IF(ISERROR(E4099/L4099), "N/A", E4099/L4099)</f>
        <v>N/A</v>
      </c>
      <c r="Q4099" s="10" t="str">
        <f>TRIM(MID(SUBSTITUTE($N4099,"/",REPT(" ",999)),COLUMNS($N:N)*999-998,999))</f>
        <v>theater</v>
      </c>
      <c r="R4099" s="10" t="str">
        <f>TRIM(MID(SUBSTITUTE($N4099,"/",REPT(" ",999)),COLUMNS($N:O)*999-998,999))</f>
        <v>plays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str">
        <f t="shared" si="257"/>
        <v>N/A</v>
      </c>
      <c r="Q4100" s="10" t="str">
        <f>TRIM(MID(SUBSTITUTE($N4100,"/",REPT(" ",999)),COLUMNS($N:N)*999-998,999))</f>
        <v>theater</v>
      </c>
      <c r="R4100" s="10" t="str">
        <f>TRIM(MID(SUBSTITUTE($N4100,"/",REPT(" ",999)),COLUMNS($N:O)*999-998,999))</f>
        <v>plays</v>
      </c>
      <c r="S4100" s="14">
        <f t="shared" si="258"/>
        <v>42495.722187499996</v>
      </c>
      <c r="T4100" s="14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10" t="str">
        <f>TRIM(MID(SUBSTITUTE($N4101,"/",REPT(" ",999)),COLUMNS($N:N)*999-998,999))</f>
        <v>theater</v>
      </c>
      <c r="R4101" s="10" t="str">
        <f>TRIM(MID(SUBSTITUTE($N4101,"/",REPT(" ",999)),COLUMNS($N:O)*999-998,999))</f>
        <v>plays</v>
      </c>
      <c r="S4101" s="14">
        <f t="shared" si="258"/>
        <v>42570.850381944445</v>
      </c>
      <c r="T4101" s="14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str">
        <f t="shared" si="257"/>
        <v>N/A</v>
      </c>
      <c r="Q4102" s="10" t="str">
        <f>TRIM(MID(SUBSTITUTE($N4102,"/",REPT(" ",999)),COLUMNS($N:N)*999-998,999))</f>
        <v>theater</v>
      </c>
      <c r="R4102" s="10" t="str">
        <f>TRIM(MID(SUBSTITUTE($N4102,"/",REPT(" ",999)),COLUMNS($N:O)*999-998,999))</f>
        <v>plays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str">
        <f t="shared" si="257"/>
        <v>N/A</v>
      </c>
      <c r="Q4103" s="10" t="str">
        <f>TRIM(MID(SUBSTITUTE($N4103,"/",REPT(" ",999)),COLUMNS($N:N)*999-998,999))</f>
        <v>theater</v>
      </c>
      <c r="R4103" s="10" t="str">
        <f>TRIM(MID(SUBSTITUTE($N4103,"/",REPT(" ",999)),COLUMNS($N:O)*999-998,999))</f>
        <v>plays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10" t="str">
        <f>TRIM(MID(SUBSTITUTE($N4104,"/",REPT(" ",999)),COLUMNS($N:N)*999-998,999))</f>
        <v>theater</v>
      </c>
      <c r="R4104" s="10" t="str">
        <f>TRIM(MID(SUBSTITUTE($N4104,"/",REPT(" ",999)),COLUMNS($N:O)*999-998,999))</f>
        <v>plays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10" t="str">
        <f>TRIM(MID(SUBSTITUTE($N4105,"/",REPT(" ",999)),COLUMNS($N:N)*999-998,999))</f>
        <v>theater</v>
      </c>
      <c r="R4105" s="10" t="str">
        <f>TRIM(MID(SUBSTITUTE($N4105,"/",REPT(" ",999)),COLUMNS($N:O)*999-998,999))</f>
        <v>plays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10" t="str">
        <f>TRIM(MID(SUBSTITUTE($N4106,"/",REPT(" ",999)),COLUMNS($N:N)*999-998,999))</f>
        <v>theater</v>
      </c>
      <c r="R4106" s="10" t="str">
        <f>TRIM(MID(SUBSTITUTE($N4106,"/",REPT(" ",999)),COLUMNS($N:O)*999-998,999))</f>
        <v>plays</v>
      </c>
      <c r="S4106" s="14">
        <f t="shared" si="258"/>
        <v>42640.278171296297</v>
      </c>
      <c r="T4106" s="14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10" t="str">
        <f>TRIM(MID(SUBSTITUTE($N4107,"/",REPT(" ",999)),COLUMNS($N:N)*999-998,999))</f>
        <v>theater</v>
      </c>
      <c r="R4107" s="10" t="str">
        <f>TRIM(MID(SUBSTITUTE($N4107,"/",REPT(" ",999)),COLUMNS($N:O)*999-998,999))</f>
        <v>plays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10" t="str">
        <f>TRIM(MID(SUBSTITUTE($N4108,"/",REPT(" ",999)),COLUMNS($N:N)*999-998,999))</f>
        <v>theater</v>
      </c>
      <c r="R4108" s="10" t="str">
        <f>TRIM(MID(SUBSTITUTE($N4108,"/",REPT(" ",999)),COLUMNS($N:O)*999-998,999))</f>
        <v>plays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10" t="str">
        <f>TRIM(MID(SUBSTITUTE($N4109,"/",REPT(" ",999)),COLUMNS($N:N)*999-998,999))</f>
        <v>theater</v>
      </c>
      <c r="R4109" s="10" t="str">
        <f>TRIM(MID(SUBSTITUTE($N4109,"/",REPT(" ",999)),COLUMNS($N:O)*999-998,999))</f>
        <v>plays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10" t="str">
        <f>TRIM(MID(SUBSTITUTE($N4110,"/",REPT(" ",999)),COLUMNS($N:N)*999-998,999))</f>
        <v>theater</v>
      </c>
      <c r="R4110" s="10" t="str">
        <f>TRIM(MID(SUBSTITUTE($N4110,"/",REPT(" ",999)),COLUMNS($N:O)*999-998,999))</f>
        <v>plays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str">
        <f t="shared" si="257"/>
        <v>N/A</v>
      </c>
      <c r="Q4111" s="10" t="str">
        <f>TRIM(MID(SUBSTITUTE($N4111,"/",REPT(" ",999)),COLUMNS($N:N)*999-998,999))</f>
        <v>theater</v>
      </c>
      <c r="R4111" s="10" t="str">
        <f>TRIM(MID(SUBSTITUTE($N4111,"/",REPT(" ",999)),COLUMNS($N:O)*999-998,999))</f>
        <v>plays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10" t="str">
        <f>TRIM(MID(SUBSTITUTE($N4112,"/",REPT(" ",999)),COLUMNS($N:N)*999-998,999))</f>
        <v>theater</v>
      </c>
      <c r="R4112" s="10" t="str">
        <f>TRIM(MID(SUBSTITUTE($N4112,"/",REPT(" ",999)),COLUMNS($N:O)*999-998,999))</f>
        <v>plays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10" t="str">
        <f>TRIM(MID(SUBSTITUTE($N4113,"/",REPT(" ",999)),COLUMNS($N:N)*999-998,999))</f>
        <v>theater</v>
      </c>
      <c r="R4113" s="10" t="str">
        <f>TRIM(MID(SUBSTITUTE($N4113,"/",REPT(" ",999)),COLUMNS($N:O)*999-998,999))</f>
        <v>plays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10" t="str">
        <f>TRIM(MID(SUBSTITUTE($N4114,"/",REPT(" ",999)),COLUMNS($N:N)*999-998,999))</f>
        <v>theater</v>
      </c>
      <c r="R4114" s="10" t="str">
        <f>TRIM(MID(SUBSTITUTE($N4114,"/",REPT(" ",999)),COLUMNS($N:O)*999-998,999))</f>
        <v>plays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10" t="str">
        <f>TRIM(MID(SUBSTITUTE($N4115,"/",REPT(" ",999)),COLUMNS($N:N)*999-998,999))</f>
        <v>theater</v>
      </c>
      <c r="R4115" s="10" t="str">
        <f>TRIM(MID(SUBSTITUTE($N4115,"/",REPT(" ",999)),COLUMNS($N:O)*999-998,999))</f>
        <v>plays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93D86B9B-21B2-4711-8B8A-ABC08158C358}"/>
  <conditionalFormatting sqref="F2:F4115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7FA8-DB42-4176-9A74-A7D7741DAFA4}">
  <dimension ref="A1:F14"/>
  <sheetViews>
    <sheetView zoomScale="90" zoomScaleNormal="90" workbookViewId="0">
      <selection activeCell="N27" sqref="N27"/>
    </sheetView>
  </sheetViews>
  <sheetFormatPr defaultRowHeight="14.4" x14ac:dyDescent="0.55000000000000004"/>
  <cols>
    <col min="1" max="6" width="15.578125" customWidth="1"/>
    <col min="7" max="7" width="10.20703125" bestFit="1" customWidth="1"/>
  </cols>
  <sheetData>
    <row r="1" spans="1:6" x14ac:dyDescent="0.55000000000000004">
      <c r="A1" s="11" t="s">
        <v>8223</v>
      </c>
      <c r="B1" s="8" t="s">
        <v>8323</v>
      </c>
    </row>
    <row r="3" spans="1:6" x14ac:dyDescent="0.55000000000000004">
      <c r="A3" s="11" t="s">
        <v>8322</v>
      </c>
      <c r="B3" s="11" t="s">
        <v>8321</v>
      </c>
    </row>
    <row r="4" spans="1:6" x14ac:dyDescent="0.55000000000000004">
      <c r="A4" s="11" t="s">
        <v>8310</v>
      </c>
      <c r="B4" s="8" t="s">
        <v>8219</v>
      </c>
      <c r="C4" s="8" t="s">
        <v>8221</v>
      </c>
      <c r="D4" s="8" t="s">
        <v>8220</v>
      </c>
      <c r="E4" s="8" t="s">
        <v>8222</v>
      </c>
      <c r="F4" s="8" t="s">
        <v>8320</v>
      </c>
    </row>
    <row r="5" spans="1:6" x14ac:dyDescent="0.55000000000000004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55000000000000004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55000000000000004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55000000000000004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55000000000000004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55000000000000004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55000000000000004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55000000000000004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55000000000000004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55000000000000004">
      <c r="A14" s="12" t="s">
        <v>8320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30BB-475D-49EE-880D-14687446B5D4}">
  <dimension ref="A1:F47"/>
  <sheetViews>
    <sheetView zoomScale="90" zoomScaleNormal="90" workbookViewId="0">
      <selection sqref="A1:F1048576"/>
    </sheetView>
  </sheetViews>
  <sheetFormatPr defaultRowHeight="14.4" x14ac:dyDescent="0.55000000000000004"/>
  <cols>
    <col min="1" max="6" width="15.578125" customWidth="1"/>
    <col min="7" max="7" width="10.20703125" bestFit="1" customWidth="1"/>
  </cols>
  <sheetData>
    <row r="1" spans="1:6" x14ac:dyDescent="0.55000000000000004">
      <c r="A1" s="11" t="s">
        <v>8223</v>
      </c>
      <c r="B1" s="8" t="s">
        <v>8323</v>
      </c>
    </row>
    <row r="2" spans="1:6" x14ac:dyDescent="0.55000000000000004">
      <c r="A2" s="11" t="s">
        <v>8308</v>
      </c>
      <c r="B2" s="8" t="s">
        <v>8323</v>
      </c>
    </row>
    <row r="4" spans="1:6" x14ac:dyDescent="0.55000000000000004">
      <c r="A4" s="11" t="s">
        <v>8322</v>
      </c>
      <c r="B4" s="11" t="s">
        <v>8321</v>
      </c>
    </row>
    <row r="5" spans="1:6" x14ac:dyDescent="0.55000000000000004">
      <c r="A5" s="11" t="s">
        <v>8310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8320</v>
      </c>
    </row>
    <row r="6" spans="1:6" x14ac:dyDescent="0.5500000000000000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5500000000000000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5500000000000000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5500000000000000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5500000000000000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5500000000000000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5500000000000000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5500000000000000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5500000000000000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5500000000000000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5500000000000000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5500000000000000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5500000000000000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5500000000000000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5500000000000000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5500000000000000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5500000000000000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5500000000000000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5500000000000000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5500000000000000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5500000000000000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5500000000000000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5500000000000000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5500000000000000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5500000000000000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5500000000000000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5500000000000000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5500000000000000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5500000000000000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5500000000000000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5500000000000000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5500000000000000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5500000000000000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5500000000000000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5500000000000000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5500000000000000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5500000000000000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5500000000000000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5500000000000000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5500000000000000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5500000000000000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55000000000000004">
      <c r="A47" s="12" t="s">
        <v>8320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BB28E-1F6A-4F72-BC70-B685221EC621}">
  <dimension ref="A1:E18"/>
  <sheetViews>
    <sheetView workbookViewId="0">
      <selection activeCell="F9" sqref="F9"/>
    </sheetView>
  </sheetViews>
  <sheetFormatPr defaultRowHeight="14.4" x14ac:dyDescent="0.55000000000000004"/>
  <cols>
    <col min="1" max="5" width="14.578125" customWidth="1"/>
    <col min="6" max="7" width="10.20703125" bestFit="1" customWidth="1"/>
  </cols>
  <sheetData>
    <row r="1" spans="1:5" x14ac:dyDescent="0.55000000000000004">
      <c r="A1" s="11" t="s">
        <v>8308</v>
      </c>
      <c r="B1" s="8" t="s">
        <v>8323</v>
      </c>
    </row>
    <row r="2" spans="1:5" x14ac:dyDescent="0.55000000000000004">
      <c r="A2" s="11" t="s">
        <v>8379</v>
      </c>
      <c r="B2" s="8" t="s">
        <v>8323</v>
      </c>
    </row>
    <row r="4" spans="1:5" x14ac:dyDescent="0.55000000000000004">
      <c r="A4" s="11" t="s">
        <v>8322</v>
      </c>
      <c r="B4" s="11" t="s">
        <v>8321</v>
      </c>
    </row>
    <row r="5" spans="1:5" x14ac:dyDescent="0.55000000000000004">
      <c r="A5" s="11" t="s">
        <v>8310</v>
      </c>
      <c r="B5" s="8" t="s">
        <v>8219</v>
      </c>
      <c r="C5" s="8" t="s">
        <v>8221</v>
      </c>
      <c r="D5" s="8" t="s">
        <v>8220</v>
      </c>
      <c r="E5" s="8" t="s">
        <v>8320</v>
      </c>
    </row>
    <row r="6" spans="1:5" x14ac:dyDescent="0.55000000000000004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55000000000000004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55000000000000004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55000000000000004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55000000000000004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55000000000000004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55000000000000004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55000000000000004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55000000000000004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55000000000000004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55000000000000004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55000000000000004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55000000000000004">
      <c r="A18" s="12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6E9AB-4A63-4213-9E6A-FB1FE431C329}">
  <dimension ref="A1:H13"/>
  <sheetViews>
    <sheetView workbookViewId="0">
      <selection sqref="A1:H1"/>
    </sheetView>
  </sheetViews>
  <sheetFormatPr defaultRowHeight="14.4" x14ac:dyDescent="0.55000000000000004"/>
  <cols>
    <col min="1" max="1" width="25.3671875" bestFit="1" customWidth="1"/>
    <col min="2" max="5" width="16.578125" customWidth="1"/>
    <col min="6" max="8" width="18.578125" customWidth="1"/>
    <col min="9" max="9" width="16.578125" customWidth="1"/>
  </cols>
  <sheetData>
    <row r="1" spans="1:8" x14ac:dyDescent="0.55000000000000004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55000000000000004">
      <c r="A2" t="s">
        <v>8388</v>
      </c>
      <c r="B2">
        <f>COUNTIFS(Data!$F$2:$F$4115,"successful",Data!$D$2:$D$4115,"&lt;1000")</f>
        <v>322</v>
      </c>
      <c r="C2" s="8">
        <f>COUNTIFS(Data!$F$2:$F$4115,"failed",Data!$D$2:$D$4115,"&lt;1000")</f>
        <v>113</v>
      </c>
      <c r="D2" s="8">
        <f>COUNTIFS(Data!$F$2:$F$4115,"canceled",Data!$D$2:$D$4115,"&lt;1000")</f>
        <v>18</v>
      </c>
      <c r="E2" s="8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55000000000000004">
      <c r="A3" t="s">
        <v>8389</v>
      </c>
      <c r="B3" s="8">
        <f>COUNTIFS(Data!$F$2:$F$4115,"successful",Data!$D$2:$D$4115,"&gt;=1000",Data!$D$2:$D$4115,"&lt;5000")</f>
        <v>932</v>
      </c>
      <c r="C3" s="8">
        <f>COUNTIFS(Data!$F$2:$F$4115,"failed",Data!$D$2:$D$4115,"&gt;=1000",Data!$D$2:$D$4115,"&lt;5000")</f>
        <v>420</v>
      </c>
      <c r="D3" s="8">
        <f>COUNTIFS(Data!$F$2:$F$4115,"canceled",Data!$D$2:$D$4115,"&gt;=1000",Data!$D$2:$D$4115,"&lt;5000")</f>
        <v>60</v>
      </c>
      <c r="E3" s="8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55000000000000004">
      <c r="A4" t="s">
        <v>8390</v>
      </c>
      <c r="B4" s="8">
        <f>COUNTIFS(Data!$F$2:$F$4115,"successful",Data!$D$2:$D$4115,"&gt;=5000",Data!$D$2:$D$4115,"&lt;10000")</f>
        <v>381</v>
      </c>
      <c r="C4" s="8">
        <f>COUNTIFS(Data!$F$2:$F$4115,"failed",Data!$D$2:$D$4115,"&gt;=5000",Data!$D$2:$D$4115,"&lt;10000")</f>
        <v>283</v>
      </c>
      <c r="D4" s="8">
        <f>COUNTIFS(Data!$F$2:$F$4115,"canceled",Data!$D$2:$D$4115,"&gt;=5000",Data!$D$2:$D$4115,"&lt;10000")</f>
        <v>52</v>
      </c>
      <c r="E4" s="8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55000000000000004">
      <c r="A5" t="s">
        <v>8391</v>
      </c>
      <c r="B5" s="8">
        <f>COUNTIFS(Data!$F$2:$F$4115,"successful",Data!$D$2:$D$4115,"&gt;=10000",Data!$D$2:$D$4115,"&lt;15000")</f>
        <v>168</v>
      </c>
      <c r="C5" s="8">
        <f>COUNTIFS(Data!$F$2:$F$4115,"failed",Data!$D$2:$D$4115,"&gt;=10000",Data!$D$2:$D$4115,"&lt;15000")</f>
        <v>144</v>
      </c>
      <c r="D5" s="8">
        <f>COUNTIFS(Data!$F$2:$F$4115,"canceled",Data!$D$2:$D$4115,"&gt;=10000",Data!$D$2:$D$4115,"&lt;15000")</f>
        <v>40</v>
      </c>
      <c r="E5" s="8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55000000000000004">
      <c r="A6" t="s">
        <v>8392</v>
      </c>
      <c r="B6" s="8">
        <f>COUNTIFS(Data!$F$2:$F$4115,"successful",Data!$D$2:$D$4115,"&gt;=15000",Data!$D$2:$D$4115,"&lt;20000")</f>
        <v>94</v>
      </c>
      <c r="C6" s="8">
        <f>COUNTIFS(Data!$F$2:$F$4115,"failed",Data!$D$2:$D$4115,"&gt;=15000",Data!$D$2:$D$4115,"&lt;20000")</f>
        <v>90</v>
      </c>
      <c r="D6" s="8">
        <f>COUNTIFS(Data!$F$2:$F$4115,"canceled",Data!$D$2:$D$4115,"&gt;=15000",Data!$D$2:$D$4115,"&lt;20000")</f>
        <v>17</v>
      </c>
      <c r="E6" s="8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55000000000000004">
      <c r="A7" t="s">
        <v>8393</v>
      </c>
      <c r="B7" s="8">
        <f>COUNTIFS(Data!$F$2:$F$4115,"successful",Data!$D$2:$D$4115,"&gt;=20000",Data!$D$2:$D$4115,"&lt;25000")</f>
        <v>62</v>
      </c>
      <c r="C7" s="8">
        <f>COUNTIFS(Data!$F$2:$F$4115,"failed",Data!$D$2:$D$4115,"&gt;=20000",Data!$D$2:$D$4115,"&lt;25000")</f>
        <v>72</v>
      </c>
      <c r="D7" s="8">
        <f>COUNTIFS(Data!$F$2:$F$4115,"canceled",Data!$D$2:$D$4115,"&gt;=20000",Data!$D$2:$D$4115,"&lt;25000")</f>
        <v>14</v>
      </c>
      <c r="E7" s="8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55000000000000004">
      <c r="A8" t="s">
        <v>8394</v>
      </c>
      <c r="B8" s="8">
        <f>COUNTIFS(Data!$F$2:$F$4115,"successful",Data!$D$2:$D$4115,"&gt;=25000",Data!$D$2:$D$4115,"&lt;30000")</f>
        <v>55</v>
      </c>
      <c r="C8" s="8">
        <f>COUNTIFS(Data!$F$2:$F$4115,"failed",Data!$D$2:$D$4115,"&gt;=25000",Data!$D$2:$D$4115,"&lt;30000")</f>
        <v>64</v>
      </c>
      <c r="D8" s="8">
        <f>COUNTIFS(Data!$F$2:$F$4115,"canceled",Data!$D$2:$D$4115,"&gt;=25000",Data!$D$2:$D$4115,"&lt;30000")</f>
        <v>18</v>
      </c>
      <c r="E8" s="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55000000000000004">
      <c r="A9" t="s">
        <v>8395</v>
      </c>
      <c r="B9" s="8">
        <f>COUNTIFS(Data!$F$2:$F$4115,"successful",Data!$D$2:$D$4115,"&gt;=30000",Data!$D$2:$D$4115,"&lt;35000")</f>
        <v>32</v>
      </c>
      <c r="C9" s="8">
        <f>COUNTIFS(Data!$F$2:$F$4115,"failed",Data!$D$2:$D$4115,"&gt;=30000",Data!$D$2:$D$4115,"&lt;35000")</f>
        <v>37</v>
      </c>
      <c r="D9" s="8">
        <f>COUNTIFS(Data!$F$2:$F$4115,"canceled",Data!$D$2:$D$4115,"&gt;=30000",Data!$D$2:$D$4115,"&lt;35000")</f>
        <v>13</v>
      </c>
      <c r="E9" s="8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55000000000000004">
      <c r="A10" t="s">
        <v>8396</v>
      </c>
      <c r="B10" s="8">
        <f>COUNTIFS(Data!$F$2:$F$4115,"successful",Data!$D$2:$D$4115,"&gt;=35000",Data!$D$2:$D$4115,"&lt;40000")</f>
        <v>26</v>
      </c>
      <c r="C10" s="8">
        <f>COUNTIFS(Data!$F$2:$F$4115,"failed",Data!$D$2:$D$4115,"&gt;=35000",Data!$D$2:$D$4115,"&lt;40000")</f>
        <v>22</v>
      </c>
      <c r="D10" s="8">
        <f>COUNTIFS(Data!$F$2:$F$4115,"canceled",Data!$D$2:$D$4115,"&gt;=35000",Data!$D$2:$D$4115,"&lt;40000")</f>
        <v>7</v>
      </c>
      <c r="E10" s="8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55000000000000004">
      <c r="A11" t="s">
        <v>8397</v>
      </c>
      <c r="B11" s="8">
        <f>COUNTIFS(Data!$F$2:$F$4115,"successful",Data!$D$2:$D$4115,"&gt;=40000",Data!$D$2:$D$4115,"&lt;45000")</f>
        <v>21</v>
      </c>
      <c r="C11" s="8">
        <f>COUNTIFS(Data!$F$2:$F$4115,"failed",Data!$D$2:$D$4115,"&gt;=40000",Data!$D$2:$D$4115,"&lt;45000")</f>
        <v>16</v>
      </c>
      <c r="D11" s="8">
        <f>COUNTIFS(Data!$F$2:$F$4115,"canceled",Data!$D$2:$D$4115,"&gt;=40000",Data!$D$2:$D$4115,"&lt;45000")</f>
        <v>6</v>
      </c>
      <c r="E11" s="8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55000000000000004">
      <c r="A12" t="s">
        <v>8398</v>
      </c>
      <c r="B12" s="8">
        <f>COUNTIFS(Data!$F$2:$F$4115,"successful",Data!$D$2:$D$4115,"&gt;=45000",Data!$D$2:$D$4115,"&lt;50000")</f>
        <v>6</v>
      </c>
      <c r="C12" s="8">
        <f>COUNTIFS(Data!$F$2:$F$4115,"failed",Data!$D$2:$D$4115,"&gt;=45000",Data!$D$2:$D$4115,"&lt;50000")</f>
        <v>11</v>
      </c>
      <c r="D12" s="8">
        <f>COUNTIFS(Data!$F$2:$F$4115,"canceled",Data!$D$2:$D$4115,"&gt;=45000",Data!$D$2:$D$4115,"&lt;50000")</f>
        <v>4</v>
      </c>
      <c r="E12" s="8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55000000000000004">
      <c r="A13" t="s">
        <v>8399</v>
      </c>
      <c r="B13" s="8">
        <f>COUNTIFS(Data!$F$2:$F$4115,"successful",Data!$D$2:$D$4115,"&gt;=50000")</f>
        <v>86</v>
      </c>
      <c r="C13" s="8">
        <f>COUNTIFS(Data!$F$2:$F$4115,"failed",Data!$D$2:$D$4115,"&gt;=50000")</f>
        <v>258</v>
      </c>
      <c r="D13" s="8">
        <f>COUNTIFS(Data!$F$2:$F$4115,"canceled",Data!$D$2:$D$4115,"&gt;=50000")</f>
        <v>100</v>
      </c>
      <c r="E13" s="8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Category_Pivot</vt:lpstr>
      <vt:lpstr>Sub-Category_Pivot</vt:lpstr>
      <vt:lpstr>Date_Pivot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Botari</cp:lastModifiedBy>
  <dcterms:created xsi:type="dcterms:W3CDTF">2017-04-20T15:17:24Z</dcterms:created>
  <dcterms:modified xsi:type="dcterms:W3CDTF">2019-09-28T01:52:37Z</dcterms:modified>
</cp:coreProperties>
</file>