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"/>
    </mc:Choice>
  </mc:AlternateContent>
  <xr:revisionPtr revIDLastSave="0" documentId="13_ncr:1_{90C851F3-FD85-49F8-842A-016085041192}" xr6:coauthVersionLast="47" xr6:coauthVersionMax="47" xr10:uidLastSave="{00000000-0000-0000-0000-000000000000}"/>
  <bookViews>
    <workbookView xWindow="-86" yWindow="0" windowWidth="11143" windowHeight="12429" activeTab="1" xr2:uid="{781B20D6-5C27-48E4-8F07-61E740B0FE5B}"/>
  </bookViews>
  <sheets>
    <sheet name="Class Roles" sheetId="1" r:id="rId1"/>
    <sheet name="Class Info" sheetId="6" r:id="rId2"/>
    <sheet name="Combat Skills" sheetId="2" r:id="rId3"/>
    <sheet name="Ability Scores" sheetId="3" r:id="rId4"/>
    <sheet name="ASI Progression" sheetId="4" r:id="rId5"/>
    <sheet name="DE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4" l="1"/>
  <c r="I20" i="4"/>
  <c r="I21" i="4"/>
  <c r="I22" i="4"/>
  <c r="I23" i="4"/>
  <c r="I24" i="4"/>
  <c r="I25" i="4"/>
  <c r="I26" i="4"/>
  <c r="I44" i="4"/>
  <c r="I45" i="4"/>
  <c r="I46" i="4"/>
  <c r="I47" i="4"/>
  <c r="I48" i="4"/>
  <c r="I49" i="4"/>
  <c r="I50" i="4"/>
  <c r="I2" i="4"/>
  <c r="H2" i="4"/>
  <c r="H16" i="4"/>
  <c r="H17" i="4"/>
  <c r="H18" i="4"/>
  <c r="H19" i="4"/>
  <c r="H20" i="4"/>
  <c r="H21" i="4"/>
  <c r="H22" i="4"/>
  <c r="H23" i="4"/>
  <c r="H24" i="4"/>
  <c r="H38" i="4"/>
  <c r="H41" i="4"/>
  <c r="H42" i="4"/>
  <c r="H43" i="4"/>
  <c r="H44" i="4"/>
  <c r="H45" i="4"/>
  <c r="H46" i="4"/>
  <c r="H47" i="4"/>
  <c r="H48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Q7" i="4"/>
  <c r="M7" i="4"/>
  <c r="N7" i="4"/>
  <c r="O7" i="4"/>
  <c r="P7" i="4"/>
  <c r="L7" i="4"/>
  <c r="Q4" i="4"/>
  <c r="Q5" i="4"/>
  <c r="Q6" i="4"/>
  <c r="Q3" i="4"/>
  <c r="B2" i="5"/>
  <c r="B3" i="5"/>
  <c r="B4" i="5"/>
  <c r="C3" i="5" s="1"/>
  <c r="B5" i="5"/>
  <c r="C4" i="5" s="1"/>
  <c r="B6" i="5"/>
  <c r="C5" i="5" s="1"/>
  <c r="B7" i="5"/>
  <c r="C6" i="5" s="1"/>
  <c r="B8" i="5"/>
  <c r="C7" i="5" s="1"/>
  <c r="B9" i="5"/>
  <c r="C8" i="5" s="1"/>
  <c r="B10" i="5"/>
  <c r="C9" i="5" s="1"/>
  <c r="B11" i="5"/>
  <c r="C10" i="5" s="1"/>
  <c r="B12" i="5"/>
  <c r="C11" i="5" s="1"/>
  <c r="B13" i="5"/>
  <c r="C14" i="5" s="1"/>
  <c r="B14" i="5"/>
  <c r="C13" i="5" s="1"/>
  <c r="B15" i="5"/>
  <c r="B16" i="5"/>
  <c r="C15" i="5" s="1"/>
  <c r="B17" i="5"/>
  <c r="C16" i="5" s="1"/>
  <c r="B18" i="5"/>
  <c r="C17" i="5" s="1"/>
  <c r="B19" i="5"/>
  <c r="C18" i="5" s="1"/>
  <c r="B20" i="5"/>
  <c r="C19" i="5" s="1"/>
  <c r="B21" i="5"/>
  <c r="C20" i="5" s="1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H50" i="4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C4" i="3"/>
  <c r="D4" i="3"/>
  <c r="E4" i="3"/>
  <c r="F4" i="3"/>
  <c r="G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H4" i="3"/>
  <c r="C5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B3" i="3"/>
  <c r="I18" i="4" l="1"/>
  <c r="I43" i="4"/>
  <c r="H40" i="4"/>
  <c r="I42" i="4"/>
  <c r="H39" i="4"/>
  <c r="H15" i="4"/>
  <c r="I17" i="4"/>
  <c r="I15" i="4"/>
  <c r="I41" i="4"/>
  <c r="H14" i="4"/>
  <c r="I40" i="4"/>
  <c r="I16" i="4"/>
  <c r="I39" i="4"/>
  <c r="I38" i="4"/>
  <c r="I7" i="4"/>
  <c r="H37" i="4"/>
  <c r="H13" i="4"/>
  <c r="H36" i="4"/>
  <c r="H12" i="4"/>
  <c r="I14" i="4"/>
  <c r="H35" i="4"/>
  <c r="H11" i="4"/>
  <c r="I37" i="4"/>
  <c r="I13" i="4"/>
  <c r="H34" i="4"/>
  <c r="H10" i="4"/>
  <c r="I36" i="4"/>
  <c r="I12" i="4"/>
  <c r="H33" i="4"/>
  <c r="H9" i="4"/>
  <c r="I35" i="4"/>
  <c r="I11" i="4"/>
  <c r="H32" i="4"/>
  <c r="H8" i="4"/>
  <c r="I34" i="4"/>
  <c r="I10" i="4"/>
  <c r="H31" i="4"/>
  <c r="H7" i="4"/>
  <c r="I33" i="4"/>
  <c r="I9" i="4"/>
  <c r="H30" i="4"/>
  <c r="H6" i="4"/>
  <c r="I32" i="4"/>
  <c r="I8" i="4"/>
  <c r="H29" i="4"/>
  <c r="H5" i="4"/>
  <c r="I31" i="4"/>
  <c r="H28" i="4"/>
  <c r="H4" i="4"/>
  <c r="I30" i="4"/>
  <c r="I6" i="4"/>
  <c r="H27" i="4"/>
  <c r="H3" i="4"/>
  <c r="I29" i="4"/>
  <c r="I5" i="4"/>
  <c r="H26" i="4"/>
  <c r="I28" i="4"/>
  <c r="I4" i="4"/>
  <c r="H49" i="4"/>
  <c r="H25" i="4"/>
  <c r="I27" i="4"/>
  <c r="I3" i="4"/>
  <c r="C12" i="5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B5" i="3"/>
  <c r="D5" i="3"/>
  <c r="AA5" i="3"/>
</calcChain>
</file>

<file path=xl/sharedStrings.xml><?xml version="1.0" encoding="utf-8"?>
<sst xmlns="http://schemas.openxmlformats.org/spreadsheetml/2006/main" count="453" uniqueCount="179">
  <si>
    <r>
      <t xml:space="preserve">CLASS
</t>
    </r>
    <r>
      <rPr>
        <b/>
        <i/>
        <sz val="11"/>
        <color theme="1"/>
        <rFont val="Calibri"/>
        <family val="2"/>
        <scheme val="minor"/>
      </rPr>
      <t>Primary ability</t>
    </r>
  </si>
  <si>
    <r>
      <t xml:space="preserve">Subclass
</t>
    </r>
    <r>
      <rPr>
        <b/>
        <i/>
        <sz val="11"/>
        <color theme="1"/>
        <rFont val="Calibri"/>
        <family val="2"/>
        <scheme val="minor"/>
      </rPr>
      <t>Secondary ability</t>
    </r>
  </si>
  <si>
    <t>Frontline tank</t>
  </si>
  <si>
    <t>General Class Role</t>
  </si>
  <si>
    <t>Buffs allies</t>
  </si>
  <si>
    <t>Debuffs enemies, buffs themself</t>
  </si>
  <si>
    <r>
      <t xml:space="preserve">ROGUE
</t>
    </r>
    <r>
      <rPr>
        <b/>
        <i/>
        <sz val="11"/>
        <color theme="1"/>
        <rFont val="Calibri"/>
        <family val="2"/>
        <scheme val="minor"/>
      </rPr>
      <t>Agility</t>
    </r>
  </si>
  <si>
    <r>
      <t xml:space="preserve">CASTER
</t>
    </r>
    <r>
      <rPr>
        <b/>
        <i/>
        <sz val="11"/>
        <color theme="1"/>
        <rFont val="Calibri"/>
        <family val="2"/>
        <scheme val="minor"/>
      </rPr>
      <t>Intellect</t>
    </r>
  </si>
  <si>
    <t>combat_skill</t>
  </si>
  <si>
    <t>class</t>
  </si>
  <si>
    <t>taunt</t>
  </si>
  <si>
    <t>description</t>
  </si>
  <si>
    <t>"focus enemy attack on self"</t>
  </si>
  <si>
    <t>rogue</t>
  </si>
  <si>
    <t>agility</t>
  </si>
  <si>
    <t>charisma</t>
  </si>
  <si>
    <t>support</t>
  </si>
  <si>
    <t>intellect</t>
  </si>
  <si>
    <t>mage</t>
  </si>
  <si>
    <r>
      <t xml:space="preserve">SUPPORT
</t>
    </r>
    <r>
      <rPr>
        <b/>
        <i/>
        <sz val="11"/>
        <color theme="1"/>
        <rFont val="Calibri"/>
        <family val="2"/>
        <scheme val="minor"/>
      </rPr>
      <t>Charisma</t>
    </r>
  </si>
  <si>
    <t>Aberration</t>
  </si>
  <si>
    <t>Beast</t>
  </si>
  <si>
    <t>Object</t>
  </si>
  <si>
    <t>Vermin</t>
  </si>
  <si>
    <t>Corpse</t>
  </si>
  <si>
    <t>Specter</t>
  </si>
  <si>
    <t>Mortal</t>
  </si>
  <si>
    <t>Mythical</t>
  </si>
  <si>
    <t>Agility</t>
  </si>
  <si>
    <t>Charisma</t>
  </si>
  <si>
    <t>Intellect</t>
  </si>
  <si>
    <t>glass-canon, skill-monkey</t>
  </si>
  <si>
    <r>
      <t xml:space="preserve">Knight
</t>
    </r>
    <r>
      <rPr>
        <sz val="9"/>
        <color theme="1"/>
        <rFont val="Calibri"/>
        <family val="2"/>
        <scheme val="minor"/>
      </rPr>
      <t>(heavy armor)</t>
    </r>
  </si>
  <si>
    <r>
      <t xml:space="preserve">Soldier
</t>
    </r>
    <r>
      <rPr>
        <sz val="9"/>
        <color theme="1"/>
        <rFont val="Calibri"/>
        <family val="2"/>
        <scheme val="minor"/>
      </rPr>
      <t>(heavy armor)</t>
    </r>
  </si>
  <si>
    <r>
      <t xml:space="preserve">Warlord
</t>
    </r>
    <r>
      <rPr>
        <sz val="9"/>
        <color theme="1"/>
        <rFont val="Calibri"/>
        <family val="2"/>
        <scheme val="minor"/>
      </rPr>
      <t>(heavy armor)</t>
    </r>
  </si>
  <si>
    <r>
      <t xml:space="preserve">Bruiser
</t>
    </r>
    <r>
      <rPr>
        <sz val="9"/>
        <color theme="1"/>
        <rFont val="Calibri"/>
        <family val="2"/>
        <scheme val="minor"/>
      </rPr>
      <t>(light armor)</t>
    </r>
  </si>
  <si>
    <r>
      <t>Duelist</t>
    </r>
    <r>
      <rPr>
        <sz val="9"/>
        <color theme="1"/>
        <rFont val="Calibri"/>
        <family val="2"/>
        <scheme val="minor"/>
      </rPr>
      <t xml:space="preserve">
(light armor)</t>
    </r>
  </si>
  <si>
    <r>
      <t>Thief</t>
    </r>
    <r>
      <rPr>
        <sz val="9"/>
        <color theme="1"/>
        <rFont val="Calibri"/>
        <family val="2"/>
        <scheme val="minor"/>
      </rPr>
      <t xml:space="preserve">
(light armor)</t>
    </r>
  </si>
  <si>
    <r>
      <t>Brigand</t>
    </r>
    <r>
      <rPr>
        <sz val="9"/>
        <color theme="1"/>
        <rFont val="Calibri"/>
        <family val="2"/>
        <scheme val="minor"/>
      </rPr>
      <t xml:space="preserve">
(light armor)</t>
    </r>
  </si>
  <si>
    <r>
      <t>Scout</t>
    </r>
    <r>
      <rPr>
        <sz val="9"/>
        <color theme="1"/>
        <rFont val="Calibri"/>
        <family val="2"/>
        <scheme val="minor"/>
      </rPr>
      <t xml:space="preserve">
(light armor)</t>
    </r>
  </si>
  <si>
    <r>
      <t>Noble</t>
    </r>
    <r>
      <rPr>
        <sz val="9"/>
        <color theme="1"/>
        <rFont val="Calibri"/>
        <family val="2"/>
        <scheme val="minor"/>
      </rPr>
      <t xml:space="preserve">
(light armor)</t>
    </r>
  </si>
  <si>
    <r>
      <t>Beastmaster</t>
    </r>
    <r>
      <rPr>
        <sz val="9"/>
        <color theme="1"/>
        <rFont val="Calibri"/>
        <family val="2"/>
        <scheme val="minor"/>
      </rPr>
      <t xml:space="preserve">
(light armor)</t>
    </r>
  </si>
  <si>
    <r>
      <t>Priest</t>
    </r>
    <r>
      <rPr>
        <sz val="9"/>
        <color theme="1"/>
        <rFont val="Calibri"/>
        <family val="2"/>
        <scheme val="minor"/>
      </rPr>
      <t xml:space="preserve">
(light armor)</t>
    </r>
  </si>
  <si>
    <r>
      <t>Spellblade</t>
    </r>
    <r>
      <rPr>
        <sz val="9"/>
        <color theme="1"/>
        <rFont val="Calibri"/>
        <family val="2"/>
        <scheme val="minor"/>
      </rPr>
      <t xml:space="preserve">
(light armor)</t>
    </r>
  </si>
  <si>
    <r>
      <t>Bloodmage</t>
    </r>
    <r>
      <rPr>
        <sz val="9"/>
        <color theme="1"/>
        <rFont val="Calibri"/>
        <family val="2"/>
        <scheme val="minor"/>
      </rPr>
      <t xml:space="preserve">
(light armor)</t>
    </r>
  </si>
  <si>
    <r>
      <t>Monk</t>
    </r>
    <r>
      <rPr>
        <sz val="9"/>
        <color theme="1"/>
        <rFont val="Calibri"/>
        <family val="2"/>
        <scheme val="minor"/>
      </rPr>
      <t xml:space="preserve">
(unarmored)</t>
    </r>
  </si>
  <si>
    <r>
      <t>Bard</t>
    </r>
    <r>
      <rPr>
        <sz val="9"/>
        <color theme="1"/>
        <rFont val="Calibri"/>
        <family val="2"/>
        <scheme val="minor"/>
      </rPr>
      <t xml:space="preserve">
(unarmored)</t>
    </r>
  </si>
  <si>
    <r>
      <t>Sage</t>
    </r>
    <r>
      <rPr>
        <sz val="9"/>
        <color theme="1"/>
        <rFont val="Calibri"/>
        <family val="2"/>
        <scheme val="minor"/>
      </rPr>
      <t xml:space="preserve">
(unarmored)</t>
    </r>
  </si>
  <si>
    <t>power_attack</t>
  </si>
  <si>
    <t>"attack with both hands for big damage"</t>
  </si>
  <si>
    <t>pin_down</t>
  </si>
  <si>
    <t>heal</t>
  </si>
  <si>
    <t>encourage</t>
  </si>
  <si>
    <r>
      <t xml:space="preserve">WARRIOR
</t>
    </r>
    <r>
      <rPr>
        <b/>
        <i/>
        <sz val="11"/>
        <color theme="1"/>
        <rFont val="Calibri"/>
        <family val="2"/>
        <scheme val="minor"/>
      </rPr>
      <t>Strength</t>
    </r>
  </si>
  <si>
    <t>Strength</t>
  </si>
  <si>
    <t>strength</t>
  </si>
  <si>
    <t>duelist</t>
  </si>
  <si>
    <t>"lowers enemy evasion and initiative"</t>
  </si>
  <si>
    <t>bloodmage</t>
  </si>
  <si>
    <t>flagellation</t>
  </si>
  <si>
    <t>"heal self or ally's HP"</t>
  </si>
  <si>
    <t>"heal ally's horror, give resistance to SAN loss (except from spell cost)"</t>
  </si>
  <si>
    <t>tank</t>
  </si>
  <si>
    <t>Score</t>
  </si>
  <si>
    <t>Total Cost</t>
  </si>
  <si>
    <t>bruiser</t>
  </si>
  <si>
    <t>monk</t>
  </si>
  <si>
    <t>Condition Ideas</t>
  </si>
  <si>
    <t>Flagellation X</t>
  </si>
  <si>
    <t>When lose HP, regain X% as SAN</t>
  </si>
  <si>
    <t>"gain Flagellation (INT)"</t>
  </si>
  <si>
    <t>rage</t>
  </si>
  <si>
    <t>"gain Flagellation (STR), lose evasion from AGI, double crit from AGI"</t>
  </si>
  <si>
    <t>duelist_stance</t>
  </si>
  <si>
    <t>"base own evasion and initiative on INT + AGI"</t>
  </si>
  <si>
    <t>Incremental</t>
  </si>
  <si>
    <t>Class Incr.</t>
  </si>
  <si>
    <t>Class Total</t>
  </si>
  <si>
    <t>%DR</t>
  </si>
  <si>
    <t>"DEF"</t>
  </si>
  <si>
    <t>MIG</t>
  </si>
  <si>
    <t>AGI</t>
  </si>
  <si>
    <t>CHA</t>
  </si>
  <si>
    <t>INT</t>
  </si>
  <si>
    <t>1ST</t>
  </si>
  <si>
    <t>2ND</t>
  </si>
  <si>
    <t>3RD</t>
  </si>
  <si>
    <t>4TH</t>
  </si>
  <si>
    <t>MID</t>
  </si>
  <si>
    <t>1ST (main)</t>
  </si>
  <si>
    <t>MID (main)</t>
  </si>
  <si>
    <t>MID (off)</t>
  </si>
  <si>
    <t>DIFF (other-main)</t>
  </si>
  <si>
    <t>DIFF (other-off)</t>
  </si>
  <si>
    <t>Soldier</t>
  </si>
  <si>
    <t>Bruiser</t>
  </si>
  <si>
    <t>Knight</t>
  </si>
  <si>
    <t>Duelist</t>
  </si>
  <si>
    <t>Monk</t>
  </si>
  <si>
    <t>Thief</t>
  </si>
  <si>
    <t>Brigand</t>
  </si>
  <si>
    <t>Scout</t>
  </si>
  <si>
    <t>Warlord</t>
  </si>
  <si>
    <t>Beastmaster</t>
  </si>
  <si>
    <t>Noble</t>
  </si>
  <si>
    <t>Bard</t>
  </si>
  <si>
    <t>Bloodmage</t>
  </si>
  <si>
    <t>Spellblade</t>
  </si>
  <si>
    <t>Priest</t>
  </si>
  <si>
    <t>Sage</t>
  </si>
  <si>
    <t>Column1</t>
  </si>
  <si>
    <t>Subclasses</t>
  </si>
  <si>
    <t>Subclass</t>
  </si>
  <si>
    <t>Armor_Prof</t>
  </si>
  <si>
    <t>Armors</t>
  </si>
  <si>
    <t>none</t>
  </si>
  <si>
    <t>light</t>
  </si>
  <si>
    <t>heavy</t>
  </si>
  <si>
    <t>no</t>
  </si>
  <si>
    <t>yes</t>
  </si>
  <si>
    <t>Locations</t>
  </si>
  <si>
    <t>city</t>
  </si>
  <si>
    <t>battlefield</t>
  </si>
  <si>
    <t>remote</t>
  </si>
  <si>
    <t>Gender</t>
  </si>
  <si>
    <t>Genders</t>
  </si>
  <si>
    <t>other</t>
  </si>
  <si>
    <t>???</t>
  </si>
  <si>
    <t>Age</t>
  </si>
  <si>
    <t>Ages</t>
  </si>
  <si>
    <t>young</t>
  </si>
  <si>
    <t>middle</t>
  </si>
  <si>
    <t>old</t>
  </si>
  <si>
    <t>Backstory_Loc</t>
  </si>
  <si>
    <t>Prog</t>
  </si>
  <si>
    <t>S</t>
  </si>
  <si>
    <t>A</t>
  </si>
  <si>
    <t>B</t>
  </si>
  <si>
    <t>C</t>
  </si>
  <si>
    <t>D</t>
  </si>
  <si>
    <t>E</t>
  </si>
  <si>
    <t>F</t>
  </si>
  <si>
    <t>Prog2</t>
  </si>
  <si>
    <t>Prog3</t>
  </si>
  <si>
    <t>Prog4</t>
  </si>
  <si>
    <t>Sociability</t>
  </si>
  <si>
    <t>outgoing</t>
  </si>
  <si>
    <t>reserved</t>
  </si>
  <si>
    <t>mid</t>
  </si>
  <si>
    <t>Backstory_Weaknesses</t>
  </si>
  <si>
    <t>She lacks the poise of her noble blood, and is instead uncoordinated and clumsy.</t>
  </si>
  <si>
    <t>Raised in a monastary away from society, her personality is harsh and abrasive.</t>
  </si>
  <si>
    <t>His short life in backalleys has led to quick (but untrained) thinking.</t>
  </si>
  <si>
    <t>Her many years of study (to the exclusion of all else) have limited her vigor.</t>
  </si>
  <si>
    <t>She tends towards stubborn inflexibility on the battlefield, physically if not tactically.</t>
  </si>
  <si>
    <t>HERO</t>
  </si>
  <si>
    <t>Class</t>
  </si>
  <si>
    <t>Classes</t>
  </si>
  <si>
    <t>An injury to both leg and pride have left this person lacking their former grace.</t>
  </si>
  <si>
    <t>Politeness</t>
  </si>
  <si>
    <t>restrained</t>
  </si>
  <si>
    <t>brazen</t>
  </si>
  <si>
    <t>A life of blunt-force trauma has left this man more hard-headed than ever.</t>
  </si>
  <si>
    <t>common</t>
  </si>
  <si>
    <t>noble</t>
  </si>
  <si>
    <t>Relationship_Pref</t>
  </si>
  <si>
    <t>Preferences</t>
  </si>
  <si>
    <t>prefers_men</t>
  </si>
  <si>
    <t>no_preference</t>
  </si>
  <si>
    <t>prefers_women</t>
  </si>
  <si>
    <t>man</t>
  </si>
  <si>
    <t>woman</t>
  </si>
  <si>
    <t>Their joints are still stiff from the lasting damage of a strict religious upbringing.</t>
  </si>
  <si>
    <t>After uncountable fallen comrades, he is dour and grim company.</t>
  </si>
  <si>
    <t>friendly</t>
  </si>
  <si>
    <t>Likes_Animals</t>
  </si>
  <si>
    <t>indifferent</t>
  </si>
  <si>
    <t>low_interest</t>
  </si>
  <si>
    <t>Societal_Status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</si>
</sst>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6" borderId="0" xfId="0" applyFont="1" applyFill="1"/>
    <xf numFmtId="9" fontId="8" fillId="0" borderId="0" xfId="1" applyFont="1"/>
    <xf numFmtId="164" fontId="0" fillId="0" borderId="0" xfId="1" applyNumberFormat="1" applyFont="1"/>
    <xf numFmtId="164" fontId="0" fillId="6" borderId="0" xfId="1" applyNumberFormat="1" applyFont="1" applyFill="1"/>
    <xf numFmtId="164" fontId="8" fillId="0" borderId="0" xfId="1" applyNumberFormat="1" applyFont="1"/>
    <xf numFmtId="164" fontId="0" fillId="0" borderId="0" xfId="1" applyNumberFormat="1" applyFont="1" applyFill="1"/>
    <xf numFmtId="9" fontId="1" fillId="0" borderId="0" xfId="1" applyFont="1"/>
    <xf numFmtId="9" fontId="1" fillId="6" borderId="0" xfId="1" applyFont="1" applyFill="1"/>
    <xf numFmtId="9" fontId="2" fillId="0" borderId="0" xfId="1" applyFont="1"/>
    <xf numFmtId="9" fontId="1" fillId="7" borderId="0" xfId="1" applyFont="1" applyFill="1"/>
    <xf numFmtId="164" fontId="0" fillId="7" borderId="0" xfId="1" applyNumberFormat="1" applyFont="1" applyFill="1"/>
    <xf numFmtId="0" fontId="1" fillId="7" borderId="0" xfId="0" applyFont="1" applyFill="1"/>
    <xf numFmtId="0" fontId="9" fillId="5" borderId="0" xfId="0" applyFont="1" applyFill="1"/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DEF!$B$1</c:f>
              <c:strCache>
                <c:ptCount val="1"/>
                <c:pt idx="0">
                  <c:v>%DR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DEF!$A$2:$A$31</c:f>
              <c:numCache>
                <c:formatCode>0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140</c:v>
                </c:pt>
                <c:pt idx="12">
                  <c:v>160</c:v>
                </c:pt>
                <c:pt idx="13">
                  <c:v>180</c:v>
                </c:pt>
                <c:pt idx="14">
                  <c:v>200</c:v>
                </c:pt>
                <c:pt idx="15">
                  <c:v>220</c:v>
                </c:pt>
                <c:pt idx="16">
                  <c:v>240</c:v>
                </c:pt>
                <c:pt idx="17">
                  <c:v>260</c:v>
                </c:pt>
                <c:pt idx="18">
                  <c:v>280</c:v>
                </c:pt>
                <c:pt idx="19">
                  <c:v>300</c:v>
                </c:pt>
              </c:numCache>
            </c:numRef>
          </c:xVal>
          <c:yVal>
            <c:numRef>
              <c:f>DEF!$B$2:$B$31</c:f>
              <c:numCache>
                <c:formatCode>0%</c:formatCode>
                <c:ptCount val="30"/>
                <c:pt idx="0">
                  <c:v>-9.0909090909090939E-2</c:v>
                </c:pt>
                <c:pt idx="1">
                  <c:v>-0.16666666666666663</c:v>
                </c:pt>
                <c:pt idx="2">
                  <c:v>-0.23076923076923073</c:v>
                </c:pt>
                <c:pt idx="3">
                  <c:v>-0.2857142857142857</c:v>
                </c:pt>
                <c:pt idx="4">
                  <c:v>-0.33333333333333337</c:v>
                </c:pt>
                <c:pt idx="5">
                  <c:v>-0.375</c:v>
                </c:pt>
                <c:pt idx="6">
                  <c:v>-0.41176470588235292</c:v>
                </c:pt>
                <c:pt idx="7">
                  <c:v>-0.44444444444444442</c:v>
                </c:pt>
                <c:pt idx="8">
                  <c:v>-0.47368421052631582</c:v>
                </c:pt>
                <c:pt idx="9">
                  <c:v>-0.5</c:v>
                </c:pt>
                <c:pt idx="10">
                  <c:v>-0.54545454545454541</c:v>
                </c:pt>
                <c:pt idx="11">
                  <c:v>-0.58333333333333326</c:v>
                </c:pt>
                <c:pt idx="12">
                  <c:v>-0.61538461538461542</c:v>
                </c:pt>
                <c:pt idx="13">
                  <c:v>-0.64285714285714279</c:v>
                </c:pt>
                <c:pt idx="14">
                  <c:v>-0.66666666666666674</c:v>
                </c:pt>
                <c:pt idx="15">
                  <c:v>-0.6875</c:v>
                </c:pt>
                <c:pt idx="16">
                  <c:v>-0.70588235294117641</c:v>
                </c:pt>
                <c:pt idx="17">
                  <c:v>-0.72222222222222221</c:v>
                </c:pt>
                <c:pt idx="18">
                  <c:v>-0.73684210526315796</c:v>
                </c:pt>
                <c:pt idx="19">
                  <c:v>-0.75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F-4E99-B846-8AC226A3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746608"/>
        <c:axId val="668616864"/>
      </c:scatterChart>
      <c:valAx>
        <c:axId val="72474660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out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16864"/>
        <c:crosses val="autoZero"/>
        <c:crossBetween val="midCat"/>
        <c:majorUnit val="20"/>
        <c:minorUnit val="10"/>
      </c:valAx>
      <c:valAx>
        <c:axId val="668616864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%DR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4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117022</xdr:rowOff>
    </xdr:from>
    <xdr:to>
      <xdr:col>14</xdr:col>
      <xdr:colOff>261256</xdr:colOff>
      <xdr:row>16</xdr:row>
      <xdr:rowOff>21772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53E22-BD4B-4375-B31B-6143699D8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2778A8-17FD-4EF7-987A-9EEF6891AC0C}" name="Table2" displayName="Table2" ref="B19:P26" totalsRowShown="0">
  <autoFilter ref="B19:P26" xr:uid="{9D2778A8-17FD-4EF7-987A-9EEF6891AC0C}"/>
  <tableColumns count="15">
    <tableColumn id="1" xr3:uid="{68FE7A3F-026C-4811-ACF1-DB58F4E119D1}" name="Classes"/>
    <tableColumn id="2" xr3:uid="{FACC3C40-704A-4BF3-924B-11F2ADD565AE}" name="Subclasses"/>
    <tableColumn id="3" xr3:uid="{434AE2A9-396E-451D-A299-13E04D2D40BF}" name="Armors"/>
    <tableColumn id="11" xr3:uid="{D6EB9B50-71BD-4386-A77B-775057A5C5AB}" name="Prog"/>
    <tableColumn id="10" xr3:uid="{12DB5F35-9DA2-4608-9B71-1673CC76FDBA}" name="Prog2" dataDxfId="5"/>
    <tableColumn id="9" xr3:uid="{65907C9B-B162-4E40-9F89-BEB162805286}" name="Prog3" dataDxfId="4"/>
    <tableColumn id="8" xr3:uid="{0E3B73E7-3ABC-4852-A04C-3F3308DA9596}" name="Prog4" dataDxfId="3"/>
    <tableColumn id="5" xr3:uid="{466D1135-309C-497E-82EC-5D6A55C4AB75}" name="Locations"/>
    <tableColumn id="12" xr3:uid="{E62934A7-6525-421D-9449-E8BE75D82DAE}" name="Column1"/>
    <tableColumn id="6" xr3:uid="{759B636B-C1F3-483D-9F90-6FD51FE78EFD}" name="Genders"/>
    <tableColumn id="7" xr3:uid="{451334E8-0EB3-400B-92A9-8F4D1A3981E0}" name="Ages"/>
    <tableColumn id="13" xr3:uid="{AAFB0106-A1D0-42D7-9151-7857978B0073}" name="Politeness"/>
    <tableColumn id="14" xr3:uid="{9B93563C-2DF6-445D-95A5-20D9D774AB4C}" name="Societal_Status"/>
    <tableColumn id="15" xr3:uid="{EAD3272A-B413-4E20-B7F9-169AA123F0EC}" name="Preferences"/>
    <tableColumn id="16" xr3:uid="{6FB98DEF-F0B3-44D4-BE56-FC14E4D85F3A}" name="Likes_Anim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16E2FF-38A2-4F04-B54E-CA9937C5D0FD}" name="Table3" displayName="Table3" ref="A1:Q17" totalsRowShown="0" headerRowDxfId="2">
  <autoFilter ref="A1:Q17" xr:uid="{0416E2FF-38A2-4F04-B54E-CA9937C5D0FD}"/>
  <tableColumns count="17">
    <tableColumn id="1" xr3:uid="{78643F30-212F-4543-8C36-2C2868C2146D}" name="HERO" dataDxfId="1"/>
    <tableColumn id="2" xr3:uid="{53B82A44-8296-4300-AA6B-2CC7FE99CFCA}" name="Class"/>
    <tableColumn id="3" xr3:uid="{1C88737C-32C7-49F7-A0E9-9566643C53BF}" name="Subclass"/>
    <tableColumn id="4" xr3:uid="{995AF183-7E1C-474D-BCB3-23F54F3AD7A2}" name="Armor_Prof"/>
    <tableColumn id="5" xr3:uid="{4832E1EE-E9B7-4507-8817-04D594FB4033}" name="MIG"/>
    <tableColumn id="6" xr3:uid="{F1E4E817-EE3D-422D-94CA-253066B8AC02}" name="AGI"/>
    <tableColumn id="7" xr3:uid="{A6E50571-075C-4956-A441-3FF97931C493}" name="CHA"/>
    <tableColumn id="8" xr3:uid="{AB4B7384-FB86-4767-A6D9-3A7BA4E49D66}" name="INT"/>
    <tableColumn id="9" xr3:uid="{C0D1CAD9-0657-4689-8C49-4EFDE6660C90}" name="Backstory_Loc"/>
    <tableColumn id="10" xr3:uid="{C3D2BDCE-74B4-4A5D-85BF-6850984FF19B}" name="Sociability"/>
    <tableColumn id="11" xr3:uid="{DCD3212E-F2ED-447A-B342-F682800FC91F}" name="Gender"/>
    <tableColumn id="12" xr3:uid="{E1B984A0-90E4-416F-852F-3E772B3010EF}" name="Age"/>
    <tableColumn id="14" xr3:uid="{AF1333DE-0648-4002-A032-FFB16FB1D338}" name="Politeness"/>
    <tableColumn id="15" xr3:uid="{0F25EAB3-4C42-4779-8357-4F61BB8DBDFD}" name="Societal_Status"/>
    <tableColumn id="16" xr3:uid="{AB316B29-4790-456D-B9D7-320C046F3D2B}" name="Relationship_Pref"/>
    <tableColumn id="17" xr3:uid="{2B768812-54CC-4726-AD8E-74D9AAD696E5}" name="Likes_Animals"/>
    <tableColumn id="13" xr3:uid="{F23C7859-11A5-4419-B140-5D7A1BC2B260}" name="Backstory_Weaknesse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6"/>
  <sheetViews>
    <sheetView topLeftCell="X2" zoomScaleNormal="100" workbookViewId="0">
      <selection activeCell="J6" sqref="J6"/>
    </sheetView>
  </sheetViews>
  <sheetFormatPr defaultColWidth="11.3828125" defaultRowHeight="61.3" customHeight="1" x14ac:dyDescent="0.4"/>
  <cols>
    <col min="1" max="16384" width="11.3828125" style="1"/>
  </cols>
  <sheetData>
    <row r="1" spans="1:21" ht="61.3" customHeight="1" x14ac:dyDescent="0.4">
      <c r="A1" s="2"/>
      <c r="B1" s="2"/>
      <c r="C1" s="33" t="s">
        <v>1</v>
      </c>
      <c r="D1" s="33"/>
      <c r="E1" s="33"/>
      <c r="F1" s="33"/>
      <c r="G1" s="2"/>
      <c r="H1" s="2"/>
    </row>
    <row r="2" spans="1:21" ht="61.3" customHeight="1" x14ac:dyDescent="0.4">
      <c r="A2" s="2"/>
      <c r="B2" s="3"/>
      <c r="C2" s="4" t="s">
        <v>54</v>
      </c>
      <c r="D2" s="4" t="s">
        <v>28</v>
      </c>
      <c r="E2" s="4" t="s">
        <v>29</v>
      </c>
      <c r="F2" s="4" t="s">
        <v>30</v>
      </c>
      <c r="G2" s="35" t="s">
        <v>3</v>
      </c>
      <c r="H2" s="35"/>
      <c r="M2" s="7"/>
      <c r="N2" s="7" t="s">
        <v>27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26</v>
      </c>
      <c r="T2" s="7" t="s">
        <v>24</v>
      </c>
      <c r="U2" s="7" t="s">
        <v>25</v>
      </c>
    </row>
    <row r="3" spans="1:21" ht="61.3" customHeight="1" x14ac:dyDescent="0.4">
      <c r="A3" s="33" t="s">
        <v>0</v>
      </c>
      <c r="B3" s="5" t="s">
        <v>53</v>
      </c>
      <c r="C3" s="2" t="s">
        <v>33</v>
      </c>
      <c r="D3" s="2" t="s">
        <v>35</v>
      </c>
      <c r="E3" s="2" t="s">
        <v>32</v>
      </c>
      <c r="F3" s="2" t="s">
        <v>36</v>
      </c>
      <c r="G3" s="34" t="s">
        <v>2</v>
      </c>
      <c r="H3" s="34"/>
      <c r="M3" s="7" t="s">
        <v>20</v>
      </c>
      <c r="N3" s="12">
        <v>1</v>
      </c>
      <c r="O3" s="8">
        <v>2</v>
      </c>
      <c r="P3" s="9"/>
      <c r="Q3" s="9"/>
      <c r="R3" s="9"/>
      <c r="S3" s="9"/>
      <c r="T3" s="9"/>
      <c r="U3" s="9"/>
    </row>
    <row r="4" spans="1:21" ht="61.3" customHeight="1" x14ac:dyDescent="0.4">
      <c r="A4" s="33"/>
      <c r="B4" s="5" t="s">
        <v>6</v>
      </c>
      <c r="C4" s="2" t="s">
        <v>45</v>
      </c>
      <c r="D4" s="2" t="s">
        <v>37</v>
      </c>
      <c r="E4" s="2" t="s">
        <v>38</v>
      </c>
      <c r="F4" s="2" t="s">
        <v>39</v>
      </c>
      <c r="G4" s="34" t="s">
        <v>31</v>
      </c>
      <c r="H4" s="34"/>
      <c r="M4" s="7" t="s">
        <v>21</v>
      </c>
      <c r="N4" s="12">
        <v>3</v>
      </c>
      <c r="O4" s="8">
        <v>4</v>
      </c>
      <c r="P4" s="8">
        <v>5</v>
      </c>
      <c r="Q4" s="9"/>
      <c r="R4" s="9"/>
      <c r="S4" s="9"/>
      <c r="T4" s="9"/>
      <c r="U4" s="9"/>
    </row>
    <row r="5" spans="1:21" ht="61.3" customHeight="1" x14ac:dyDescent="0.4">
      <c r="A5" s="33"/>
      <c r="B5" s="5" t="s">
        <v>19</v>
      </c>
      <c r="C5" s="2" t="s">
        <v>34</v>
      </c>
      <c r="D5" s="2" t="s">
        <v>41</v>
      </c>
      <c r="E5" s="2" t="s">
        <v>40</v>
      </c>
      <c r="F5" s="2" t="s">
        <v>46</v>
      </c>
      <c r="G5" s="34" t="s">
        <v>4</v>
      </c>
      <c r="H5" s="34"/>
      <c r="M5" s="7" t="s">
        <v>22</v>
      </c>
      <c r="N5" s="12">
        <v>6</v>
      </c>
      <c r="O5" s="8">
        <v>7</v>
      </c>
      <c r="P5" s="8">
        <v>8</v>
      </c>
      <c r="Q5" s="8">
        <v>9</v>
      </c>
      <c r="R5" s="9"/>
      <c r="S5" s="9"/>
      <c r="T5" s="9"/>
      <c r="U5" s="9"/>
    </row>
    <row r="6" spans="1:21" ht="61.3" customHeight="1" x14ac:dyDescent="0.4">
      <c r="A6" s="33"/>
      <c r="B6" s="5" t="s">
        <v>7</v>
      </c>
      <c r="C6" s="2" t="s">
        <v>44</v>
      </c>
      <c r="D6" s="2" t="s">
        <v>43</v>
      </c>
      <c r="E6" s="2" t="s">
        <v>42</v>
      </c>
      <c r="F6" s="2" t="s">
        <v>47</v>
      </c>
      <c r="G6" s="34" t="s">
        <v>5</v>
      </c>
      <c r="H6" s="34"/>
      <c r="M6" s="7" t="s">
        <v>23</v>
      </c>
      <c r="N6" s="12">
        <v>10</v>
      </c>
      <c r="O6" s="8">
        <v>11</v>
      </c>
      <c r="P6" s="8">
        <v>12</v>
      </c>
      <c r="Q6" s="8">
        <v>13</v>
      </c>
      <c r="R6" s="8">
        <v>14</v>
      </c>
      <c r="S6" s="9"/>
      <c r="T6" s="9"/>
      <c r="U6" s="9"/>
    </row>
    <row r="7" spans="1:21" ht="61.3" customHeight="1" x14ac:dyDescent="0.4">
      <c r="M7" s="7" t="s">
        <v>26</v>
      </c>
      <c r="N7" s="12">
        <v>15</v>
      </c>
      <c r="O7" s="12">
        <v>16</v>
      </c>
      <c r="P7" s="12">
        <v>17</v>
      </c>
      <c r="Q7" s="12">
        <v>18</v>
      </c>
      <c r="R7" s="12">
        <v>19</v>
      </c>
      <c r="S7" s="12">
        <v>20</v>
      </c>
      <c r="T7" s="9"/>
      <c r="U7" s="9"/>
    </row>
    <row r="8" spans="1:21" ht="61.3" customHeight="1" x14ac:dyDescent="0.4">
      <c r="M8" s="7" t="s">
        <v>24</v>
      </c>
      <c r="N8" s="10">
        <v>1</v>
      </c>
      <c r="O8" s="10">
        <v>2</v>
      </c>
      <c r="P8" s="10">
        <v>3</v>
      </c>
      <c r="Q8" s="10">
        <v>4</v>
      </c>
      <c r="R8" s="10">
        <v>5</v>
      </c>
      <c r="S8" s="11"/>
      <c r="T8" s="10">
        <v>6</v>
      </c>
      <c r="U8" s="9"/>
    </row>
    <row r="9" spans="1:21" ht="61.3" customHeight="1" x14ac:dyDescent="0.4">
      <c r="M9" s="7" t="s">
        <v>25</v>
      </c>
      <c r="N9" s="10">
        <v>7</v>
      </c>
      <c r="O9" s="10">
        <v>8</v>
      </c>
      <c r="P9" s="10">
        <v>9</v>
      </c>
      <c r="Q9" s="10">
        <v>10</v>
      </c>
      <c r="R9" s="10">
        <v>11</v>
      </c>
      <c r="S9" s="11"/>
      <c r="T9" s="11"/>
      <c r="U9" s="10">
        <v>12</v>
      </c>
    </row>
    <row r="16" spans="1:21" ht="61.3" customHeight="1" x14ac:dyDescent="0.4">
      <c r="B16" s="7"/>
    </row>
  </sheetData>
  <mergeCells count="7">
    <mergeCell ref="C1:F1"/>
    <mergeCell ref="A3:A6"/>
    <mergeCell ref="G3:H3"/>
    <mergeCell ref="G4:H4"/>
    <mergeCell ref="G5:H5"/>
    <mergeCell ref="G6:H6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01FA-48C1-4284-AD7A-9880400017B0}">
  <dimension ref="A1:Q26"/>
  <sheetViews>
    <sheetView tabSelected="1" workbookViewId="0">
      <pane xSplit="1" topLeftCell="I1" activePane="topRight" state="frozen"/>
      <selection pane="topRight" activeCell="N3" sqref="N3"/>
    </sheetView>
  </sheetViews>
  <sheetFormatPr defaultRowHeight="14.6" x14ac:dyDescent="0.4"/>
  <cols>
    <col min="1" max="1" width="11" bestFit="1" customWidth="1"/>
    <col min="2" max="2" width="7.53515625" bestFit="1" customWidth="1"/>
    <col min="3" max="3" width="9.61328125" customWidth="1"/>
    <col min="4" max="4" width="12.4609375" customWidth="1"/>
    <col min="5" max="5" width="6.84375" bestFit="1" customWidth="1"/>
    <col min="6" max="8" width="7.84375" bestFit="1" customWidth="1"/>
    <col min="9" max="9" width="14.53515625" customWidth="1"/>
    <col min="10" max="10" width="11.07421875" customWidth="1"/>
    <col min="11" max="11" width="8.84375" customWidth="1"/>
    <col min="12" max="12" width="7" bestFit="1" customWidth="1"/>
    <col min="13" max="13" width="11.4609375" bestFit="1" customWidth="1"/>
    <col min="14" max="14" width="15.765625" bestFit="1" customWidth="1"/>
    <col min="15" max="15" width="17.84375" bestFit="1" customWidth="1"/>
    <col min="16" max="16" width="14.69140625" bestFit="1" customWidth="1"/>
    <col min="17" max="17" width="71.3828125" bestFit="1" customWidth="1"/>
  </cols>
  <sheetData>
    <row r="1" spans="1:17" s="6" customFormat="1" x14ac:dyDescent="0.4">
      <c r="A1" s="6" t="s">
        <v>155</v>
      </c>
      <c r="B1" s="6" t="s">
        <v>156</v>
      </c>
      <c r="C1" s="6" t="s">
        <v>112</v>
      </c>
      <c r="D1" s="6" t="s">
        <v>113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133</v>
      </c>
      <c r="J1" s="6" t="s">
        <v>145</v>
      </c>
      <c r="K1" s="6" t="s">
        <v>124</v>
      </c>
      <c r="L1" s="6" t="s">
        <v>128</v>
      </c>
      <c r="M1" s="6" t="s">
        <v>159</v>
      </c>
      <c r="N1" s="6" t="s">
        <v>178</v>
      </c>
      <c r="O1" s="6" t="s">
        <v>165</v>
      </c>
      <c r="P1" s="6" t="s">
        <v>175</v>
      </c>
      <c r="Q1" s="6" t="s">
        <v>149</v>
      </c>
    </row>
    <row r="2" spans="1:17" x14ac:dyDescent="0.4">
      <c r="A2" t="s">
        <v>105</v>
      </c>
      <c r="B2" t="s">
        <v>16</v>
      </c>
      <c r="C2" t="s">
        <v>83</v>
      </c>
      <c r="D2" t="s">
        <v>116</v>
      </c>
      <c r="E2" t="s">
        <v>141</v>
      </c>
      <c r="F2" t="s">
        <v>139</v>
      </c>
      <c r="G2" t="s">
        <v>136</v>
      </c>
      <c r="H2" t="s">
        <v>137</v>
      </c>
      <c r="I2" t="s">
        <v>121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</row>
    <row r="3" spans="1:17" x14ac:dyDescent="0.4">
      <c r="A3" t="s">
        <v>103</v>
      </c>
      <c r="B3" t="s">
        <v>16</v>
      </c>
      <c r="C3" t="s">
        <v>81</v>
      </c>
      <c r="D3" t="s">
        <v>116</v>
      </c>
      <c r="E3" t="s">
        <v>139</v>
      </c>
      <c r="F3" t="s">
        <v>137</v>
      </c>
      <c r="G3" t="s">
        <v>136</v>
      </c>
      <c r="H3" t="s">
        <v>141</v>
      </c>
      <c r="I3" t="s">
        <v>123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119</v>
      </c>
    </row>
    <row r="4" spans="1:17" x14ac:dyDescent="0.4">
      <c r="A4" t="s">
        <v>106</v>
      </c>
      <c r="B4" t="s">
        <v>18</v>
      </c>
      <c r="C4" t="s">
        <v>80</v>
      </c>
      <c r="D4" t="s">
        <v>115</v>
      </c>
      <c r="E4" t="s">
        <v>137</v>
      </c>
      <c r="F4" t="s">
        <v>139</v>
      </c>
      <c r="G4" t="s">
        <v>141</v>
      </c>
      <c r="H4" t="s">
        <v>136</v>
      </c>
      <c r="I4" t="s">
        <v>123</v>
      </c>
      <c r="J4" t="s">
        <v>147</v>
      </c>
      <c r="K4" t="s">
        <v>170</v>
      </c>
      <c r="L4" t="s">
        <v>148</v>
      </c>
      <c r="M4" t="s">
        <v>161</v>
      </c>
      <c r="N4" t="s">
        <v>163</v>
      </c>
      <c r="O4" t="s">
        <v>177</v>
      </c>
      <c r="P4" t="s">
        <v>127</v>
      </c>
    </row>
    <row r="5" spans="1:17" x14ac:dyDescent="0.4">
      <c r="A5" t="s">
        <v>100</v>
      </c>
      <c r="B5" t="s">
        <v>13</v>
      </c>
      <c r="C5" t="s">
        <v>82</v>
      </c>
      <c r="D5" t="s">
        <v>116</v>
      </c>
      <c r="E5" t="s">
        <v>140</v>
      </c>
      <c r="F5" t="s">
        <v>136</v>
      </c>
      <c r="G5" t="s">
        <v>137</v>
      </c>
      <c r="H5" t="s">
        <v>140</v>
      </c>
      <c r="I5" t="s">
        <v>123</v>
      </c>
      <c r="J5" t="s">
        <v>146</v>
      </c>
      <c r="K5" t="s">
        <v>171</v>
      </c>
      <c r="L5" t="s">
        <v>148</v>
      </c>
      <c r="M5" t="s">
        <v>160</v>
      </c>
      <c r="N5" t="s">
        <v>163</v>
      </c>
      <c r="O5" t="s">
        <v>168</v>
      </c>
      <c r="P5" t="s">
        <v>176</v>
      </c>
    </row>
    <row r="6" spans="1:17" x14ac:dyDescent="0.4">
      <c r="A6" t="s">
        <v>95</v>
      </c>
      <c r="B6" t="s">
        <v>62</v>
      </c>
      <c r="C6" t="s">
        <v>81</v>
      </c>
      <c r="D6" t="s">
        <v>116</v>
      </c>
      <c r="E6" t="s">
        <v>136</v>
      </c>
      <c r="F6" t="s">
        <v>137</v>
      </c>
      <c r="G6" t="s">
        <v>139</v>
      </c>
      <c r="H6" t="s">
        <v>141</v>
      </c>
      <c r="I6" t="s">
        <v>123</v>
      </c>
      <c r="J6" t="s">
        <v>146</v>
      </c>
      <c r="K6" t="s">
        <v>170</v>
      </c>
      <c r="L6" t="s">
        <v>148</v>
      </c>
      <c r="M6" t="s">
        <v>161</v>
      </c>
      <c r="N6" t="s">
        <v>163</v>
      </c>
      <c r="O6" t="s">
        <v>169</v>
      </c>
      <c r="P6" t="s">
        <v>119</v>
      </c>
      <c r="Q6" t="s">
        <v>162</v>
      </c>
    </row>
    <row r="7" spans="1:17" x14ac:dyDescent="0.4">
      <c r="A7" t="s">
        <v>97</v>
      </c>
      <c r="B7" t="s">
        <v>62</v>
      </c>
      <c r="C7" t="s">
        <v>83</v>
      </c>
      <c r="D7" t="s">
        <v>116</v>
      </c>
      <c r="E7" t="s">
        <v>136</v>
      </c>
      <c r="F7" t="s">
        <v>140</v>
      </c>
      <c r="G7" t="s">
        <v>140</v>
      </c>
      <c r="H7" t="s">
        <v>137</v>
      </c>
      <c r="I7" t="s">
        <v>121</v>
      </c>
      <c r="J7" t="s">
        <v>146</v>
      </c>
      <c r="K7" t="s">
        <v>126</v>
      </c>
      <c r="L7" t="s">
        <v>148</v>
      </c>
      <c r="M7" t="s">
        <v>161</v>
      </c>
      <c r="N7" t="s">
        <v>131</v>
      </c>
      <c r="O7" t="s">
        <v>168</v>
      </c>
      <c r="P7" t="s">
        <v>176</v>
      </c>
      <c r="Q7" t="s">
        <v>158</v>
      </c>
    </row>
    <row r="8" spans="1:17" x14ac:dyDescent="0.4">
      <c r="A8" t="s">
        <v>96</v>
      </c>
      <c r="B8" t="s">
        <v>62</v>
      </c>
      <c r="C8" t="s">
        <v>82</v>
      </c>
      <c r="D8" t="s">
        <v>117</v>
      </c>
      <c r="E8" t="s">
        <v>136</v>
      </c>
      <c r="F8" t="s">
        <v>141</v>
      </c>
      <c r="G8" t="s">
        <v>137</v>
      </c>
      <c r="H8" t="s">
        <v>139</v>
      </c>
      <c r="I8" t="s">
        <v>122</v>
      </c>
      <c r="J8" t="s">
        <v>147</v>
      </c>
      <c r="K8" t="s">
        <v>171</v>
      </c>
      <c r="L8" t="s">
        <v>148</v>
      </c>
      <c r="M8" t="s">
        <v>160</v>
      </c>
      <c r="N8" t="s">
        <v>131</v>
      </c>
      <c r="O8" t="s">
        <v>167</v>
      </c>
      <c r="P8" t="s">
        <v>119</v>
      </c>
      <c r="Q8" t="s">
        <v>154</v>
      </c>
    </row>
    <row r="9" spans="1:17" x14ac:dyDescent="0.4">
      <c r="A9" t="s">
        <v>98</v>
      </c>
      <c r="B9" t="s">
        <v>13</v>
      </c>
      <c r="C9" t="s">
        <v>80</v>
      </c>
      <c r="D9" t="s">
        <v>115</v>
      </c>
      <c r="E9" t="s">
        <v>137</v>
      </c>
      <c r="F9" t="s">
        <v>136</v>
      </c>
      <c r="G9" t="s">
        <v>141</v>
      </c>
      <c r="H9" t="s">
        <v>139</v>
      </c>
      <c r="I9" t="s">
        <v>123</v>
      </c>
      <c r="J9" t="s">
        <v>147</v>
      </c>
      <c r="K9" t="s">
        <v>171</v>
      </c>
      <c r="L9" t="s">
        <v>148</v>
      </c>
      <c r="M9" t="s">
        <v>161</v>
      </c>
      <c r="N9" t="s">
        <v>131</v>
      </c>
      <c r="O9" t="s">
        <v>168</v>
      </c>
      <c r="P9" t="s">
        <v>119</v>
      </c>
      <c r="Q9" t="s">
        <v>151</v>
      </c>
    </row>
    <row r="10" spans="1:17" x14ac:dyDescent="0.4">
      <c r="A10" t="s">
        <v>104</v>
      </c>
      <c r="B10" t="s">
        <v>16</v>
      </c>
      <c r="C10" t="s">
        <v>82</v>
      </c>
      <c r="D10" t="s">
        <v>116</v>
      </c>
      <c r="E10" t="s">
        <v>138</v>
      </c>
      <c r="F10" t="s">
        <v>141</v>
      </c>
      <c r="G10" t="s">
        <v>135</v>
      </c>
      <c r="H10" t="s">
        <v>138</v>
      </c>
      <c r="I10" t="s">
        <v>121</v>
      </c>
      <c r="J10" t="s">
        <v>146</v>
      </c>
      <c r="K10" t="s">
        <v>171</v>
      </c>
      <c r="L10" t="s">
        <v>130</v>
      </c>
      <c r="M10" t="s">
        <v>174</v>
      </c>
      <c r="N10" t="s">
        <v>164</v>
      </c>
      <c r="O10" t="s">
        <v>168</v>
      </c>
      <c r="P10" t="s">
        <v>119</v>
      </c>
      <c r="Q10" t="s">
        <v>150</v>
      </c>
    </row>
    <row r="11" spans="1:17" x14ac:dyDescent="0.4">
      <c r="A11" t="s">
        <v>108</v>
      </c>
      <c r="B11" t="s">
        <v>18</v>
      </c>
      <c r="C11" t="s">
        <v>82</v>
      </c>
      <c r="D11" t="s">
        <v>116</v>
      </c>
      <c r="E11" t="s">
        <v>139</v>
      </c>
      <c r="F11" t="s">
        <v>141</v>
      </c>
      <c r="G11" t="s">
        <v>137</v>
      </c>
      <c r="H11" t="s">
        <v>136</v>
      </c>
      <c r="I11" t="s">
        <v>121</v>
      </c>
      <c r="J11" t="s">
        <v>147</v>
      </c>
      <c r="K11" t="s">
        <v>126</v>
      </c>
      <c r="L11" t="s">
        <v>130</v>
      </c>
      <c r="M11" t="s">
        <v>174</v>
      </c>
      <c r="N11" t="s">
        <v>131</v>
      </c>
      <c r="O11" t="s">
        <v>177</v>
      </c>
      <c r="P11" t="s">
        <v>118</v>
      </c>
      <c r="Q11" t="s">
        <v>172</v>
      </c>
    </row>
    <row r="12" spans="1:17" x14ac:dyDescent="0.4">
      <c r="A12" t="s">
        <v>109</v>
      </c>
      <c r="B12" t="s">
        <v>18</v>
      </c>
      <c r="C12" t="s">
        <v>83</v>
      </c>
      <c r="D12" t="s">
        <v>115</v>
      </c>
      <c r="E12" t="s">
        <v>141</v>
      </c>
      <c r="F12" t="s">
        <v>138</v>
      </c>
      <c r="G12" t="s">
        <v>138</v>
      </c>
      <c r="H12" t="s">
        <v>135</v>
      </c>
      <c r="I12" t="s">
        <v>121</v>
      </c>
      <c r="J12" t="s">
        <v>147</v>
      </c>
      <c r="K12" t="s">
        <v>171</v>
      </c>
      <c r="L12" t="s">
        <v>132</v>
      </c>
      <c r="M12" t="s">
        <v>160</v>
      </c>
      <c r="N12" t="s">
        <v>164</v>
      </c>
      <c r="O12" t="s">
        <v>169</v>
      </c>
      <c r="P12" t="s">
        <v>118</v>
      </c>
      <c r="Q12" t="s">
        <v>153</v>
      </c>
    </row>
    <row r="13" spans="1:17" x14ac:dyDescent="0.4">
      <c r="A13" t="s">
        <v>101</v>
      </c>
      <c r="B13" t="s">
        <v>13</v>
      </c>
      <c r="C13" t="s">
        <v>83</v>
      </c>
      <c r="D13" t="s">
        <v>116</v>
      </c>
      <c r="E13" t="s">
        <v>141</v>
      </c>
      <c r="F13" t="s">
        <v>136</v>
      </c>
      <c r="G13" t="s">
        <v>139</v>
      </c>
      <c r="H13" t="s">
        <v>137</v>
      </c>
      <c r="I13" t="s">
        <v>122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</row>
    <row r="14" spans="1:17" x14ac:dyDescent="0.4">
      <c r="A14" t="s">
        <v>94</v>
      </c>
      <c r="B14" t="s">
        <v>62</v>
      </c>
      <c r="C14" t="s">
        <v>80</v>
      </c>
      <c r="D14" t="s">
        <v>117</v>
      </c>
      <c r="E14" t="s">
        <v>135</v>
      </c>
      <c r="F14" t="s">
        <v>138</v>
      </c>
      <c r="G14" t="s">
        <v>141</v>
      </c>
      <c r="H14" t="s">
        <v>138</v>
      </c>
      <c r="I14" t="s">
        <v>122</v>
      </c>
      <c r="J14" t="s">
        <v>147</v>
      </c>
      <c r="K14" t="s">
        <v>170</v>
      </c>
      <c r="L14" t="s">
        <v>132</v>
      </c>
      <c r="M14" t="s">
        <v>160</v>
      </c>
      <c r="N14" t="s">
        <v>163</v>
      </c>
      <c r="O14" t="s">
        <v>177</v>
      </c>
      <c r="P14" t="s">
        <v>176</v>
      </c>
      <c r="Q14" t="s">
        <v>173</v>
      </c>
    </row>
    <row r="15" spans="1:17" x14ac:dyDescent="0.4">
      <c r="A15" t="s">
        <v>107</v>
      </c>
      <c r="B15" t="s">
        <v>18</v>
      </c>
      <c r="C15" t="s">
        <v>81</v>
      </c>
      <c r="D15" t="s">
        <v>116</v>
      </c>
      <c r="E15" t="s">
        <v>140</v>
      </c>
      <c r="F15" t="s">
        <v>137</v>
      </c>
      <c r="G15" t="s">
        <v>140</v>
      </c>
      <c r="H15" t="s">
        <v>136</v>
      </c>
      <c r="I15" t="s">
        <v>122</v>
      </c>
      <c r="J15" t="s">
        <v>127</v>
      </c>
      <c r="K15" t="s">
        <v>170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</row>
    <row r="16" spans="1:17" x14ac:dyDescent="0.4">
      <c r="A16" t="s">
        <v>99</v>
      </c>
      <c r="B16" t="s">
        <v>13</v>
      </c>
      <c r="C16" t="s">
        <v>81</v>
      </c>
      <c r="D16" t="s">
        <v>116</v>
      </c>
      <c r="E16" t="s">
        <v>138</v>
      </c>
      <c r="F16" t="s">
        <v>135</v>
      </c>
      <c r="G16" t="s">
        <v>138</v>
      </c>
      <c r="H16" t="s">
        <v>141</v>
      </c>
      <c r="I16" t="s">
        <v>121</v>
      </c>
      <c r="J16" t="s">
        <v>146</v>
      </c>
      <c r="K16" t="s">
        <v>170</v>
      </c>
      <c r="L16" t="s">
        <v>130</v>
      </c>
      <c r="M16" t="s">
        <v>161</v>
      </c>
      <c r="N16" t="s">
        <v>163</v>
      </c>
      <c r="O16" t="s">
        <v>169</v>
      </c>
      <c r="P16" t="s">
        <v>176</v>
      </c>
      <c r="Q16" t="s">
        <v>152</v>
      </c>
    </row>
    <row r="17" spans="1:16" x14ac:dyDescent="0.4">
      <c r="A17" t="s">
        <v>102</v>
      </c>
      <c r="B17" t="s">
        <v>16</v>
      </c>
      <c r="C17" t="s">
        <v>80</v>
      </c>
      <c r="D17" t="s">
        <v>117</v>
      </c>
      <c r="E17" t="s">
        <v>137</v>
      </c>
      <c r="F17" t="s">
        <v>140</v>
      </c>
      <c r="G17" t="s">
        <v>136</v>
      </c>
      <c r="H17" t="s">
        <v>140</v>
      </c>
      <c r="I17" t="s">
        <v>122</v>
      </c>
      <c r="J17" t="s">
        <v>127</v>
      </c>
      <c r="K17" t="s">
        <v>170</v>
      </c>
      <c r="L17" t="s">
        <v>148</v>
      </c>
      <c r="M17" t="s">
        <v>127</v>
      </c>
      <c r="N17" t="s">
        <v>131</v>
      </c>
      <c r="O17" t="s">
        <v>167</v>
      </c>
      <c r="P17" t="s">
        <v>127</v>
      </c>
    </row>
    <row r="19" spans="1:16" x14ac:dyDescent="0.4">
      <c r="B19" t="s">
        <v>157</v>
      </c>
      <c r="C19" t="s">
        <v>111</v>
      </c>
      <c r="D19" t="s">
        <v>114</v>
      </c>
      <c r="E19" t="s">
        <v>134</v>
      </c>
      <c r="F19" s="31" t="s">
        <v>142</v>
      </c>
      <c r="G19" s="31" t="s">
        <v>143</v>
      </c>
      <c r="H19" s="31" t="s">
        <v>144</v>
      </c>
      <c r="I19" t="s">
        <v>120</v>
      </c>
      <c r="J19" t="s">
        <v>110</v>
      </c>
      <c r="K19" t="s">
        <v>125</v>
      </c>
      <c r="L19" t="s">
        <v>129</v>
      </c>
      <c r="M19" t="s">
        <v>159</v>
      </c>
      <c r="N19" t="s">
        <v>178</v>
      </c>
      <c r="O19" t="s">
        <v>166</v>
      </c>
      <c r="P19" t="s">
        <v>175</v>
      </c>
    </row>
    <row r="20" spans="1:16" x14ac:dyDescent="0.4">
      <c r="B20" t="s">
        <v>62</v>
      </c>
      <c r="C20" t="s">
        <v>80</v>
      </c>
      <c r="D20" t="s">
        <v>115</v>
      </c>
      <c r="E20" t="s">
        <v>135</v>
      </c>
      <c r="F20" s="32">
        <v>6</v>
      </c>
      <c r="G20" s="32"/>
      <c r="H20" s="32"/>
      <c r="I20" t="s">
        <v>121</v>
      </c>
      <c r="J20" t="s">
        <v>146</v>
      </c>
      <c r="K20" t="s">
        <v>170</v>
      </c>
      <c r="L20" t="s">
        <v>130</v>
      </c>
      <c r="M20" t="s">
        <v>174</v>
      </c>
      <c r="N20" t="s">
        <v>163</v>
      </c>
      <c r="O20" t="s">
        <v>167</v>
      </c>
      <c r="P20" t="s">
        <v>119</v>
      </c>
    </row>
    <row r="21" spans="1:16" x14ac:dyDescent="0.4">
      <c r="B21" t="s">
        <v>13</v>
      </c>
      <c r="C21" t="s">
        <v>81</v>
      </c>
      <c r="D21" t="s">
        <v>116</v>
      </c>
      <c r="E21" t="s">
        <v>136</v>
      </c>
      <c r="F21" s="32">
        <v>5</v>
      </c>
      <c r="G21" s="32"/>
      <c r="H21" s="32"/>
      <c r="I21" t="s">
        <v>122</v>
      </c>
      <c r="J21" t="s">
        <v>147</v>
      </c>
      <c r="K21" t="s">
        <v>171</v>
      </c>
      <c r="L21" t="s">
        <v>148</v>
      </c>
      <c r="M21" t="s">
        <v>160</v>
      </c>
      <c r="N21" t="s">
        <v>131</v>
      </c>
      <c r="O21" t="s">
        <v>168</v>
      </c>
      <c r="P21" t="s">
        <v>176</v>
      </c>
    </row>
    <row r="22" spans="1:16" x14ac:dyDescent="0.4">
      <c r="B22" t="s">
        <v>16</v>
      </c>
      <c r="C22" t="s">
        <v>82</v>
      </c>
      <c r="D22" t="s">
        <v>117</v>
      </c>
      <c r="E22" t="s">
        <v>137</v>
      </c>
      <c r="F22" s="32">
        <v>4</v>
      </c>
      <c r="G22" s="32"/>
      <c r="H22" s="32"/>
      <c r="I22" t="s">
        <v>123</v>
      </c>
      <c r="J22" t="s">
        <v>127</v>
      </c>
      <c r="K22" t="s">
        <v>126</v>
      </c>
      <c r="L22" t="s">
        <v>132</v>
      </c>
      <c r="M22" t="s">
        <v>161</v>
      </c>
      <c r="N22" t="s">
        <v>164</v>
      </c>
      <c r="O22" t="s">
        <v>169</v>
      </c>
      <c r="P22" t="s">
        <v>118</v>
      </c>
    </row>
    <row r="23" spans="1:16" x14ac:dyDescent="0.4">
      <c r="B23" t="s">
        <v>18</v>
      </c>
      <c r="C23" t="s">
        <v>83</v>
      </c>
      <c r="E23" t="s">
        <v>138</v>
      </c>
      <c r="F23" s="32">
        <v>3</v>
      </c>
      <c r="G23" s="32"/>
      <c r="H23" s="32"/>
      <c r="K23" t="s">
        <v>127</v>
      </c>
      <c r="L23" t="s">
        <v>127</v>
      </c>
      <c r="M23" t="s">
        <v>127</v>
      </c>
      <c r="N23" t="s">
        <v>127</v>
      </c>
      <c r="O23" t="s">
        <v>177</v>
      </c>
      <c r="P23" t="s">
        <v>127</v>
      </c>
    </row>
    <row r="24" spans="1:16" x14ac:dyDescent="0.4">
      <c r="E24" t="s">
        <v>139</v>
      </c>
      <c r="F24" s="32">
        <v>2</v>
      </c>
      <c r="G24" s="32"/>
      <c r="H24" s="32"/>
      <c r="O24" t="s">
        <v>127</v>
      </c>
    </row>
    <row r="25" spans="1:16" x14ac:dyDescent="0.4">
      <c r="E25" t="s">
        <v>140</v>
      </c>
      <c r="F25" s="32">
        <v>1</v>
      </c>
      <c r="G25" s="32"/>
      <c r="H25" s="32"/>
    </row>
    <row r="26" spans="1:16" x14ac:dyDescent="0.4">
      <c r="E26" t="s">
        <v>141</v>
      </c>
      <c r="F26" s="32">
        <v>0</v>
      </c>
      <c r="G26" s="32"/>
      <c r="H26" s="32"/>
    </row>
  </sheetData>
  <dataValidations count="12">
    <dataValidation type="list" allowBlank="1" showInputMessage="1" showErrorMessage="1" sqref="B2:B17" xr:uid="{FE656927-D270-4772-B07D-F2DDA4365385}">
      <formula1>$B$20:$B$26</formula1>
    </dataValidation>
    <dataValidation type="list" allowBlank="1" showInputMessage="1" showErrorMessage="1" sqref="C2:C17" xr:uid="{EA98000A-3331-4345-8B62-543C9E7E1511}">
      <formula1>$C$20:$C$26</formula1>
    </dataValidation>
    <dataValidation type="list" allowBlank="1" showInputMessage="1" showErrorMessage="1" sqref="D2:D17" xr:uid="{EC85591E-793D-4EFE-BAAE-36816355D366}">
      <formula1>$D$20:$D$22</formula1>
    </dataValidation>
    <dataValidation type="list" allowBlank="1" showInputMessage="1" showErrorMessage="1" sqref="I2:I17" xr:uid="{1B91B5A6-6ED8-4144-A311-141AD7052AB7}">
      <formula1>$I$20:$I$22</formula1>
    </dataValidation>
    <dataValidation type="list" allowBlank="1" showInputMessage="1" showErrorMessage="1" sqref="K2:K17" xr:uid="{64D53A2F-931B-4F8E-B77D-637330CCA304}">
      <formula1>$K$20:$K$26</formula1>
    </dataValidation>
    <dataValidation type="list" allowBlank="1" showInputMessage="1" showErrorMessage="1" sqref="L2:L17" xr:uid="{36D1C988-5AA8-42A0-B537-11C81CA7F0F7}">
      <formula1>$L$20:$L$26</formula1>
    </dataValidation>
    <dataValidation type="list" allowBlank="1" showInputMessage="1" showErrorMessage="1" sqref="E2:H17" xr:uid="{CF4DD5A3-D33B-4C1F-A1E0-E3E1F7644315}">
      <formula1>$E$20:$E$26</formula1>
    </dataValidation>
    <dataValidation type="list" allowBlank="1" showInputMessage="1" showErrorMessage="1" sqref="J2:J17" xr:uid="{8AF13DCE-D8C7-4AE5-A6DA-AD9228CFBDAB}">
      <formula1>$J$20:$J$22</formula1>
    </dataValidation>
    <dataValidation type="list" allowBlank="1" showInputMessage="1" showErrorMessage="1" sqref="M2:M16" xr:uid="{89F108A8-3AAA-4D92-A6B4-BE308F8CC0D4}">
      <formula1>$M$20:$M$24</formula1>
    </dataValidation>
    <dataValidation type="list" allowBlank="1" showInputMessage="1" showErrorMessage="1" sqref="N2:N16 M17:N17" xr:uid="{492B9AA2-A693-4F37-8BD5-2D0F170B70E9}">
      <formula1>$N$20:$N$24</formula1>
    </dataValidation>
    <dataValidation type="list" allowBlank="1" showInputMessage="1" showErrorMessage="1" sqref="P2:P17" xr:uid="{DA15574E-AA54-4709-BB41-B28489B0CCD9}">
      <formula1>$P$20:$P$23</formula1>
    </dataValidation>
    <dataValidation type="list" allowBlank="1" showInputMessage="1" showErrorMessage="1" sqref="O2:O17" xr:uid="{5F9D9A87-77B1-4CF5-9FF6-4DB03EDF5A4C}">
      <formula1>$O$20:$O$24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184F-964B-44CE-8A3D-E9399C3B33BB}">
  <sheetPr codeName="Sheet2"/>
  <dimension ref="A1:G18"/>
  <sheetViews>
    <sheetView workbookViewId="0">
      <selection activeCell="C6" sqref="C6"/>
    </sheetView>
  </sheetViews>
  <sheetFormatPr defaultRowHeight="14.6" x14ac:dyDescent="0.4"/>
  <cols>
    <col min="1" max="1" width="10.07421875" bestFit="1" customWidth="1"/>
    <col min="2" max="2" width="15.15234375" bestFit="1" customWidth="1"/>
    <col min="3" max="3" width="59.23046875" bestFit="1" customWidth="1"/>
    <col min="6" max="6" width="11.765625" bestFit="1" customWidth="1"/>
  </cols>
  <sheetData>
    <row r="1" spans="1:7" s="6" customFormat="1" x14ac:dyDescent="0.4">
      <c r="A1" s="6" t="s">
        <v>9</v>
      </c>
      <c r="B1" s="6" t="s">
        <v>8</v>
      </c>
      <c r="C1" s="6" t="s">
        <v>11</v>
      </c>
    </row>
    <row r="2" spans="1:7" x14ac:dyDescent="0.4">
      <c r="A2" t="s">
        <v>55</v>
      </c>
      <c r="B2" t="s">
        <v>10</v>
      </c>
      <c r="C2" t="s">
        <v>12</v>
      </c>
      <c r="F2" s="36" t="s">
        <v>67</v>
      </c>
      <c r="G2" s="36"/>
    </row>
    <row r="3" spans="1:7" x14ac:dyDescent="0.4">
      <c r="A3" t="s">
        <v>55</v>
      </c>
      <c r="B3" t="s">
        <v>48</v>
      </c>
      <c r="C3" t="s">
        <v>49</v>
      </c>
      <c r="F3" t="s">
        <v>68</v>
      </c>
      <c r="G3" t="s">
        <v>69</v>
      </c>
    </row>
    <row r="4" spans="1:7" x14ac:dyDescent="0.4">
      <c r="A4" t="s">
        <v>62</v>
      </c>
    </row>
    <row r="5" spans="1:7" x14ac:dyDescent="0.4">
      <c r="A5" t="s">
        <v>65</v>
      </c>
      <c r="B5" t="s">
        <v>71</v>
      </c>
      <c r="C5" t="s">
        <v>72</v>
      </c>
    </row>
    <row r="7" spans="1:7" x14ac:dyDescent="0.4">
      <c r="A7" t="s">
        <v>14</v>
      </c>
    </row>
    <row r="8" spans="1:7" x14ac:dyDescent="0.4">
      <c r="A8" t="s">
        <v>13</v>
      </c>
    </row>
    <row r="9" spans="1:7" x14ac:dyDescent="0.4">
      <c r="A9" t="s">
        <v>66</v>
      </c>
    </row>
    <row r="11" spans="1:7" x14ac:dyDescent="0.4">
      <c r="A11" t="s">
        <v>15</v>
      </c>
      <c r="B11" t="s">
        <v>51</v>
      </c>
      <c r="C11" t="s">
        <v>60</v>
      </c>
    </row>
    <row r="12" spans="1:7" x14ac:dyDescent="0.4">
      <c r="A12" t="s">
        <v>15</v>
      </c>
      <c r="B12" t="s">
        <v>52</v>
      </c>
      <c r="C12" t="s">
        <v>61</v>
      </c>
    </row>
    <row r="13" spans="1:7" x14ac:dyDescent="0.4">
      <c r="A13" t="s">
        <v>16</v>
      </c>
    </row>
    <row r="15" spans="1:7" x14ac:dyDescent="0.4">
      <c r="A15" t="s">
        <v>17</v>
      </c>
      <c r="B15" t="s">
        <v>50</v>
      </c>
      <c r="C15" t="s">
        <v>57</v>
      </c>
    </row>
    <row r="16" spans="1:7" x14ac:dyDescent="0.4">
      <c r="A16" t="s">
        <v>18</v>
      </c>
    </row>
    <row r="17" spans="1:3" x14ac:dyDescent="0.4">
      <c r="A17" t="s">
        <v>56</v>
      </c>
      <c r="B17" t="s">
        <v>73</v>
      </c>
      <c r="C17" t="s">
        <v>74</v>
      </c>
    </row>
    <row r="18" spans="1:3" x14ac:dyDescent="0.4">
      <c r="A18" t="s">
        <v>58</v>
      </c>
      <c r="B18" t="s">
        <v>59</v>
      </c>
      <c r="C18" t="s">
        <v>70</v>
      </c>
    </row>
  </sheetData>
  <mergeCells count="1">
    <mergeCell ref="F2:G2"/>
  </mergeCells>
  <conditionalFormatting sqref="B1:C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DF13-2BA9-4072-AEF9-68519C446CC9}">
  <dimension ref="A1:AZ5"/>
  <sheetViews>
    <sheetView topLeftCell="M1" zoomScaleNormal="100" workbookViewId="0">
      <selection activeCell="G11" sqref="G11"/>
    </sheetView>
  </sheetViews>
  <sheetFormatPr defaultColWidth="3.69140625" defaultRowHeight="14.6" x14ac:dyDescent="0.4"/>
  <cols>
    <col min="1" max="1" width="10.84375" style="13" bestFit="1" customWidth="1"/>
    <col min="2" max="16384" width="3.69140625" style="13"/>
  </cols>
  <sheetData>
    <row r="1" spans="1:52" x14ac:dyDescent="0.4">
      <c r="A1" s="14" t="s">
        <v>63</v>
      </c>
      <c r="B1" s="14">
        <v>5</v>
      </c>
      <c r="C1" s="14">
        <v>6</v>
      </c>
      <c r="D1" s="14">
        <v>7</v>
      </c>
      <c r="E1" s="14">
        <v>8</v>
      </c>
      <c r="F1" s="14">
        <v>9</v>
      </c>
      <c r="G1" s="14">
        <v>10</v>
      </c>
      <c r="H1" s="14">
        <v>11</v>
      </c>
      <c r="I1" s="14">
        <v>12</v>
      </c>
      <c r="J1" s="14">
        <v>13</v>
      </c>
      <c r="K1" s="14">
        <v>14</v>
      </c>
      <c r="L1" s="14">
        <v>15</v>
      </c>
      <c r="M1" s="14">
        <v>16</v>
      </c>
      <c r="N1" s="14">
        <v>17</v>
      </c>
      <c r="O1" s="14">
        <v>18</v>
      </c>
      <c r="P1" s="14">
        <v>19</v>
      </c>
      <c r="Q1" s="14">
        <v>20</v>
      </c>
      <c r="R1" s="14">
        <v>21</v>
      </c>
      <c r="S1" s="14">
        <v>22</v>
      </c>
      <c r="T1" s="14">
        <v>23</v>
      </c>
      <c r="U1" s="14">
        <v>24</v>
      </c>
      <c r="V1" s="14">
        <v>25</v>
      </c>
      <c r="W1" s="14">
        <v>26</v>
      </c>
      <c r="X1" s="14">
        <v>27</v>
      </c>
      <c r="Y1" s="14">
        <v>28</v>
      </c>
      <c r="Z1" s="14">
        <v>29</v>
      </c>
      <c r="AA1" s="14">
        <v>30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x14ac:dyDescent="0.4">
      <c r="A2" s="14" t="s">
        <v>75</v>
      </c>
      <c r="B2" s="13">
        <v>0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2</v>
      </c>
      <c r="I2" s="13">
        <v>2</v>
      </c>
      <c r="J2" s="13">
        <v>2</v>
      </c>
      <c r="K2" s="13">
        <v>2</v>
      </c>
      <c r="L2" s="13">
        <v>2</v>
      </c>
      <c r="M2" s="13">
        <v>3</v>
      </c>
      <c r="N2" s="13">
        <v>3</v>
      </c>
      <c r="O2" s="13">
        <v>3</v>
      </c>
      <c r="P2" s="13">
        <v>3</v>
      </c>
      <c r="Q2" s="13">
        <v>3</v>
      </c>
      <c r="R2" s="13">
        <v>4</v>
      </c>
      <c r="S2" s="13">
        <v>4</v>
      </c>
      <c r="T2" s="13">
        <v>4</v>
      </c>
      <c r="U2" s="13">
        <v>4</v>
      </c>
      <c r="V2" s="13">
        <v>4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</row>
    <row r="3" spans="1:52" x14ac:dyDescent="0.4">
      <c r="A3" s="14" t="s">
        <v>64</v>
      </c>
      <c r="B3" s="13">
        <f>SUM($B$2:B$2)</f>
        <v>0</v>
      </c>
      <c r="C3" s="13">
        <f>SUM($B$2:C$2)</f>
        <v>1</v>
      </c>
      <c r="D3" s="13">
        <f>SUM($B$2:D$2)</f>
        <v>2</v>
      </c>
      <c r="E3" s="13">
        <f>SUM($B$2:E$2)</f>
        <v>3</v>
      </c>
      <c r="F3" s="13">
        <f>SUM($B$2:F$2)</f>
        <v>4</v>
      </c>
      <c r="G3" s="13">
        <f>SUM($B$2:G$2)</f>
        <v>5</v>
      </c>
      <c r="H3" s="13">
        <f>SUM($B$2:H$2)</f>
        <v>7</v>
      </c>
      <c r="I3" s="13">
        <f>SUM($B$2:I$2)</f>
        <v>9</v>
      </c>
      <c r="J3" s="13">
        <f>SUM($B$2:J$2)</f>
        <v>11</v>
      </c>
      <c r="K3" s="13">
        <f>SUM($B$2:K$2)</f>
        <v>13</v>
      </c>
      <c r="L3" s="13">
        <f>SUM($B$2:L$2)</f>
        <v>15</v>
      </c>
      <c r="M3" s="13">
        <f>SUM($B$2:M$2)</f>
        <v>18</v>
      </c>
      <c r="N3" s="13">
        <f>SUM($B$2:N$2)</f>
        <v>21</v>
      </c>
      <c r="O3" s="13">
        <f>SUM($B$2:O$2)</f>
        <v>24</v>
      </c>
      <c r="P3" s="13">
        <f>SUM($B$2:P$2)</f>
        <v>27</v>
      </c>
      <c r="Q3" s="13">
        <f>SUM($B$2:Q$2)</f>
        <v>30</v>
      </c>
      <c r="R3" s="13">
        <f>SUM($B$2:R$2)</f>
        <v>34</v>
      </c>
      <c r="S3" s="13">
        <f>SUM($B$2:S$2)</f>
        <v>38</v>
      </c>
      <c r="T3" s="13">
        <f>SUM($B$2:T$2)</f>
        <v>42</v>
      </c>
      <c r="U3" s="13">
        <f>SUM($B$2:U$2)</f>
        <v>46</v>
      </c>
      <c r="V3" s="13">
        <f>SUM($B$2:V$2)</f>
        <v>50</v>
      </c>
      <c r="W3" s="13">
        <f>SUM($B$2:W$2)</f>
        <v>55</v>
      </c>
      <c r="X3" s="13">
        <f>SUM($B$2:X$2)</f>
        <v>60</v>
      </c>
      <c r="Y3" s="13">
        <f>SUM($B$2:Y$2)</f>
        <v>65</v>
      </c>
      <c r="Z3" s="13">
        <f>SUM($B$2:Z$2)</f>
        <v>70</v>
      </c>
      <c r="AA3" s="13">
        <f>SUM($B$2:AA$2)</f>
        <v>75</v>
      </c>
    </row>
    <row r="4" spans="1:52" x14ac:dyDescent="0.4">
      <c r="A4" s="14" t="s">
        <v>76</v>
      </c>
      <c r="B4" s="13">
        <v>0</v>
      </c>
      <c r="C4" s="13">
        <f t="shared" ref="C4:G4" si="0">C$2-1</f>
        <v>0</v>
      </c>
      <c r="D4" s="13">
        <f t="shared" si="0"/>
        <v>0</v>
      </c>
      <c r="E4" s="13">
        <f t="shared" si="0"/>
        <v>0</v>
      </c>
      <c r="F4" s="13">
        <f t="shared" si="0"/>
        <v>0</v>
      </c>
      <c r="G4" s="13">
        <f t="shared" si="0"/>
        <v>0</v>
      </c>
      <c r="H4" s="13">
        <f>H$2-1</f>
        <v>1</v>
      </c>
      <c r="I4" s="13">
        <f t="shared" ref="I4:AA4" si="1">I$2-1</f>
        <v>1</v>
      </c>
      <c r="J4" s="13">
        <f t="shared" si="1"/>
        <v>1</v>
      </c>
      <c r="K4" s="13">
        <f t="shared" si="1"/>
        <v>1</v>
      </c>
      <c r="L4" s="13">
        <f t="shared" si="1"/>
        <v>1</v>
      </c>
      <c r="M4" s="13">
        <f t="shared" si="1"/>
        <v>2</v>
      </c>
      <c r="N4" s="13">
        <f t="shared" si="1"/>
        <v>2</v>
      </c>
      <c r="O4" s="13">
        <f t="shared" si="1"/>
        <v>2</v>
      </c>
      <c r="P4" s="13">
        <f t="shared" si="1"/>
        <v>2</v>
      </c>
      <c r="Q4" s="13">
        <f t="shared" si="1"/>
        <v>2</v>
      </c>
      <c r="R4" s="13">
        <f t="shared" si="1"/>
        <v>3</v>
      </c>
      <c r="S4" s="13">
        <f t="shared" si="1"/>
        <v>3</v>
      </c>
      <c r="T4" s="13">
        <f t="shared" si="1"/>
        <v>3</v>
      </c>
      <c r="U4" s="13">
        <f t="shared" si="1"/>
        <v>3</v>
      </c>
      <c r="V4" s="13">
        <f t="shared" si="1"/>
        <v>3</v>
      </c>
      <c r="W4" s="13">
        <f t="shared" si="1"/>
        <v>4</v>
      </c>
      <c r="X4" s="13">
        <f t="shared" si="1"/>
        <v>4</v>
      </c>
      <c r="Y4" s="13">
        <f t="shared" si="1"/>
        <v>4</v>
      </c>
      <c r="Z4" s="13">
        <f t="shared" si="1"/>
        <v>4</v>
      </c>
      <c r="AA4" s="13">
        <f t="shared" si="1"/>
        <v>4</v>
      </c>
    </row>
    <row r="5" spans="1:52" x14ac:dyDescent="0.4">
      <c r="A5" s="14" t="s">
        <v>77</v>
      </c>
      <c r="B5" s="13">
        <f>SUM($B$4:B$4)</f>
        <v>0</v>
      </c>
      <c r="C5" s="13">
        <f>SUM($B$4:C$4)</f>
        <v>0</v>
      </c>
      <c r="D5" s="13">
        <f>SUM($B$4:D$4)</f>
        <v>0</v>
      </c>
      <c r="E5" s="13">
        <f>SUM($B$4:E$4)</f>
        <v>0</v>
      </c>
      <c r="F5" s="13">
        <f>SUM($B$4:F$4)</f>
        <v>0</v>
      </c>
      <c r="G5" s="13">
        <f>SUM($B$4:G$4)</f>
        <v>0</v>
      </c>
      <c r="H5" s="13">
        <f>SUM($B$4:H$4)</f>
        <v>1</v>
      </c>
      <c r="I5" s="13">
        <f>SUM($B$4:I$4)</f>
        <v>2</v>
      </c>
      <c r="J5" s="13">
        <f>SUM($B$4:J$4)</f>
        <v>3</v>
      </c>
      <c r="K5" s="13">
        <f>SUM($B$4:K$4)</f>
        <v>4</v>
      </c>
      <c r="L5" s="13">
        <f>SUM($B$4:L$4)</f>
        <v>5</v>
      </c>
      <c r="M5" s="13">
        <f>SUM($B$4:M$4)</f>
        <v>7</v>
      </c>
      <c r="N5" s="13">
        <f>SUM($B$4:N$4)</f>
        <v>9</v>
      </c>
      <c r="O5" s="13">
        <f>SUM($B$4:O$4)</f>
        <v>11</v>
      </c>
      <c r="P5" s="13">
        <f>SUM($B$4:P$4)</f>
        <v>13</v>
      </c>
      <c r="Q5" s="13">
        <f>SUM($B$4:Q$4)</f>
        <v>15</v>
      </c>
      <c r="R5" s="13">
        <f>SUM($B$4:R$4)</f>
        <v>18</v>
      </c>
      <c r="S5" s="13">
        <f>SUM($B$4:S$4)</f>
        <v>21</v>
      </c>
      <c r="T5" s="13">
        <f>SUM($B$4:T$4)</f>
        <v>24</v>
      </c>
      <c r="U5" s="13">
        <f>SUM($B$4:U$4)</f>
        <v>27</v>
      </c>
      <c r="V5" s="13">
        <f>SUM($B$4:V$4)</f>
        <v>30</v>
      </c>
      <c r="W5" s="13">
        <f>SUM($B$4:W$4)</f>
        <v>34</v>
      </c>
      <c r="X5" s="13">
        <f>SUM($B$4:X$4)</f>
        <v>38</v>
      </c>
      <c r="Y5" s="13">
        <f>SUM($B$4:Y$4)</f>
        <v>42</v>
      </c>
      <c r="Z5" s="13">
        <f>SUM($B$4:Z$4)</f>
        <v>46</v>
      </c>
      <c r="AA5" s="13">
        <f>SUM($B$4:AA$4)</f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19F-8282-4DD2-9934-41ADCE32A09A}">
  <dimension ref="A1:Q50"/>
  <sheetViews>
    <sheetView workbookViewId="0">
      <selection activeCell="D18" sqref="D18"/>
    </sheetView>
  </sheetViews>
  <sheetFormatPr defaultRowHeight="14.6" x14ac:dyDescent="0.4"/>
  <cols>
    <col min="1" max="1" width="9.23046875" style="21"/>
    <col min="2" max="2" width="9.23046875" style="29"/>
    <col min="3" max="3" width="9.23046875" style="21"/>
    <col min="4" max="4" width="9.23046875" style="24"/>
    <col min="5" max="6" width="9.23046875" style="21"/>
    <col min="7" max="7" width="9.23046875" style="24"/>
    <col min="8" max="8" width="16" style="23" bestFit="1" customWidth="1"/>
    <col min="9" max="9" width="13.921875" style="20" bestFit="1" customWidth="1"/>
  </cols>
  <sheetData>
    <row r="1" spans="1:17" s="6" customFormat="1" x14ac:dyDescent="0.4">
      <c r="A1" s="6" t="s">
        <v>87</v>
      </c>
      <c r="B1" s="30" t="s">
        <v>91</v>
      </c>
      <c r="C1" s="6" t="s">
        <v>86</v>
      </c>
      <c r="D1" s="19" t="s">
        <v>90</v>
      </c>
      <c r="E1" s="6" t="s">
        <v>85</v>
      </c>
      <c r="F1" s="6" t="s">
        <v>84</v>
      </c>
      <c r="G1" s="19" t="s">
        <v>89</v>
      </c>
      <c r="H1" s="18" t="s">
        <v>92</v>
      </c>
      <c r="I1" s="27" t="s">
        <v>93</v>
      </c>
      <c r="J1" s="18"/>
    </row>
    <row r="2" spans="1:17" x14ac:dyDescent="0.4">
      <c r="A2" s="25">
        <v>0.06</v>
      </c>
      <c r="B2" s="28">
        <v>0.08</v>
      </c>
      <c r="C2" s="25">
        <v>0.1</v>
      </c>
      <c r="D2" s="26">
        <v>0.1</v>
      </c>
      <c r="E2" s="25">
        <v>0.16</v>
      </c>
      <c r="F2" s="25">
        <v>0.2</v>
      </c>
      <c r="G2" s="26">
        <v>0.25</v>
      </c>
      <c r="H2" s="23">
        <f>F2+E2+C2-(G2+D2*2)</f>
        <v>9.9999999999999534E-3</v>
      </c>
      <c r="I2" s="23">
        <f>F2+E2+C2+A2-(F2+E2+B2*2)</f>
        <v>0</v>
      </c>
      <c r="J2" s="6"/>
      <c r="L2" t="s">
        <v>84</v>
      </c>
      <c r="M2" t="s">
        <v>85</v>
      </c>
      <c r="N2" t="s">
        <v>88</v>
      </c>
      <c r="O2" t="s">
        <v>86</v>
      </c>
      <c r="P2" t="s">
        <v>87</v>
      </c>
    </row>
    <row r="3" spans="1:17" x14ac:dyDescent="0.4">
      <c r="A3" s="21">
        <f>A2+0.01*MAX(1-(A2)*4,0.05)</f>
        <v>6.7599999999999993E-2</v>
      </c>
      <c r="B3" s="29">
        <f>B2+0.01*MAX(1-(B2)*4,0.05)</f>
        <v>8.6800000000000002E-2</v>
      </c>
      <c r="C3" s="21">
        <f>C2+0.01*MAX(1-(C2)*4,0.05)</f>
        <v>0.10600000000000001</v>
      </c>
      <c r="D3" s="22">
        <f>D2+0.01*MAX(1-(D2)*3.5,0.05)</f>
        <v>0.10650000000000001</v>
      </c>
      <c r="E3" s="21">
        <f>E2+0.01*MAX(1-(E2)*3,0.05)</f>
        <v>0.16520000000000001</v>
      </c>
      <c r="F3" s="21">
        <f>F2+0.01*MAX(1-(F2)*2,0.05)</f>
        <v>0.20600000000000002</v>
      </c>
      <c r="G3" s="22">
        <f>G2+0.01*MAX(1-(G2)*2,0.05)</f>
        <v>0.255</v>
      </c>
      <c r="H3" s="23">
        <f t="shared" ref="H3:H50" si="0">F3+E3+C3-(G3+D3*2)</f>
        <v>9.2000000000000415E-3</v>
      </c>
      <c r="I3" s="23">
        <f t="shared" ref="I3:I50" si="1">F3+E3+C3+A3-(F3+E3+B3*2)</f>
        <v>0</v>
      </c>
      <c r="K3" t="s">
        <v>80</v>
      </c>
      <c r="L3">
        <v>4</v>
      </c>
      <c r="M3">
        <v>3</v>
      </c>
      <c r="N3">
        <v>2</v>
      </c>
      <c r="O3">
        <v>3</v>
      </c>
      <c r="P3">
        <v>4</v>
      </c>
      <c r="Q3" s="6">
        <f>SUM(L3:P3)</f>
        <v>16</v>
      </c>
    </row>
    <row r="4" spans="1:17" x14ac:dyDescent="0.4">
      <c r="A4" s="21">
        <f t="shared" ref="A4:C50" si="2">A3+0.01*MAX(1-(A3)*4,0.05)</f>
        <v>7.489599999999999E-2</v>
      </c>
      <c r="B4" s="29">
        <f t="shared" si="2"/>
        <v>9.3328000000000008E-2</v>
      </c>
      <c r="C4" s="21">
        <f t="shared" si="2"/>
        <v>0.11176000000000001</v>
      </c>
      <c r="D4" s="22">
        <f t="shared" ref="D4:D50" si="3">D3+0.01*MAX(1-(D3)*3.5,0.05)</f>
        <v>0.11277250000000001</v>
      </c>
      <c r="E4" s="21">
        <f t="shared" ref="E4:E50" si="4">E3+0.01*MAX(1-(E3)*3,0.05)</f>
        <v>0.17024400000000001</v>
      </c>
      <c r="F4" s="21">
        <f t="shared" ref="F4:G50" si="5">F3+0.01*MAX(1-(F3)*2,0.05)</f>
        <v>0.21188000000000001</v>
      </c>
      <c r="G4" s="22">
        <f t="shared" si="5"/>
        <v>0.25990000000000002</v>
      </c>
      <c r="H4" s="23">
        <f t="shared" si="0"/>
        <v>8.4390000000000298E-3</v>
      </c>
      <c r="I4" s="23">
        <f t="shared" si="1"/>
        <v>0</v>
      </c>
      <c r="K4" t="s">
        <v>81</v>
      </c>
      <c r="L4">
        <v>4</v>
      </c>
      <c r="M4">
        <v>3</v>
      </c>
      <c r="N4">
        <v>2</v>
      </c>
      <c r="O4">
        <v>3</v>
      </c>
      <c r="P4">
        <v>4</v>
      </c>
      <c r="Q4" s="6">
        <f t="shared" ref="Q4:Q6" si="6">SUM(L4:P4)</f>
        <v>16</v>
      </c>
    </row>
    <row r="5" spans="1:17" x14ac:dyDescent="0.4">
      <c r="A5" s="21">
        <f t="shared" si="2"/>
        <v>8.1900159999999986E-2</v>
      </c>
      <c r="B5" s="29">
        <f t="shared" si="2"/>
        <v>9.9594880000000011E-2</v>
      </c>
      <c r="C5" s="21">
        <f t="shared" si="2"/>
        <v>0.11728960000000001</v>
      </c>
      <c r="D5" s="22">
        <f t="shared" si="3"/>
        <v>0.11882546250000001</v>
      </c>
      <c r="E5" s="21">
        <f t="shared" si="4"/>
        <v>0.17513668000000002</v>
      </c>
      <c r="F5" s="21">
        <f t="shared" si="5"/>
        <v>0.21764240000000001</v>
      </c>
      <c r="G5" s="22">
        <f t="shared" si="5"/>
        <v>0.26470199999999999</v>
      </c>
      <c r="H5" s="23">
        <f t="shared" si="0"/>
        <v>7.7157549999999908E-3</v>
      </c>
      <c r="I5" s="23">
        <f t="shared" si="1"/>
        <v>0</v>
      </c>
      <c r="K5" t="s">
        <v>82</v>
      </c>
      <c r="L5">
        <v>4</v>
      </c>
      <c r="M5">
        <v>3</v>
      </c>
      <c r="N5">
        <v>2</v>
      </c>
      <c r="O5">
        <v>3</v>
      </c>
      <c r="P5">
        <v>4</v>
      </c>
      <c r="Q5" s="6">
        <f t="shared" si="6"/>
        <v>16</v>
      </c>
    </row>
    <row r="6" spans="1:17" x14ac:dyDescent="0.4">
      <c r="A6" s="21">
        <f t="shared" si="2"/>
        <v>8.8624153599999991E-2</v>
      </c>
      <c r="B6" s="29">
        <f t="shared" si="2"/>
        <v>0.1056110848</v>
      </c>
      <c r="C6" s="21">
        <f t="shared" si="2"/>
        <v>0.122598016</v>
      </c>
      <c r="D6" s="22">
        <f t="shared" si="3"/>
        <v>0.1246665713125</v>
      </c>
      <c r="E6" s="21">
        <f t="shared" si="4"/>
        <v>0.17988257960000001</v>
      </c>
      <c r="F6" s="21">
        <f t="shared" si="5"/>
        <v>0.223289552</v>
      </c>
      <c r="G6" s="22">
        <f t="shared" si="5"/>
        <v>0.26940796</v>
      </c>
      <c r="H6" s="23">
        <f t="shared" si="0"/>
        <v>7.0290449750000095E-3</v>
      </c>
      <c r="I6" s="23">
        <f t="shared" si="1"/>
        <v>0</v>
      </c>
      <c r="K6" t="s">
        <v>83</v>
      </c>
      <c r="L6">
        <v>4</v>
      </c>
      <c r="M6">
        <v>3</v>
      </c>
      <c r="N6">
        <v>2</v>
      </c>
      <c r="O6">
        <v>3</v>
      </c>
      <c r="P6">
        <v>4</v>
      </c>
      <c r="Q6" s="6">
        <f t="shared" si="6"/>
        <v>16</v>
      </c>
    </row>
    <row r="7" spans="1:17" x14ac:dyDescent="0.4">
      <c r="A7" s="21">
        <f t="shared" si="2"/>
        <v>9.5079187455999997E-2</v>
      </c>
      <c r="B7" s="29">
        <f t="shared" si="2"/>
        <v>0.111386641408</v>
      </c>
      <c r="C7" s="21">
        <f t="shared" si="2"/>
        <v>0.12769409536000001</v>
      </c>
      <c r="D7" s="22">
        <f t="shared" si="3"/>
        <v>0.13030324131656251</v>
      </c>
      <c r="E7" s="21">
        <f t="shared" si="4"/>
        <v>0.18448610221200001</v>
      </c>
      <c r="F7" s="21">
        <f t="shared" si="5"/>
        <v>0.22882376096000001</v>
      </c>
      <c r="G7" s="22">
        <f t="shared" si="5"/>
        <v>0.27401980079999999</v>
      </c>
      <c r="H7" s="23">
        <f t="shared" si="0"/>
        <v>6.3776750988749908E-3</v>
      </c>
      <c r="I7" s="23">
        <f t="shared" si="1"/>
        <v>0</v>
      </c>
      <c r="L7" s="6">
        <f>SUM(L3:L6)</f>
        <v>16</v>
      </c>
      <c r="M7" s="6">
        <f t="shared" ref="M7:P7" si="7">SUM(M3:M6)</f>
        <v>12</v>
      </c>
      <c r="N7" s="6">
        <f t="shared" si="7"/>
        <v>8</v>
      </c>
      <c r="O7" s="6">
        <f t="shared" si="7"/>
        <v>12</v>
      </c>
      <c r="P7" s="6">
        <f t="shared" si="7"/>
        <v>16</v>
      </c>
      <c r="Q7" s="18">
        <f>SUM(L3:P6)</f>
        <v>64</v>
      </c>
    </row>
    <row r="8" spans="1:17" x14ac:dyDescent="0.4">
      <c r="A8" s="21">
        <f t="shared" si="2"/>
        <v>0.10127601995775999</v>
      </c>
      <c r="B8" s="29">
        <f t="shared" si="2"/>
        <v>0.11693117575168001</v>
      </c>
      <c r="C8" s="21">
        <f t="shared" si="2"/>
        <v>0.13258633154560001</v>
      </c>
      <c r="D8" s="22">
        <f t="shared" si="3"/>
        <v>0.13574262787048283</v>
      </c>
      <c r="E8" s="21">
        <f t="shared" si="4"/>
        <v>0.18895151914564001</v>
      </c>
      <c r="F8" s="21">
        <f t="shared" si="5"/>
        <v>0.2342472857408</v>
      </c>
      <c r="G8" s="22">
        <f t="shared" si="5"/>
        <v>0.27853940478399997</v>
      </c>
      <c r="H8" s="23">
        <f t="shared" si="0"/>
        <v>5.7604759070744027E-3</v>
      </c>
      <c r="I8" s="23">
        <f t="shared" si="1"/>
        <v>0</v>
      </c>
    </row>
    <row r="9" spans="1:17" x14ac:dyDescent="0.4">
      <c r="A9" s="21">
        <f t="shared" si="2"/>
        <v>0.10722497915944959</v>
      </c>
      <c r="B9" s="29">
        <f t="shared" si="2"/>
        <v>0.12225392872161281</v>
      </c>
      <c r="C9" s="21">
        <f t="shared" si="2"/>
        <v>0.137282878283776</v>
      </c>
      <c r="D9" s="22">
        <f t="shared" si="3"/>
        <v>0.14099163589501593</v>
      </c>
      <c r="E9" s="21">
        <f t="shared" si="4"/>
        <v>0.19328297357127081</v>
      </c>
      <c r="F9" s="21">
        <f t="shared" si="5"/>
        <v>0.23956234002598401</v>
      </c>
      <c r="G9" s="22">
        <f t="shared" si="5"/>
        <v>0.28296861668831996</v>
      </c>
      <c r="H9" s="23">
        <f t="shared" si="0"/>
        <v>5.17630340267905E-3</v>
      </c>
      <c r="I9" s="23">
        <f t="shared" si="1"/>
        <v>0</v>
      </c>
    </row>
    <row r="10" spans="1:17" x14ac:dyDescent="0.4">
      <c r="A10" s="21">
        <f t="shared" si="2"/>
        <v>0.1129359799930716</v>
      </c>
      <c r="B10" s="29">
        <f t="shared" si="2"/>
        <v>0.12736377157274831</v>
      </c>
      <c r="C10" s="21">
        <f t="shared" si="2"/>
        <v>0.14179156315242497</v>
      </c>
      <c r="D10" s="22">
        <f t="shared" si="3"/>
        <v>0.14605692863869038</v>
      </c>
      <c r="E10" s="21">
        <f t="shared" si="4"/>
        <v>0.19748448436413268</v>
      </c>
      <c r="F10" s="21">
        <f t="shared" si="5"/>
        <v>0.24477109322546434</v>
      </c>
      <c r="G10" s="22">
        <f t="shared" si="5"/>
        <v>0.28730924435455357</v>
      </c>
      <c r="H10" s="23">
        <f t="shared" si="0"/>
        <v>4.6240391100876854E-3</v>
      </c>
      <c r="I10" s="23">
        <f t="shared" si="1"/>
        <v>0</v>
      </c>
    </row>
    <row r="11" spans="1:17" x14ac:dyDescent="0.4">
      <c r="A11" s="21">
        <f t="shared" si="2"/>
        <v>0.11841854079334874</v>
      </c>
      <c r="B11" s="29">
        <f t="shared" si="2"/>
        <v>0.13226922070983838</v>
      </c>
      <c r="C11" s="21">
        <f t="shared" si="2"/>
        <v>0.14611990062632796</v>
      </c>
      <c r="D11" s="22">
        <f t="shared" si="3"/>
        <v>0.15094493613633622</v>
      </c>
      <c r="E11" s="21">
        <f t="shared" si="4"/>
        <v>0.20155994983320871</v>
      </c>
      <c r="F11" s="21">
        <f t="shared" si="5"/>
        <v>0.24987567136095504</v>
      </c>
      <c r="G11" s="22">
        <f t="shared" si="5"/>
        <v>0.29156305946746253</v>
      </c>
      <c r="H11" s="23">
        <f t="shared" si="0"/>
        <v>4.1025900803568494E-3</v>
      </c>
      <c r="I11" s="23">
        <f t="shared" si="1"/>
        <v>0</v>
      </c>
    </row>
    <row r="12" spans="1:17" x14ac:dyDescent="0.4">
      <c r="A12" s="21">
        <f t="shared" si="2"/>
        <v>0.12368179916161479</v>
      </c>
      <c r="B12" s="29">
        <f t="shared" si="2"/>
        <v>0.13697845188144483</v>
      </c>
      <c r="C12" s="21">
        <f t="shared" si="2"/>
        <v>0.15027510460127483</v>
      </c>
      <c r="D12" s="22">
        <f t="shared" si="3"/>
        <v>0.15566186337156446</v>
      </c>
      <c r="E12" s="21">
        <f t="shared" si="4"/>
        <v>0.20551315133821246</v>
      </c>
      <c r="F12" s="21">
        <f t="shared" si="5"/>
        <v>0.25487815793373592</v>
      </c>
      <c r="G12" s="22">
        <f t="shared" si="5"/>
        <v>0.2957317982781133</v>
      </c>
      <c r="H12" s="23">
        <f t="shared" si="0"/>
        <v>3.6108888519810201E-3</v>
      </c>
      <c r="I12" s="23">
        <f t="shared" si="1"/>
        <v>0</v>
      </c>
    </row>
    <row r="13" spans="1:17" x14ac:dyDescent="0.4">
      <c r="A13" s="21">
        <f t="shared" si="2"/>
        <v>0.12873452719515019</v>
      </c>
      <c r="B13" s="29">
        <f t="shared" si="2"/>
        <v>0.14149931380618705</v>
      </c>
      <c r="C13" s="21">
        <f t="shared" si="2"/>
        <v>0.15426410041722383</v>
      </c>
      <c r="D13" s="22">
        <f t="shared" si="3"/>
        <v>0.16021369815355971</v>
      </c>
      <c r="E13" s="21">
        <f t="shared" si="4"/>
        <v>0.20934775679806608</v>
      </c>
      <c r="F13" s="21">
        <f t="shared" si="5"/>
        <v>0.25978059477506121</v>
      </c>
      <c r="G13" s="22">
        <f t="shared" si="5"/>
        <v>0.29981716231255101</v>
      </c>
      <c r="H13" s="23">
        <f t="shared" si="0"/>
        <v>3.1478933706806655E-3</v>
      </c>
      <c r="I13" s="23">
        <f t="shared" si="1"/>
        <v>0</v>
      </c>
    </row>
    <row r="14" spans="1:17" x14ac:dyDescent="0.4">
      <c r="A14" s="21">
        <f t="shared" si="2"/>
        <v>0.13358514610734418</v>
      </c>
      <c r="B14" s="29">
        <f t="shared" si="2"/>
        <v>0.14583934125393958</v>
      </c>
      <c r="C14" s="21">
        <f t="shared" si="2"/>
        <v>0.15809353640053486</v>
      </c>
      <c r="D14" s="22">
        <f t="shared" si="3"/>
        <v>0.16460621871818512</v>
      </c>
      <c r="E14" s="21">
        <f t="shared" si="4"/>
        <v>0.2130673240941241</v>
      </c>
      <c r="F14" s="21">
        <f t="shared" si="5"/>
        <v>0.26458498287956</v>
      </c>
      <c r="G14" s="22">
        <f t="shared" si="5"/>
        <v>0.30382081906629999</v>
      </c>
      <c r="H14" s="23">
        <f t="shared" si="0"/>
        <v>2.7125868715487389E-3</v>
      </c>
      <c r="I14" s="23">
        <f t="shared" si="1"/>
        <v>0</v>
      </c>
    </row>
    <row r="15" spans="1:17" x14ac:dyDescent="0.4">
      <c r="A15" s="21">
        <f t="shared" si="2"/>
        <v>0.13824174026305042</v>
      </c>
      <c r="B15" s="29">
        <f t="shared" si="2"/>
        <v>0.15000576760378198</v>
      </c>
      <c r="C15" s="21">
        <f t="shared" si="2"/>
        <v>0.16176979494451346</v>
      </c>
      <c r="D15" s="22">
        <f t="shared" si="3"/>
        <v>0.16884500106304864</v>
      </c>
      <c r="E15" s="21">
        <f t="shared" si="4"/>
        <v>0.21667530437130036</v>
      </c>
      <c r="F15" s="21">
        <f t="shared" si="5"/>
        <v>0.26929328322196883</v>
      </c>
      <c r="G15" s="22">
        <f t="shared" si="5"/>
        <v>0.30774440268497399</v>
      </c>
      <c r="H15" s="23">
        <f t="shared" si="0"/>
        <v>2.3039777267114259E-3</v>
      </c>
      <c r="I15" s="23">
        <f t="shared" si="1"/>
        <v>0</v>
      </c>
    </row>
    <row r="16" spans="1:17" x14ac:dyDescent="0.4">
      <c r="A16" s="21">
        <f t="shared" si="2"/>
        <v>0.14271207065252839</v>
      </c>
      <c r="B16" s="29">
        <f t="shared" si="2"/>
        <v>0.1540055368996307</v>
      </c>
      <c r="C16" s="21">
        <f t="shared" si="2"/>
        <v>0.16529900314673293</v>
      </c>
      <c r="D16" s="22">
        <f t="shared" si="3"/>
        <v>0.17293542602584194</v>
      </c>
      <c r="E16" s="21">
        <f t="shared" si="4"/>
        <v>0.22017504524016135</v>
      </c>
      <c r="F16" s="21">
        <f t="shared" si="5"/>
        <v>0.27390741755752945</v>
      </c>
      <c r="G16" s="22">
        <f t="shared" si="5"/>
        <v>0.31158951463127449</v>
      </c>
      <c r="H16" s="23">
        <f t="shared" si="0"/>
        <v>1.9210992614653311E-3</v>
      </c>
      <c r="I16" s="23">
        <f t="shared" si="1"/>
        <v>0</v>
      </c>
    </row>
    <row r="17" spans="1:9" x14ac:dyDescent="0.4">
      <c r="A17" s="21">
        <f t="shared" si="2"/>
        <v>0.14700358782642725</v>
      </c>
      <c r="B17" s="29">
        <f t="shared" si="2"/>
        <v>0.15784531542364547</v>
      </c>
      <c r="C17" s="21">
        <f t="shared" si="2"/>
        <v>0.16868704302086363</v>
      </c>
      <c r="D17" s="22">
        <f t="shared" si="3"/>
        <v>0.17688268611493749</v>
      </c>
      <c r="E17" s="21">
        <f t="shared" si="4"/>
        <v>0.2235697938829565</v>
      </c>
      <c r="F17" s="21">
        <f t="shared" si="5"/>
        <v>0.27842926920637884</v>
      </c>
      <c r="G17" s="22">
        <f t="shared" si="5"/>
        <v>0.315357724338649</v>
      </c>
      <c r="H17" s="23">
        <f t="shared" si="0"/>
        <v>1.5630095416749867E-3</v>
      </c>
      <c r="I17" s="23">
        <f t="shared" si="1"/>
        <v>0</v>
      </c>
    </row>
    <row r="18" spans="1:9" x14ac:dyDescent="0.4">
      <c r="A18" s="21">
        <f t="shared" si="2"/>
        <v>0.15112344431337016</v>
      </c>
      <c r="B18" s="29">
        <f t="shared" si="2"/>
        <v>0.16153150280669965</v>
      </c>
      <c r="C18" s="21">
        <f t="shared" si="2"/>
        <v>0.17193956130002908</v>
      </c>
      <c r="D18" s="22">
        <f t="shared" si="3"/>
        <v>0.18069179210091468</v>
      </c>
      <c r="E18" s="21">
        <f t="shared" si="4"/>
        <v>0.2268627000664678</v>
      </c>
      <c r="F18" s="21">
        <f t="shared" si="5"/>
        <v>0.28286068382225127</v>
      </c>
      <c r="G18" s="22">
        <f t="shared" si="5"/>
        <v>0.31905056985187602</v>
      </c>
      <c r="H18" s="23">
        <f t="shared" si="0"/>
        <v>1.2287911350428171E-3</v>
      </c>
      <c r="I18" s="23">
        <f t="shared" si="1"/>
        <v>0</v>
      </c>
    </row>
    <row r="19" spans="1:9" x14ac:dyDescent="0.4">
      <c r="A19" s="21">
        <f t="shared" si="2"/>
        <v>0.15507850654083535</v>
      </c>
      <c r="B19" s="29">
        <f t="shared" si="2"/>
        <v>0.16507024269443166</v>
      </c>
      <c r="C19" s="21">
        <f t="shared" si="2"/>
        <v>0.1750619788480279</v>
      </c>
      <c r="D19" s="22">
        <f t="shared" si="3"/>
        <v>0.18436757937738266</v>
      </c>
      <c r="E19" s="21">
        <f t="shared" si="4"/>
        <v>0.23005681906447378</v>
      </c>
      <c r="F19" s="21">
        <f t="shared" si="5"/>
        <v>0.28720347014580622</v>
      </c>
      <c r="G19" s="22">
        <f t="shared" si="5"/>
        <v>0.32266955845483852</v>
      </c>
      <c r="H19" s="23">
        <f t="shared" si="0"/>
        <v>9.1755084870404069E-4</v>
      </c>
      <c r="I19" s="23">
        <f t="shared" si="1"/>
        <v>0</v>
      </c>
    </row>
    <row r="20" spans="1:9" x14ac:dyDescent="0.4">
      <c r="A20" s="21">
        <f t="shared" si="2"/>
        <v>0.15887536627920193</v>
      </c>
      <c r="B20" s="29">
        <f t="shared" si="2"/>
        <v>0.1684674329866544</v>
      </c>
      <c r="C20" s="21">
        <f t="shared" si="2"/>
        <v>0.17805949969410678</v>
      </c>
      <c r="D20" s="22">
        <f t="shared" si="3"/>
        <v>0.18791471409917426</v>
      </c>
      <c r="E20" s="21">
        <f t="shared" si="4"/>
        <v>0.23315511449253956</v>
      </c>
      <c r="F20" s="21">
        <f t="shared" si="5"/>
        <v>0.29145940074289012</v>
      </c>
      <c r="G20" s="22">
        <f t="shared" si="5"/>
        <v>0.32621616728574176</v>
      </c>
      <c r="H20" s="23">
        <f t="shared" si="0"/>
        <v>6.2841944544622663E-4</v>
      </c>
      <c r="I20" s="23">
        <f t="shared" si="1"/>
        <v>0</v>
      </c>
    </row>
    <row r="21" spans="1:9" x14ac:dyDescent="0.4">
      <c r="A21" s="21">
        <f t="shared" si="2"/>
        <v>0.16252035162803385</v>
      </c>
      <c r="B21" s="29">
        <f t="shared" si="2"/>
        <v>0.17172873566718821</v>
      </c>
      <c r="C21" s="21">
        <f t="shared" si="2"/>
        <v>0.18093711970634252</v>
      </c>
      <c r="D21" s="22">
        <f t="shared" si="3"/>
        <v>0.19133769910570317</v>
      </c>
      <c r="E21" s="21">
        <f t="shared" si="4"/>
        <v>0.23616046105776337</v>
      </c>
      <c r="F21" s="21">
        <f t="shared" si="5"/>
        <v>0.2956302127280323</v>
      </c>
      <c r="G21" s="22">
        <f t="shared" si="5"/>
        <v>0.32969184394002693</v>
      </c>
      <c r="H21" s="23">
        <f t="shared" si="0"/>
        <v>3.6055134070489547E-4</v>
      </c>
      <c r="I21" s="23">
        <f t="shared" si="1"/>
        <v>0</v>
      </c>
    </row>
    <row r="22" spans="1:9" x14ac:dyDescent="0.4">
      <c r="A22" s="21">
        <f t="shared" si="2"/>
        <v>0.16601953756291249</v>
      </c>
      <c r="B22" s="29">
        <f t="shared" si="2"/>
        <v>0.17485958624050069</v>
      </c>
      <c r="C22" s="21">
        <f t="shared" si="2"/>
        <v>0.18369963491808883</v>
      </c>
      <c r="D22" s="22">
        <f t="shared" si="3"/>
        <v>0.19464087963700355</v>
      </c>
      <c r="E22" s="21">
        <f t="shared" si="4"/>
        <v>0.23907564722603047</v>
      </c>
      <c r="F22" s="21">
        <f t="shared" si="5"/>
        <v>0.29971760847347168</v>
      </c>
      <c r="G22" s="22">
        <f t="shared" si="5"/>
        <v>0.33309800706122639</v>
      </c>
      <c r="H22" s="23">
        <f t="shared" si="0"/>
        <v>1.1312428235743521E-4</v>
      </c>
      <c r="I22" s="23">
        <f t="shared" si="1"/>
        <v>0</v>
      </c>
    </row>
    <row r="23" spans="1:9" x14ac:dyDescent="0.4">
      <c r="A23" s="21">
        <f t="shared" si="2"/>
        <v>0.16937875606039599</v>
      </c>
      <c r="B23" s="29">
        <f t="shared" si="2"/>
        <v>0.17786520279088067</v>
      </c>
      <c r="C23" s="21">
        <f t="shared" si="2"/>
        <v>0.18635164952136526</v>
      </c>
      <c r="D23" s="22">
        <f t="shared" si="3"/>
        <v>0.19782844884970843</v>
      </c>
      <c r="E23" s="21">
        <f t="shared" si="4"/>
        <v>0.24190337780924956</v>
      </c>
      <c r="F23" s="21">
        <f t="shared" si="5"/>
        <v>0.30372325630400226</v>
      </c>
      <c r="G23" s="22">
        <f t="shared" si="5"/>
        <v>0.33643604692000184</v>
      </c>
      <c r="H23" s="23">
        <f t="shared" si="0"/>
        <v>-1.1466098480150677E-4</v>
      </c>
      <c r="I23" s="23">
        <f t="shared" si="1"/>
        <v>0</v>
      </c>
    </row>
    <row r="24" spans="1:9" x14ac:dyDescent="0.4">
      <c r="A24" s="21">
        <f t="shared" si="2"/>
        <v>0.17260360581798015</v>
      </c>
      <c r="B24" s="29">
        <f t="shared" si="2"/>
        <v>0.18075059467924545</v>
      </c>
      <c r="C24" s="21">
        <f t="shared" si="2"/>
        <v>0.18889758354051064</v>
      </c>
      <c r="D24" s="22">
        <f t="shared" si="3"/>
        <v>0.20090445313996863</v>
      </c>
      <c r="E24" s="21">
        <f t="shared" si="4"/>
        <v>0.24464627647497209</v>
      </c>
      <c r="F24" s="21">
        <f t="shared" si="5"/>
        <v>0.30764879117792221</v>
      </c>
      <c r="G24" s="22">
        <f t="shared" si="5"/>
        <v>0.3397073259816018</v>
      </c>
      <c r="H24" s="23">
        <f t="shared" si="0"/>
        <v>-3.2358106813412668E-4</v>
      </c>
      <c r="I24" s="23">
        <f t="shared" si="1"/>
        <v>0</v>
      </c>
    </row>
    <row r="25" spans="1:9" x14ac:dyDescent="0.4">
      <c r="A25" s="21">
        <f t="shared" si="2"/>
        <v>0.17569946158526095</v>
      </c>
      <c r="B25" s="29">
        <f t="shared" si="2"/>
        <v>0.18352057089207563</v>
      </c>
      <c r="C25" s="21">
        <f t="shared" si="2"/>
        <v>0.19134168019889022</v>
      </c>
      <c r="D25" s="22">
        <f t="shared" si="3"/>
        <v>0.20387279728006974</v>
      </c>
      <c r="E25" s="21">
        <f t="shared" si="4"/>
        <v>0.24730688818072291</v>
      </c>
      <c r="F25" s="21">
        <f t="shared" si="5"/>
        <v>0.31149581535436377</v>
      </c>
      <c r="G25" s="22">
        <f t="shared" si="5"/>
        <v>0.34291317946196975</v>
      </c>
      <c r="H25" s="23">
        <f t="shared" si="0"/>
        <v>-5.1439028813238252E-4</v>
      </c>
      <c r="I25" s="23">
        <f t="shared" si="1"/>
        <v>0</v>
      </c>
    </row>
    <row r="26" spans="1:9" x14ac:dyDescent="0.4">
      <c r="A26" s="21">
        <f t="shared" si="2"/>
        <v>0.17867148312185052</v>
      </c>
      <c r="B26" s="29">
        <f t="shared" si="2"/>
        <v>0.18617974805639259</v>
      </c>
      <c r="C26" s="21">
        <f t="shared" si="2"/>
        <v>0.1936880129909346</v>
      </c>
      <c r="D26" s="22">
        <f t="shared" si="3"/>
        <v>0.2067372493752673</v>
      </c>
      <c r="E26" s="21">
        <f t="shared" si="4"/>
        <v>0.24988768153530122</v>
      </c>
      <c r="F26" s="21">
        <f t="shared" si="5"/>
        <v>0.31526589904727648</v>
      </c>
      <c r="G26" s="22">
        <f t="shared" si="5"/>
        <v>0.34605491587273035</v>
      </c>
      <c r="H26" s="23">
        <f t="shared" si="0"/>
        <v>-6.8782104975262381E-4</v>
      </c>
      <c r="I26" s="23">
        <f t="shared" si="1"/>
        <v>0</v>
      </c>
    </row>
    <row r="27" spans="1:9" x14ac:dyDescent="0.4">
      <c r="A27" s="21">
        <f t="shared" si="2"/>
        <v>0.18152462379697651</v>
      </c>
      <c r="B27" s="29">
        <f t="shared" si="2"/>
        <v>0.18873255813413689</v>
      </c>
      <c r="C27" s="21">
        <f t="shared" si="2"/>
        <v>0.19594049247129722</v>
      </c>
      <c r="D27" s="22">
        <f t="shared" si="3"/>
        <v>0.20950144564713294</v>
      </c>
      <c r="E27" s="21">
        <f t="shared" si="4"/>
        <v>0.2523910510892422</v>
      </c>
      <c r="F27" s="21">
        <f t="shared" si="5"/>
        <v>0.31896058106633096</v>
      </c>
      <c r="G27" s="22">
        <f t="shared" si="5"/>
        <v>0.34913381755527573</v>
      </c>
      <c r="H27" s="23">
        <f t="shared" si="0"/>
        <v>-8.4458422267130739E-4</v>
      </c>
      <c r="I27" s="23">
        <f t="shared" si="1"/>
        <v>0</v>
      </c>
    </row>
    <row r="28" spans="1:9" x14ac:dyDescent="0.4">
      <c r="A28" s="21">
        <f t="shared" si="2"/>
        <v>0.18426363884509744</v>
      </c>
      <c r="B28" s="29">
        <f t="shared" si="2"/>
        <v>0.19118325580877141</v>
      </c>
      <c r="C28" s="21">
        <f t="shared" si="2"/>
        <v>0.19810287277244532</v>
      </c>
      <c r="D28" s="22">
        <f t="shared" si="3"/>
        <v>0.21216889504948327</v>
      </c>
      <c r="E28" s="21">
        <f t="shared" si="4"/>
        <v>0.25481931955656495</v>
      </c>
      <c r="F28" s="21">
        <f t="shared" si="5"/>
        <v>0.32258136944500432</v>
      </c>
      <c r="G28" s="22">
        <f t="shared" si="5"/>
        <v>0.35215114120417024</v>
      </c>
      <c r="H28" s="23">
        <f t="shared" si="0"/>
        <v>-9.8536952912220421E-4</v>
      </c>
      <c r="I28" s="23">
        <f t="shared" si="1"/>
        <v>0</v>
      </c>
    </row>
    <row r="29" spans="1:9" x14ac:dyDescent="0.4">
      <c r="A29" s="21">
        <f t="shared" si="2"/>
        <v>0.18689309329129355</v>
      </c>
      <c r="B29" s="29">
        <f t="shared" si="2"/>
        <v>0.19353592557642055</v>
      </c>
      <c r="C29" s="21">
        <f t="shared" si="2"/>
        <v>0.20017875786154751</v>
      </c>
      <c r="D29" s="22">
        <f t="shared" si="3"/>
        <v>0.21474298372275136</v>
      </c>
      <c r="E29" s="21">
        <f t="shared" si="4"/>
        <v>0.257174739969868</v>
      </c>
      <c r="F29" s="21">
        <f t="shared" si="5"/>
        <v>0.32612974205610423</v>
      </c>
      <c r="G29" s="22">
        <f t="shared" si="5"/>
        <v>0.35510811838008682</v>
      </c>
      <c r="H29" s="23">
        <f t="shared" si="0"/>
        <v>-1.11084593806976E-3</v>
      </c>
      <c r="I29" s="23">
        <f t="shared" si="1"/>
        <v>0</v>
      </c>
    </row>
    <row r="30" spans="1:9" x14ac:dyDescent="0.4">
      <c r="A30" s="21">
        <f t="shared" si="2"/>
        <v>0.18941736955964181</v>
      </c>
      <c r="B30" s="29">
        <f t="shared" si="2"/>
        <v>0.19579448855336373</v>
      </c>
      <c r="C30" s="21">
        <f t="shared" si="2"/>
        <v>0.2021716075470856</v>
      </c>
      <c r="D30" s="22">
        <f t="shared" si="3"/>
        <v>0.21722697929245505</v>
      </c>
      <c r="E30" s="21">
        <f t="shared" si="4"/>
        <v>0.25945949777077199</v>
      </c>
      <c r="F30" s="21">
        <f t="shared" si="5"/>
        <v>0.32960714721498213</v>
      </c>
      <c r="G30" s="22">
        <f t="shared" si="5"/>
        <v>0.35800595601248508</v>
      </c>
      <c r="H30" s="23">
        <f t="shared" si="0"/>
        <v>-1.2216620645554288E-3</v>
      </c>
      <c r="I30" s="23">
        <f t="shared" si="1"/>
        <v>0</v>
      </c>
    </row>
    <row r="31" spans="1:9" x14ac:dyDescent="0.4">
      <c r="A31" s="21">
        <f t="shared" si="2"/>
        <v>0.19184067477725614</v>
      </c>
      <c r="B31" s="29">
        <f t="shared" si="2"/>
        <v>0.19796270901122917</v>
      </c>
      <c r="C31" s="21">
        <f t="shared" si="2"/>
        <v>0.20408474324520218</v>
      </c>
      <c r="D31" s="22">
        <f t="shared" si="3"/>
        <v>0.21962403501721911</v>
      </c>
      <c r="E31" s="21">
        <f t="shared" si="4"/>
        <v>0.26167571283764884</v>
      </c>
      <c r="F31" s="21">
        <f t="shared" si="5"/>
        <v>0.33301500427068248</v>
      </c>
      <c r="G31" s="22">
        <f t="shared" si="5"/>
        <v>0.36084583689223537</v>
      </c>
      <c r="H31" s="23">
        <f t="shared" si="0"/>
        <v>-1.3184465731400641E-3</v>
      </c>
      <c r="I31" s="23">
        <f t="shared" si="1"/>
        <v>0</v>
      </c>
    </row>
    <row r="32" spans="1:9" x14ac:dyDescent="0.4">
      <c r="A32" s="21">
        <f t="shared" si="2"/>
        <v>0.19416704778616589</v>
      </c>
      <c r="B32" s="29">
        <f t="shared" si="2"/>
        <v>0.20004420065077999</v>
      </c>
      <c r="C32" s="21">
        <f t="shared" si="2"/>
        <v>0.20592135351539409</v>
      </c>
      <c r="D32" s="22">
        <f t="shared" si="3"/>
        <v>0.22193719379161644</v>
      </c>
      <c r="E32" s="21">
        <f t="shared" si="4"/>
        <v>0.2638254414525194</v>
      </c>
      <c r="F32" s="21">
        <f t="shared" si="5"/>
        <v>0.3363547041852688</v>
      </c>
      <c r="G32" s="22">
        <f t="shared" si="5"/>
        <v>0.36362892015439069</v>
      </c>
      <c r="H32" s="23">
        <f t="shared" si="0"/>
        <v>-1.4018085844412775E-3</v>
      </c>
      <c r="I32" s="23">
        <f t="shared" si="1"/>
        <v>0</v>
      </c>
    </row>
    <row r="33" spans="1:9" x14ac:dyDescent="0.4">
      <c r="A33" s="21">
        <f t="shared" si="2"/>
        <v>0.19640036587471926</v>
      </c>
      <c r="B33" s="29">
        <f t="shared" si="2"/>
        <v>0.2020424326247488</v>
      </c>
      <c r="C33" s="21">
        <f t="shared" si="2"/>
        <v>0.20768449937477831</v>
      </c>
      <c r="D33" s="22">
        <f t="shared" si="3"/>
        <v>0.22416939200890987</v>
      </c>
      <c r="E33" s="21">
        <f t="shared" si="4"/>
        <v>0.26591067820894382</v>
      </c>
      <c r="F33" s="21">
        <f t="shared" si="5"/>
        <v>0.33962761010156345</v>
      </c>
      <c r="G33" s="22">
        <f t="shared" si="5"/>
        <v>0.36635634175130288</v>
      </c>
      <c r="H33" s="23">
        <f t="shared" si="0"/>
        <v>-1.4723380838370659E-3</v>
      </c>
      <c r="I33" s="23">
        <f t="shared" si="1"/>
        <v>0</v>
      </c>
    </row>
    <row r="34" spans="1:9" x14ac:dyDescent="0.4">
      <c r="A34" s="21">
        <f t="shared" si="2"/>
        <v>0.19854435123973049</v>
      </c>
      <c r="B34" s="29">
        <f t="shared" si="2"/>
        <v>0.20396073531975886</v>
      </c>
      <c r="C34" s="21">
        <f t="shared" si="2"/>
        <v>0.20937711939978718</v>
      </c>
      <c r="D34" s="22">
        <f t="shared" si="3"/>
        <v>0.22632346328859801</v>
      </c>
      <c r="E34" s="21">
        <f t="shared" si="4"/>
        <v>0.26793335786267553</v>
      </c>
      <c r="F34" s="21">
        <f t="shared" si="5"/>
        <v>0.34283505789953217</v>
      </c>
      <c r="G34" s="22">
        <f t="shared" si="5"/>
        <v>0.36902921491627683</v>
      </c>
      <c r="H34" s="23">
        <f t="shared" si="0"/>
        <v>-1.5306063314778351E-3</v>
      </c>
      <c r="I34" s="23">
        <f t="shared" si="1"/>
        <v>0</v>
      </c>
    </row>
    <row r="35" spans="1:9" x14ac:dyDescent="0.4">
      <c r="A35" s="21">
        <f t="shared" si="2"/>
        <v>0.20060257719014127</v>
      </c>
      <c r="B35" s="29">
        <f t="shared" si="2"/>
        <v>0.20580230590696852</v>
      </c>
      <c r="C35" s="21">
        <f t="shared" si="2"/>
        <v>0.21100203462379569</v>
      </c>
      <c r="D35" s="22">
        <f t="shared" si="3"/>
        <v>0.22840214207349707</v>
      </c>
      <c r="E35" s="21">
        <f t="shared" si="4"/>
        <v>0.26989535712679524</v>
      </c>
      <c r="F35" s="21">
        <f t="shared" si="5"/>
        <v>0.34597835674154154</v>
      </c>
      <c r="G35" s="22">
        <f t="shared" si="5"/>
        <v>0.37164863061795128</v>
      </c>
      <c r="H35" s="23">
        <f t="shared" si="0"/>
        <v>-1.5771662728129021E-3</v>
      </c>
      <c r="I35" s="23">
        <f t="shared" si="1"/>
        <v>0</v>
      </c>
    </row>
    <row r="36" spans="1:9" x14ac:dyDescent="0.4">
      <c r="A36" s="21">
        <f t="shared" si="2"/>
        <v>0.20257847410253563</v>
      </c>
      <c r="B36" s="29">
        <f t="shared" si="2"/>
        <v>0.20757021367068978</v>
      </c>
      <c r="C36" s="21">
        <f t="shared" si="2"/>
        <v>0.21256195323884386</v>
      </c>
      <c r="D36" s="22">
        <f t="shared" si="3"/>
        <v>0.23040806710092468</v>
      </c>
      <c r="E36" s="21">
        <f t="shared" si="4"/>
        <v>0.27179849641299136</v>
      </c>
      <c r="F36" s="21">
        <f t="shared" si="5"/>
        <v>0.34905878960671072</v>
      </c>
      <c r="G36" s="22">
        <f t="shared" si="5"/>
        <v>0.37421565800559226</v>
      </c>
      <c r="H36" s="23">
        <f t="shared" si="0"/>
        <v>-1.6125529488956181E-3</v>
      </c>
      <c r="I36" s="23">
        <f t="shared" si="1"/>
        <v>0</v>
      </c>
    </row>
    <row r="37" spans="1:9" x14ac:dyDescent="0.4">
      <c r="A37" s="21">
        <f t="shared" si="2"/>
        <v>0.20447533513843419</v>
      </c>
      <c r="B37" s="29">
        <f t="shared" si="2"/>
        <v>0.20926740512386219</v>
      </c>
      <c r="C37" s="21">
        <f t="shared" si="2"/>
        <v>0.2140594751092901</v>
      </c>
      <c r="D37" s="22">
        <f t="shared" si="3"/>
        <v>0.23234378475239231</v>
      </c>
      <c r="E37" s="21">
        <f t="shared" si="4"/>
        <v>0.27364454152060164</v>
      </c>
      <c r="F37" s="21">
        <f t="shared" si="5"/>
        <v>0.35207761381457653</v>
      </c>
      <c r="G37" s="22">
        <f t="shared" si="5"/>
        <v>0.37673134484548043</v>
      </c>
      <c r="H37" s="23">
        <f t="shared" si="0"/>
        <v>-1.6372839057967603E-3</v>
      </c>
      <c r="I37" s="23">
        <f t="shared" si="1"/>
        <v>0</v>
      </c>
    </row>
    <row r="38" spans="1:9" x14ac:dyDescent="0.4">
      <c r="A38" s="21">
        <f t="shared" si="2"/>
        <v>0.20629632173289683</v>
      </c>
      <c r="B38" s="29">
        <f t="shared" si="2"/>
        <v>0.21089670891890769</v>
      </c>
      <c r="C38" s="21">
        <f t="shared" si="2"/>
        <v>0.21549709610491849</v>
      </c>
      <c r="D38" s="22">
        <f t="shared" si="3"/>
        <v>0.23421175228605859</v>
      </c>
      <c r="E38" s="21">
        <f t="shared" si="4"/>
        <v>0.27543520527498361</v>
      </c>
      <c r="F38" s="21">
        <f t="shared" si="5"/>
        <v>0.35503606153828499</v>
      </c>
      <c r="G38" s="22">
        <f t="shared" si="5"/>
        <v>0.37919671794857085</v>
      </c>
      <c r="H38" s="23">
        <f t="shared" si="0"/>
        <v>-1.6518596025009158E-3</v>
      </c>
      <c r="I38" s="23">
        <f t="shared" si="1"/>
        <v>0</v>
      </c>
    </row>
    <row r="39" spans="1:9" x14ac:dyDescent="0.4">
      <c r="A39" s="21">
        <f t="shared" si="2"/>
        <v>0.20804446886358097</v>
      </c>
      <c r="B39" s="29">
        <f t="shared" si="2"/>
        <v>0.21246084056215139</v>
      </c>
      <c r="C39" s="21">
        <f t="shared" si="2"/>
        <v>0.21687721226072176</v>
      </c>
      <c r="D39" s="22">
        <f t="shared" si="3"/>
        <v>0.23601434095604654</v>
      </c>
      <c r="E39" s="21">
        <f t="shared" si="4"/>
        <v>0.2771721491167341</v>
      </c>
      <c r="F39" s="21">
        <f t="shared" si="5"/>
        <v>0.35793534030751928</v>
      </c>
      <c r="G39" s="22">
        <f t="shared" si="5"/>
        <v>0.38161278358959944</v>
      </c>
      <c r="H39" s="23">
        <f t="shared" si="0"/>
        <v>-1.6567638167173104E-3</v>
      </c>
      <c r="I39" s="23">
        <f t="shared" si="1"/>
        <v>0</v>
      </c>
    </row>
    <row r="40" spans="1:9" x14ac:dyDescent="0.4">
      <c r="A40" s="21">
        <f t="shared" si="2"/>
        <v>0.20972269010903774</v>
      </c>
      <c r="B40" s="29">
        <f t="shared" si="2"/>
        <v>0.21396240693966534</v>
      </c>
      <c r="C40" s="21">
        <f t="shared" si="2"/>
        <v>0.21820212377029288</v>
      </c>
      <c r="D40" s="22">
        <f t="shared" si="3"/>
        <v>0.2377538390225849</v>
      </c>
      <c r="E40" s="21">
        <f t="shared" si="4"/>
        <v>0.27885698464323205</v>
      </c>
      <c r="F40" s="21">
        <f t="shared" si="5"/>
        <v>0.3607766335013689</v>
      </c>
      <c r="G40" s="22">
        <f t="shared" si="5"/>
        <v>0.38398052791780746</v>
      </c>
      <c r="H40" s="23">
        <f t="shared" si="0"/>
        <v>-1.6524640480833908E-3</v>
      </c>
      <c r="I40" s="23">
        <f t="shared" si="1"/>
        <v>0</v>
      </c>
    </row>
    <row r="41" spans="1:9" x14ac:dyDescent="0.4">
      <c r="A41" s="21">
        <f t="shared" si="2"/>
        <v>0.21133378250467624</v>
      </c>
      <c r="B41" s="29">
        <f t="shared" si="2"/>
        <v>0.21540391066207873</v>
      </c>
      <c r="C41" s="21">
        <f t="shared" si="2"/>
        <v>0.21947403881948116</v>
      </c>
      <c r="D41" s="22">
        <f t="shared" si="3"/>
        <v>0.23943245465679444</v>
      </c>
      <c r="E41" s="21">
        <f t="shared" si="4"/>
        <v>0.28049127510393507</v>
      </c>
      <c r="F41" s="21">
        <f t="shared" si="5"/>
        <v>0.36356110083134152</v>
      </c>
      <c r="G41" s="22">
        <f t="shared" si="5"/>
        <v>0.38630091735945132</v>
      </c>
      <c r="H41" s="23">
        <f t="shared" si="0"/>
        <v>-1.6394119182825406E-3</v>
      </c>
      <c r="I41" s="23">
        <f t="shared" si="1"/>
        <v>0</v>
      </c>
    </row>
    <row r="42" spans="1:9" x14ac:dyDescent="0.4">
      <c r="A42" s="21">
        <f t="shared" si="2"/>
        <v>0.21288043120448918</v>
      </c>
      <c r="B42" s="29">
        <f t="shared" si="2"/>
        <v>0.21678775423559557</v>
      </c>
      <c r="C42" s="21">
        <f t="shared" si="2"/>
        <v>0.2206950772667019</v>
      </c>
      <c r="D42" s="22">
        <f t="shared" si="3"/>
        <v>0.24105231874380664</v>
      </c>
      <c r="E42" s="21">
        <f t="shared" si="4"/>
        <v>0.28207653685081702</v>
      </c>
      <c r="F42" s="21">
        <f t="shared" si="5"/>
        <v>0.3662898788147147</v>
      </c>
      <c r="G42" s="22">
        <f t="shared" si="5"/>
        <v>0.38857489901226228</v>
      </c>
      <c r="H42" s="23">
        <f t="shared" si="0"/>
        <v>-1.6180435676419469E-3</v>
      </c>
      <c r="I42" s="23">
        <f t="shared" si="1"/>
        <v>0</v>
      </c>
    </row>
    <row r="43" spans="1:9" x14ac:dyDescent="0.4">
      <c r="A43" s="21">
        <f t="shared" si="2"/>
        <v>0.21436521395630961</v>
      </c>
      <c r="B43" s="29">
        <f t="shared" si="2"/>
        <v>0.21811624406617175</v>
      </c>
      <c r="C43" s="21">
        <f t="shared" si="2"/>
        <v>0.22186727417603383</v>
      </c>
      <c r="D43" s="22">
        <f t="shared" si="3"/>
        <v>0.2426154875877734</v>
      </c>
      <c r="E43" s="21">
        <f t="shared" si="4"/>
        <v>0.28361424074529251</v>
      </c>
      <c r="F43" s="21">
        <f t="shared" si="5"/>
        <v>0.36896408123842039</v>
      </c>
      <c r="G43" s="22">
        <f t="shared" si="5"/>
        <v>0.39080340103201705</v>
      </c>
      <c r="H43" s="23">
        <f t="shared" si="0"/>
        <v>-1.588780047817151E-3</v>
      </c>
      <c r="I43" s="23">
        <f t="shared" si="1"/>
        <v>0</v>
      </c>
    </row>
    <row r="44" spans="1:9" x14ac:dyDescent="0.4">
      <c r="A44" s="21">
        <f t="shared" si="2"/>
        <v>0.21579060539805722</v>
      </c>
      <c r="B44" s="29">
        <f t="shared" si="2"/>
        <v>0.21939159430352487</v>
      </c>
      <c r="C44" s="21">
        <f t="shared" si="2"/>
        <v>0.22299258320899248</v>
      </c>
      <c r="D44" s="22">
        <f t="shared" si="3"/>
        <v>0.24412394552220135</v>
      </c>
      <c r="E44" s="21">
        <f t="shared" si="4"/>
        <v>0.28510581352293374</v>
      </c>
      <c r="F44" s="21">
        <f t="shared" si="5"/>
        <v>0.37158479961365198</v>
      </c>
      <c r="G44" s="22">
        <f t="shared" si="5"/>
        <v>0.39298733301137673</v>
      </c>
      <c r="H44" s="23">
        <f t="shared" si="0"/>
        <v>-1.5520277102012425E-3</v>
      </c>
      <c r="I44" s="23">
        <f t="shared" si="1"/>
        <v>0</v>
      </c>
    </row>
    <row r="45" spans="1:9" x14ac:dyDescent="0.4">
      <c r="A45" s="21">
        <f t="shared" si="2"/>
        <v>0.21715898118213495</v>
      </c>
      <c r="B45" s="29">
        <f t="shared" si="2"/>
        <v>0.22061593053138387</v>
      </c>
      <c r="C45" s="21">
        <f t="shared" si="2"/>
        <v>0.22407287988063279</v>
      </c>
      <c r="D45" s="22">
        <f t="shared" si="3"/>
        <v>0.24557960742892429</v>
      </c>
      <c r="E45" s="21">
        <f t="shared" si="4"/>
        <v>0.28655263911724571</v>
      </c>
      <c r="F45" s="21">
        <f t="shared" si="5"/>
        <v>0.37415310362137894</v>
      </c>
      <c r="G45" s="22">
        <f t="shared" si="5"/>
        <v>0.3951275863511492</v>
      </c>
      <c r="H45" s="23">
        <f t="shared" si="0"/>
        <v>-1.5081785897401723E-3</v>
      </c>
      <c r="I45" s="23">
        <f t="shared" si="1"/>
        <v>0</v>
      </c>
    </row>
    <row r="46" spans="1:9" x14ac:dyDescent="0.4">
      <c r="A46" s="21">
        <f t="shared" si="2"/>
        <v>0.21847262193484954</v>
      </c>
      <c r="B46" s="29">
        <f t="shared" si="2"/>
        <v>0.22179129331012851</v>
      </c>
      <c r="C46" s="21">
        <f t="shared" si="2"/>
        <v>0.22510996468540748</v>
      </c>
      <c r="D46" s="22">
        <f t="shared" si="3"/>
        <v>0.24698432116891195</v>
      </c>
      <c r="E46" s="21">
        <f t="shared" si="4"/>
        <v>0.28795605994372836</v>
      </c>
      <c r="F46" s="21">
        <f t="shared" si="5"/>
        <v>0.37667004154895134</v>
      </c>
      <c r="G46" s="22">
        <f t="shared" si="5"/>
        <v>0.39722503462412623</v>
      </c>
      <c r="H46" s="23">
        <f t="shared" si="0"/>
        <v>-1.4576107838629726E-3</v>
      </c>
      <c r="I46" s="23">
        <f t="shared" si="1"/>
        <v>0</v>
      </c>
    </row>
    <row r="47" spans="1:9" x14ac:dyDescent="0.4">
      <c r="A47" s="21">
        <f t="shared" si="2"/>
        <v>0.21973371705745556</v>
      </c>
      <c r="B47" s="29">
        <f t="shared" si="2"/>
        <v>0.22291964157772337</v>
      </c>
      <c r="C47" s="21">
        <f t="shared" si="2"/>
        <v>0.22610556609799118</v>
      </c>
      <c r="D47" s="22">
        <f t="shared" si="3"/>
        <v>0.24833986992800003</v>
      </c>
      <c r="E47" s="21">
        <f t="shared" si="4"/>
        <v>0.28931737814541653</v>
      </c>
      <c r="F47" s="21">
        <f t="shared" si="5"/>
        <v>0.37913664071797232</v>
      </c>
      <c r="G47" s="22">
        <f t="shared" si="5"/>
        <v>0.3992805339316437</v>
      </c>
      <c r="H47" s="23">
        <f t="shared" si="0"/>
        <v>-1.4006888262637629E-3</v>
      </c>
      <c r="I47" s="23">
        <f t="shared" si="1"/>
        <v>0</v>
      </c>
    </row>
    <row r="48" spans="1:9" x14ac:dyDescent="0.4">
      <c r="A48" s="21">
        <f t="shared" si="2"/>
        <v>0.22094436837515735</v>
      </c>
      <c r="B48" s="29">
        <f t="shared" si="2"/>
        <v>0.22400285591461444</v>
      </c>
      <c r="C48" s="21">
        <f t="shared" si="2"/>
        <v>0.22706134345407153</v>
      </c>
      <c r="D48" s="22">
        <f t="shared" si="3"/>
        <v>0.24964797448052004</v>
      </c>
      <c r="E48" s="21">
        <f t="shared" si="4"/>
        <v>0.29063785680105403</v>
      </c>
      <c r="F48" s="21">
        <f t="shared" si="5"/>
        <v>0.38155390790361288</v>
      </c>
      <c r="G48" s="22">
        <f t="shared" si="5"/>
        <v>0.4012949232530108</v>
      </c>
      <c r="H48" s="23">
        <f t="shared" si="0"/>
        <v>-1.3377640553123848E-3</v>
      </c>
      <c r="I48" s="23">
        <f t="shared" si="1"/>
        <v>0</v>
      </c>
    </row>
    <row r="49" spans="1:9" x14ac:dyDescent="0.4">
      <c r="A49" s="21">
        <f t="shared" si="2"/>
        <v>0.22210659364015106</v>
      </c>
      <c r="B49" s="29">
        <f t="shared" si="2"/>
        <v>0.22504274167802987</v>
      </c>
      <c r="C49" s="21">
        <f t="shared" si="2"/>
        <v>0.22797888971590866</v>
      </c>
      <c r="D49" s="22">
        <f t="shared" si="3"/>
        <v>0.25091029537370185</v>
      </c>
      <c r="E49" s="21">
        <f t="shared" si="4"/>
        <v>0.29191872109702238</v>
      </c>
      <c r="F49" s="21">
        <f t="shared" si="5"/>
        <v>0.38392282974554059</v>
      </c>
      <c r="G49" s="22">
        <f t="shared" si="5"/>
        <v>0.40326902478795057</v>
      </c>
      <c r="H49" s="23">
        <f t="shared" si="0"/>
        <v>-1.2691749768826144E-3</v>
      </c>
      <c r="I49" s="23">
        <f t="shared" si="1"/>
        <v>0</v>
      </c>
    </row>
    <row r="50" spans="1:9" x14ac:dyDescent="0.4">
      <c r="A50" s="21">
        <f t="shared" si="2"/>
        <v>0.22322232989454502</v>
      </c>
      <c r="B50" s="29">
        <f t="shared" si="2"/>
        <v>0.22604103201090867</v>
      </c>
      <c r="C50" s="21">
        <f t="shared" si="2"/>
        <v>0.22885973412727231</v>
      </c>
      <c r="D50" s="22">
        <f t="shared" si="3"/>
        <v>0.25212843503562227</v>
      </c>
      <c r="E50" s="21">
        <f t="shared" si="4"/>
        <v>0.2931611594641117</v>
      </c>
      <c r="F50" s="21">
        <f t="shared" si="5"/>
        <v>0.38624437315062976</v>
      </c>
      <c r="G50" s="22">
        <f t="shared" si="5"/>
        <v>0.40520364429219158</v>
      </c>
      <c r="H50" s="23">
        <f t="shared" si="0"/>
        <v>-1.1952476214223129E-3</v>
      </c>
      <c r="I50" s="23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B99B-8632-4420-B0CA-468991373BE5}">
  <dimension ref="A1:C33"/>
  <sheetViews>
    <sheetView workbookViewId="0">
      <selection activeCell="D24" sqref="D24"/>
    </sheetView>
  </sheetViews>
  <sheetFormatPr defaultRowHeight="14.6" x14ac:dyDescent="0.4"/>
  <cols>
    <col min="2" max="2" width="9.3828125" bestFit="1" customWidth="1"/>
  </cols>
  <sheetData>
    <row r="1" spans="1:3" x14ac:dyDescent="0.4">
      <c r="A1" t="s">
        <v>79</v>
      </c>
      <c r="B1" t="s">
        <v>78</v>
      </c>
    </row>
    <row r="2" spans="1:3" x14ac:dyDescent="0.4">
      <c r="A2" s="16">
        <v>10</v>
      </c>
      <c r="B2" s="15">
        <f t="shared" ref="B2:B21" si="0">-(1-(100/(100+A2)))</f>
        <v>-9.0909090909090939E-2</v>
      </c>
    </row>
    <row r="3" spans="1:3" x14ac:dyDescent="0.4">
      <c r="A3" s="16">
        <v>20</v>
      </c>
      <c r="B3" s="15">
        <f t="shared" si="0"/>
        <v>-0.16666666666666663</v>
      </c>
      <c r="C3" s="17">
        <f t="shared" ref="C3:C20" si="1">(B4-B2)/(A4-A2)</f>
        <v>-6.9930069930069895E-3</v>
      </c>
    </row>
    <row r="4" spans="1:3" x14ac:dyDescent="0.4">
      <c r="A4" s="16">
        <v>30</v>
      </c>
      <c r="B4" s="15">
        <f t="shared" si="0"/>
        <v>-0.23076923076923073</v>
      </c>
      <c r="C4" s="17">
        <f t="shared" si="1"/>
        <v>-5.9523809523809538E-3</v>
      </c>
    </row>
    <row r="5" spans="1:3" x14ac:dyDescent="0.4">
      <c r="A5" s="16">
        <v>40</v>
      </c>
      <c r="B5" s="15">
        <f t="shared" si="0"/>
        <v>-0.2857142857142857</v>
      </c>
      <c r="C5" s="17">
        <f t="shared" si="1"/>
        <v>-5.1282051282051325E-3</v>
      </c>
    </row>
    <row r="6" spans="1:3" x14ac:dyDescent="0.4">
      <c r="A6" s="16">
        <v>50</v>
      </c>
      <c r="B6" s="15">
        <f t="shared" si="0"/>
        <v>-0.33333333333333337</v>
      </c>
      <c r="C6" s="17">
        <f t="shared" si="1"/>
        <v>-4.4642857142857149E-3</v>
      </c>
    </row>
    <row r="7" spans="1:3" x14ac:dyDescent="0.4">
      <c r="A7" s="16">
        <v>60</v>
      </c>
      <c r="B7" s="15">
        <f t="shared" si="0"/>
        <v>-0.375</v>
      </c>
      <c r="C7" s="17">
        <f t="shared" si="1"/>
        <v>-3.9215686274509777E-3</v>
      </c>
    </row>
    <row r="8" spans="1:3" x14ac:dyDescent="0.4">
      <c r="A8" s="16">
        <v>70</v>
      </c>
      <c r="B8" s="15">
        <f t="shared" si="0"/>
        <v>-0.41176470588235292</v>
      </c>
      <c r="C8" s="17">
        <f t="shared" si="1"/>
        <v>-3.4722222222222212E-3</v>
      </c>
    </row>
    <row r="9" spans="1:3" x14ac:dyDescent="0.4">
      <c r="A9" s="16">
        <v>80</v>
      </c>
      <c r="B9" s="15">
        <f t="shared" si="0"/>
        <v>-0.44444444444444442</v>
      </c>
      <c r="C9" s="17">
        <f t="shared" si="1"/>
        <v>-3.0959752321981448E-3</v>
      </c>
    </row>
    <row r="10" spans="1:3" x14ac:dyDescent="0.4">
      <c r="A10" s="16">
        <v>90</v>
      </c>
      <c r="B10" s="15">
        <f t="shared" si="0"/>
        <v>-0.47368421052631582</v>
      </c>
      <c r="C10" s="17">
        <f t="shared" si="1"/>
        <v>-2.7777777777777792E-3</v>
      </c>
    </row>
    <row r="11" spans="1:3" x14ac:dyDescent="0.4">
      <c r="A11" s="16">
        <v>100</v>
      </c>
      <c r="B11" s="15">
        <f t="shared" si="0"/>
        <v>-0.5</v>
      </c>
      <c r="C11" s="17">
        <f t="shared" si="1"/>
        <v>-2.3923444976076532E-3</v>
      </c>
    </row>
    <row r="12" spans="1:3" x14ac:dyDescent="0.4">
      <c r="A12" s="16">
        <v>120</v>
      </c>
      <c r="B12" s="15">
        <f t="shared" si="0"/>
        <v>-0.54545454545454541</v>
      </c>
      <c r="C12" s="17">
        <f t="shared" si="1"/>
        <v>-2.0833333333333316E-3</v>
      </c>
    </row>
    <row r="13" spans="1:3" x14ac:dyDescent="0.4">
      <c r="A13" s="16">
        <v>140</v>
      </c>
      <c r="B13" s="15">
        <f t="shared" si="0"/>
        <v>-0.58333333333333326</v>
      </c>
      <c r="C13" s="17">
        <f t="shared" si="1"/>
        <v>-1.7482517482517502E-3</v>
      </c>
    </row>
    <row r="14" spans="1:3" x14ac:dyDescent="0.4">
      <c r="A14" s="16">
        <v>160</v>
      </c>
      <c r="B14" s="15">
        <f t="shared" si="0"/>
        <v>-0.61538461538461542</v>
      </c>
      <c r="C14" s="17">
        <f t="shared" si="1"/>
        <v>-1.4880952380952384E-3</v>
      </c>
    </row>
    <row r="15" spans="1:3" x14ac:dyDescent="0.4">
      <c r="A15" s="16">
        <v>180</v>
      </c>
      <c r="B15" s="15">
        <f t="shared" si="0"/>
        <v>-0.64285714285714279</v>
      </c>
      <c r="C15" s="17">
        <f t="shared" si="1"/>
        <v>-1.2820512820512831E-3</v>
      </c>
    </row>
    <row r="16" spans="1:3" x14ac:dyDescent="0.4">
      <c r="A16" s="16">
        <v>200</v>
      </c>
      <c r="B16" s="15">
        <f t="shared" si="0"/>
        <v>-0.66666666666666674</v>
      </c>
      <c r="C16" s="17">
        <f t="shared" si="1"/>
        <v>-1.1160714285714302E-3</v>
      </c>
    </row>
    <row r="17" spans="1:3" x14ac:dyDescent="0.4">
      <c r="A17" s="16">
        <v>220</v>
      </c>
      <c r="B17" s="15">
        <f t="shared" si="0"/>
        <v>-0.6875</v>
      </c>
      <c r="C17" s="17">
        <f t="shared" si="1"/>
        <v>-9.8039215686274161E-4</v>
      </c>
    </row>
    <row r="18" spans="1:3" x14ac:dyDescent="0.4">
      <c r="A18" s="16">
        <v>240</v>
      </c>
      <c r="B18" s="15">
        <f t="shared" si="0"/>
        <v>-0.70588235294117641</v>
      </c>
      <c r="C18" s="17">
        <f t="shared" si="1"/>
        <v>-8.6805555555555529E-4</v>
      </c>
    </row>
    <row r="19" spans="1:3" x14ac:dyDescent="0.4">
      <c r="A19" s="16">
        <v>260</v>
      </c>
      <c r="B19" s="15">
        <f t="shared" si="0"/>
        <v>-0.72222222222222221</v>
      </c>
      <c r="C19" s="17">
        <f t="shared" si="1"/>
        <v>-7.7399380804953901E-4</v>
      </c>
    </row>
    <row r="20" spans="1:3" x14ac:dyDescent="0.4">
      <c r="A20" s="16">
        <v>280</v>
      </c>
      <c r="B20" s="15">
        <f t="shared" si="0"/>
        <v>-0.73684210526315796</v>
      </c>
      <c r="C20" s="17">
        <f t="shared" si="1"/>
        <v>-6.944444444444448E-4</v>
      </c>
    </row>
    <row r="21" spans="1:3" x14ac:dyDescent="0.4">
      <c r="A21" s="16">
        <v>300</v>
      </c>
      <c r="B21" s="15">
        <f t="shared" si="0"/>
        <v>-0.75</v>
      </c>
    </row>
    <row r="22" spans="1:3" x14ac:dyDescent="0.4">
      <c r="A22" s="16"/>
      <c r="B22" s="15"/>
    </row>
    <row r="23" spans="1:3" x14ac:dyDescent="0.4">
      <c r="A23" s="16"/>
      <c r="B23" s="15"/>
    </row>
    <row r="24" spans="1:3" x14ac:dyDescent="0.4">
      <c r="A24" s="16"/>
      <c r="B24" s="15"/>
    </row>
    <row r="25" spans="1:3" x14ac:dyDescent="0.4">
      <c r="A25" s="16"/>
      <c r="B25" s="15"/>
    </row>
    <row r="26" spans="1:3" x14ac:dyDescent="0.4">
      <c r="A26" s="16"/>
      <c r="B26" s="15"/>
    </row>
    <row r="27" spans="1:3" x14ac:dyDescent="0.4">
      <c r="A27" s="16"/>
      <c r="B27" s="15"/>
    </row>
    <row r="28" spans="1:3" x14ac:dyDescent="0.4">
      <c r="A28" s="16"/>
      <c r="B28" s="15"/>
    </row>
    <row r="29" spans="1:3" x14ac:dyDescent="0.4">
      <c r="A29" s="16"/>
      <c r="B29" s="15"/>
    </row>
    <row r="30" spans="1:3" x14ac:dyDescent="0.4">
      <c r="A30" s="16"/>
      <c r="B30" s="15"/>
    </row>
    <row r="31" spans="1:3" x14ac:dyDescent="0.4">
      <c r="A31" s="16"/>
      <c r="B31" s="15"/>
    </row>
    <row r="32" spans="1:3" x14ac:dyDescent="0.4">
      <c r="A32" s="16"/>
      <c r="B32" s="15"/>
    </row>
    <row r="33" spans="1:2" x14ac:dyDescent="0.4">
      <c r="A33" s="16"/>
      <c r="B33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Roles</vt:lpstr>
      <vt:lpstr>Class Info</vt:lpstr>
      <vt:lpstr>Combat Skills</vt:lpstr>
      <vt:lpstr>Ability Scores</vt:lpstr>
      <vt:lpstr>ASI Progression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Boczar, Dylan</cp:lastModifiedBy>
  <dcterms:created xsi:type="dcterms:W3CDTF">2015-06-05T18:17:20Z</dcterms:created>
  <dcterms:modified xsi:type="dcterms:W3CDTF">2024-02-18T03:51:13Z</dcterms:modified>
</cp:coreProperties>
</file>