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S:\DMI\Dan Bradley\Data Science\References\Time Series\"/>
    </mc:Choice>
  </mc:AlternateContent>
  <xr:revisionPtr revIDLastSave="0" documentId="8_{AAFA5E61-F2A4-4162-8DA9-EAE6A80C076C}" xr6:coauthVersionLast="47" xr6:coauthVersionMax="47" xr10:uidLastSave="{00000000-0000-0000-0000-000000000000}"/>
  <bookViews>
    <workbookView xWindow="31740" yWindow="2940" windowWidth="21600" windowHeight="11385" xr2:uid="{00000000-000D-0000-FFFF-FFFF00000000}"/>
  </bookViews>
  <sheets>
    <sheet name="airline" sheetId="1" r:id="rId1"/>
  </sheets>
  <definedNames>
    <definedName name="solver_adj" localSheetId="0" hidden="1">airline!$J$1:$J$3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airline!$J$1:$J$3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airline!$J$5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 s="1"/>
  <c r="E14" i="1" s="1"/>
  <c r="E13" i="1"/>
  <c r="E12" i="1"/>
  <c r="E11" i="1"/>
  <c r="E10" i="1"/>
  <c r="E9" i="1"/>
  <c r="E8" i="1"/>
  <c r="E7" i="1"/>
  <c r="E6" i="1"/>
  <c r="E5" i="1"/>
  <c r="E4" i="1"/>
  <c r="E3" i="1"/>
  <c r="E2" i="1"/>
  <c r="D14" i="1" l="1"/>
  <c r="C15" i="1" s="1"/>
  <c r="E15" i="1" s="1"/>
  <c r="F14" i="1"/>
  <c r="F15" i="1" l="1"/>
  <c r="D15" i="1"/>
  <c r="C16" i="1" s="1"/>
  <c r="F16" i="1" l="1"/>
  <c r="D16" i="1"/>
  <c r="C17" i="1" s="1"/>
  <c r="D17" i="1" s="1"/>
  <c r="C18" i="1" s="1"/>
  <c r="E16" i="1"/>
  <c r="F17" i="1" l="1"/>
  <c r="E17" i="1"/>
  <c r="F18" i="1" s="1"/>
  <c r="D18" i="1"/>
  <c r="C19" i="1" s="1"/>
  <c r="E18" i="1"/>
  <c r="D19" i="1" l="1"/>
  <c r="E19" i="1"/>
  <c r="F19" i="1"/>
  <c r="F20" i="1" l="1"/>
  <c r="C20" i="1"/>
  <c r="E20" i="1" s="1"/>
  <c r="D20" i="1" l="1"/>
  <c r="C21" i="1" s="1"/>
  <c r="D21" i="1" s="1"/>
  <c r="C22" i="1" s="1"/>
  <c r="F21" i="1" l="1"/>
  <c r="E21" i="1"/>
  <c r="D22" i="1"/>
  <c r="C23" i="1" s="1"/>
  <c r="E22" i="1"/>
  <c r="F22" i="1"/>
  <c r="D23" i="1" l="1"/>
  <c r="C24" i="1" s="1"/>
  <c r="E23" i="1"/>
  <c r="F23" i="1"/>
  <c r="D24" i="1" l="1"/>
  <c r="C25" i="1" s="1"/>
  <c r="E24" i="1"/>
  <c r="F24" i="1"/>
  <c r="F25" i="1" l="1"/>
  <c r="D25" i="1"/>
  <c r="C26" i="1" s="1"/>
  <c r="E25" i="1"/>
  <c r="D26" i="1" l="1"/>
  <c r="E26" i="1"/>
  <c r="F26" i="1"/>
  <c r="F27" i="1" l="1"/>
  <c r="C27" i="1"/>
  <c r="D27" i="1" l="1"/>
  <c r="C28" i="1" s="1"/>
  <c r="E27" i="1"/>
  <c r="F28" i="1" l="1"/>
  <c r="D28" i="1"/>
  <c r="C29" i="1" s="1"/>
  <c r="E28" i="1"/>
  <c r="F29" i="1" l="1"/>
  <c r="D29" i="1"/>
  <c r="C30" i="1" s="1"/>
  <c r="E29" i="1"/>
  <c r="F30" i="1" l="1"/>
  <c r="D30" i="1"/>
  <c r="C31" i="1" s="1"/>
  <c r="E30" i="1"/>
  <c r="D31" i="1" l="1"/>
  <c r="C32" i="1" s="1"/>
  <c r="E31" i="1"/>
  <c r="F31" i="1"/>
  <c r="F32" i="1" l="1"/>
  <c r="D32" i="1"/>
  <c r="E32" i="1"/>
  <c r="C33" i="1"/>
  <c r="F33" i="1" l="1"/>
  <c r="D33" i="1"/>
  <c r="C34" i="1" s="1"/>
  <c r="E33" i="1"/>
  <c r="F34" i="1" l="1"/>
  <c r="D34" i="1"/>
  <c r="C35" i="1" s="1"/>
  <c r="E34" i="1"/>
  <c r="F35" i="1" l="1"/>
  <c r="D35" i="1"/>
  <c r="C36" i="1" s="1"/>
  <c r="E35" i="1"/>
  <c r="F36" i="1" l="1"/>
  <c r="D36" i="1"/>
  <c r="C37" i="1" s="1"/>
  <c r="E36" i="1"/>
  <c r="F37" i="1" l="1"/>
  <c r="D37" i="1"/>
  <c r="C38" i="1" s="1"/>
  <c r="E37" i="1"/>
  <c r="F38" i="1" l="1"/>
  <c r="D38" i="1"/>
  <c r="E38" i="1"/>
  <c r="F39" i="1" l="1"/>
  <c r="C39" i="1"/>
  <c r="D39" i="1" s="1"/>
  <c r="C40" i="1" l="1"/>
  <c r="D40" i="1" s="1"/>
  <c r="C41" i="1" s="1"/>
  <c r="E39" i="1"/>
  <c r="F40" i="1" s="1"/>
  <c r="E40" i="1" l="1"/>
  <c r="F41" i="1" s="1"/>
  <c r="D41" i="1"/>
  <c r="E41" i="1"/>
  <c r="F42" i="1" l="1"/>
  <c r="C42" i="1"/>
  <c r="D42" i="1" s="1"/>
  <c r="E42" i="1" l="1"/>
  <c r="F43" i="1" s="1"/>
  <c r="C43" i="1"/>
  <c r="D43" i="1" s="1"/>
  <c r="C44" i="1" s="1"/>
  <c r="E43" i="1" l="1"/>
  <c r="F44" i="1" s="1"/>
  <c r="D44" i="1"/>
  <c r="C45" i="1" s="1"/>
  <c r="E44" i="1"/>
  <c r="F45" i="1" l="1"/>
  <c r="D45" i="1"/>
  <c r="C46" i="1" s="1"/>
  <c r="E45" i="1"/>
  <c r="D46" i="1" l="1"/>
  <c r="E46" i="1"/>
  <c r="F46" i="1"/>
  <c r="F47" i="1" l="1"/>
  <c r="C47" i="1"/>
  <c r="D47" i="1" s="1"/>
  <c r="E47" i="1" l="1"/>
  <c r="F48" i="1" s="1"/>
  <c r="C48" i="1"/>
  <c r="D48" i="1" s="1"/>
  <c r="C49" i="1" s="1"/>
  <c r="E48" i="1" l="1"/>
  <c r="F49" i="1" s="1"/>
  <c r="D49" i="1"/>
  <c r="C50" i="1" s="1"/>
  <c r="E49" i="1"/>
  <c r="F50" i="1" l="1"/>
  <c r="D50" i="1"/>
  <c r="C51" i="1" s="1"/>
  <c r="E50" i="1"/>
  <c r="D51" i="1" l="1"/>
  <c r="C52" i="1" s="1"/>
  <c r="E51" i="1"/>
  <c r="F51" i="1"/>
  <c r="F52" i="1" l="1"/>
  <c r="D52" i="1"/>
  <c r="E52" i="1"/>
  <c r="F53" i="1" s="1"/>
  <c r="C53" i="1"/>
  <c r="D53" i="1" l="1"/>
  <c r="C54" i="1" s="1"/>
  <c r="E53" i="1"/>
  <c r="F54" i="1" l="1"/>
  <c r="D54" i="1"/>
  <c r="E54" i="1"/>
  <c r="F55" i="1" l="1"/>
  <c r="C55" i="1"/>
  <c r="D55" i="1" l="1"/>
  <c r="C56" i="1" s="1"/>
  <c r="E55" i="1"/>
  <c r="F56" i="1" l="1"/>
  <c r="D56" i="1"/>
  <c r="E56" i="1"/>
  <c r="C57" i="1"/>
  <c r="D57" i="1" l="1"/>
  <c r="C58" i="1" s="1"/>
  <c r="E57" i="1"/>
  <c r="F57" i="1"/>
  <c r="F58" i="1" l="1"/>
  <c r="D58" i="1"/>
  <c r="E58" i="1"/>
  <c r="F59" i="1" s="1"/>
  <c r="C59" i="1"/>
  <c r="D59" i="1" l="1"/>
  <c r="C60" i="1" s="1"/>
  <c r="E59" i="1"/>
  <c r="F60" i="1" l="1"/>
  <c r="D60" i="1"/>
  <c r="C61" i="1" s="1"/>
  <c r="E60" i="1"/>
  <c r="F61" i="1" l="1"/>
  <c r="D61" i="1"/>
  <c r="C62" i="1" s="1"/>
  <c r="E61" i="1"/>
  <c r="F62" i="1" l="1"/>
  <c r="D62" i="1"/>
  <c r="C63" i="1" s="1"/>
  <c r="E62" i="1"/>
  <c r="F63" i="1" l="1"/>
  <c r="D63" i="1"/>
  <c r="C64" i="1" s="1"/>
  <c r="E63" i="1"/>
  <c r="F64" i="1" l="1"/>
  <c r="D64" i="1"/>
  <c r="C65" i="1" s="1"/>
  <c r="E64" i="1"/>
  <c r="F65" i="1" l="1"/>
  <c r="D65" i="1"/>
  <c r="C66" i="1" s="1"/>
  <c r="E65" i="1"/>
  <c r="F66" i="1" l="1"/>
  <c r="D66" i="1"/>
  <c r="C67" i="1" s="1"/>
  <c r="E66" i="1"/>
  <c r="F67" i="1" s="1"/>
  <c r="D67" i="1" l="1"/>
  <c r="E67" i="1"/>
  <c r="F68" i="1" l="1"/>
  <c r="C68" i="1"/>
  <c r="D68" i="1" s="1"/>
  <c r="C69" i="1" l="1"/>
  <c r="D69" i="1" s="1"/>
  <c r="E68" i="1"/>
  <c r="F69" i="1" s="1"/>
  <c r="C70" i="1" l="1"/>
  <c r="D70" i="1" s="1"/>
  <c r="C71" i="1" s="1"/>
  <c r="E69" i="1"/>
  <c r="F70" i="1" s="1"/>
  <c r="E70" i="1"/>
  <c r="F71" i="1" l="1"/>
  <c r="D71" i="1"/>
  <c r="C72" i="1" s="1"/>
  <c r="E71" i="1"/>
  <c r="F72" i="1" l="1"/>
  <c r="D72" i="1"/>
  <c r="E72" i="1"/>
  <c r="C73" i="1"/>
  <c r="F73" i="1" l="1"/>
  <c r="D73" i="1"/>
  <c r="C74" i="1" s="1"/>
  <c r="E73" i="1"/>
  <c r="F74" i="1" l="1"/>
  <c r="D74" i="1"/>
  <c r="C75" i="1" s="1"/>
  <c r="E74" i="1"/>
  <c r="F75" i="1" l="1"/>
  <c r="D75" i="1"/>
  <c r="C76" i="1" s="1"/>
  <c r="E75" i="1"/>
  <c r="F76" i="1" l="1"/>
  <c r="D76" i="1"/>
  <c r="E76" i="1"/>
  <c r="F77" i="1" s="1"/>
  <c r="C77" i="1"/>
  <c r="D77" i="1" l="1"/>
  <c r="C78" i="1" s="1"/>
  <c r="E77" i="1"/>
  <c r="F78" i="1" l="1"/>
  <c r="D78" i="1"/>
  <c r="C79" i="1" s="1"/>
  <c r="E78" i="1"/>
  <c r="F79" i="1" s="1"/>
  <c r="D79" i="1" l="1"/>
  <c r="C80" i="1" s="1"/>
  <c r="E79" i="1"/>
  <c r="F80" i="1" l="1"/>
  <c r="D80" i="1"/>
  <c r="C81" i="1" s="1"/>
  <c r="E80" i="1"/>
  <c r="F81" i="1" l="1"/>
  <c r="D81" i="1"/>
  <c r="C82" i="1" s="1"/>
  <c r="E81" i="1"/>
  <c r="F82" i="1" l="1"/>
  <c r="D82" i="1"/>
  <c r="C83" i="1" s="1"/>
  <c r="E82" i="1"/>
  <c r="F83" i="1" l="1"/>
  <c r="D83" i="1"/>
  <c r="C84" i="1" s="1"/>
  <c r="E83" i="1"/>
  <c r="F84" i="1" l="1"/>
  <c r="D84" i="1"/>
  <c r="C85" i="1" s="1"/>
  <c r="E84" i="1"/>
  <c r="F85" i="1" l="1"/>
  <c r="D85" i="1"/>
  <c r="C86" i="1" s="1"/>
  <c r="E85" i="1"/>
  <c r="F86" i="1" l="1"/>
  <c r="D86" i="1"/>
  <c r="C87" i="1" s="1"/>
  <c r="E86" i="1"/>
  <c r="F87" i="1" l="1"/>
  <c r="D87" i="1"/>
  <c r="E87" i="1"/>
  <c r="F88" i="1" s="1"/>
  <c r="C88" i="1"/>
  <c r="D88" i="1" l="1"/>
  <c r="C89" i="1" s="1"/>
  <c r="E88" i="1"/>
  <c r="F89" i="1" l="1"/>
  <c r="D89" i="1"/>
  <c r="C90" i="1" s="1"/>
  <c r="E89" i="1"/>
  <c r="F90" i="1" l="1"/>
  <c r="D90" i="1"/>
  <c r="E90" i="1"/>
  <c r="F91" i="1" l="1"/>
  <c r="C91" i="1"/>
  <c r="D91" i="1" s="1"/>
  <c r="C92" i="1" s="1"/>
  <c r="E91" i="1" l="1"/>
  <c r="F92" i="1" s="1"/>
  <c r="D92" i="1"/>
  <c r="C93" i="1" s="1"/>
  <c r="E92" i="1"/>
  <c r="F93" i="1" l="1"/>
  <c r="D93" i="1"/>
  <c r="E93" i="1"/>
  <c r="F94" i="1" s="1"/>
  <c r="C94" i="1"/>
  <c r="D94" i="1" l="1"/>
  <c r="E94" i="1"/>
  <c r="F95" i="1" l="1"/>
  <c r="C95" i="1"/>
  <c r="E95" i="1" s="1"/>
  <c r="D95" i="1" l="1"/>
  <c r="C96" i="1" s="1"/>
  <c r="D96" i="1" s="1"/>
  <c r="C97" i="1" l="1"/>
  <c r="E97" i="1" s="1"/>
  <c r="E96" i="1"/>
  <c r="F97" i="1" s="1"/>
  <c r="F96" i="1"/>
  <c r="D97" i="1" l="1"/>
  <c r="F98" i="1" s="1"/>
  <c r="C98" i="1" l="1"/>
  <c r="D98" i="1" s="1"/>
  <c r="C99" i="1" s="1"/>
  <c r="E99" i="1" s="1"/>
  <c r="E98" i="1" l="1"/>
  <c r="F99" i="1" s="1"/>
  <c r="D99" i="1"/>
  <c r="F100" i="1" s="1"/>
  <c r="C100" i="1" l="1"/>
  <c r="D100" i="1" s="1"/>
  <c r="C101" i="1" s="1"/>
  <c r="E101" i="1" s="1"/>
  <c r="D101" i="1" l="1"/>
  <c r="C102" i="1" s="1"/>
  <c r="E100" i="1"/>
  <c r="F101" i="1" s="1"/>
  <c r="F102" i="1" l="1"/>
  <c r="E102" i="1"/>
  <c r="D102" i="1"/>
  <c r="F103" i="1" l="1"/>
  <c r="C103" i="1"/>
  <c r="E103" i="1" l="1"/>
  <c r="D103" i="1"/>
  <c r="C104" i="1" l="1"/>
  <c r="F104" i="1"/>
  <c r="D104" i="1" l="1"/>
  <c r="C105" i="1" s="1"/>
  <c r="E104" i="1"/>
  <c r="F105" i="1" l="1"/>
  <c r="E105" i="1"/>
  <c r="D105" i="1"/>
  <c r="C106" i="1" s="1"/>
  <c r="F106" i="1" l="1"/>
  <c r="D106" i="1"/>
  <c r="E106" i="1"/>
  <c r="F107" i="1" s="1"/>
  <c r="C107" i="1"/>
  <c r="D107" i="1" l="1"/>
  <c r="C108" i="1" s="1"/>
  <c r="E107" i="1"/>
  <c r="F108" i="1" l="1"/>
  <c r="D108" i="1"/>
  <c r="C109" i="1" s="1"/>
  <c r="E108" i="1"/>
  <c r="F109" i="1" l="1"/>
  <c r="J5" i="1" s="1"/>
  <c r="E109" i="1"/>
  <c r="D109" i="1"/>
  <c r="F111" i="1" s="1"/>
  <c r="F110" i="1" l="1"/>
  <c r="F112" i="1"/>
  <c r="F119" i="1"/>
  <c r="F115" i="1"/>
  <c r="F116" i="1"/>
  <c r="F120" i="1"/>
  <c r="F117" i="1"/>
  <c r="F113" i="1"/>
  <c r="F114" i="1"/>
  <c r="F121" i="1"/>
  <c r="F118" i="1"/>
</calcChain>
</file>

<file path=xl/sharedStrings.xml><?xml version="1.0" encoding="utf-8"?>
<sst xmlns="http://schemas.openxmlformats.org/spreadsheetml/2006/main" count="44" uniqueCount="11">
  <si>
    <t>Month</t>
  </si>
  <si>
    <t>Passengers</t>
  </si>
  <si>
    <t>Level</t>
  </si>
  <si>
    <t>Trend</t>
  </si>
  <si>
    <t>Seasonality</t>
  </si>
  <si>
    <t>Forecast</t>
  </si>
  <si>
    <t>alpha</t>
  </si>
  <si>
    <t>beta</t>
  </si>
  <si>
    <t>gamma</t>
  </si>
  <si>
    <t>--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</si>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</sst>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m\ 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43" fontId="0" fillId="0" borderId="0" xfId="1" applyFont="1"/>
    <xf numFmtId="0" fontId="11" fillId="6" borderId="4" xfId="12"/>
    <xf numFmtId="0" fontId="7" fillId="3" borderId="0" xfId="8"/>
    <xf numFmtId="0" fontId="6" fillId="2" borderId="0" xfId="7"/>
    <xf numFmtId="0" fontId="0" fillId="0" borderId="0" xfId="0" quotePrefix="1"/>
    <xf numFmtId="0" fontId="11" fillId="6" borderId="4" xfId="12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airline!$B$1</c:f>
              <c:strCache>
                <c:ptCount val="1"/>
                <c:pt idx="0">
                  <c:v>Passengers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airline!$A$2:$A$112</c:f>
              <c:numCache>
                <c:formatCode>mmm\ yy</c:formatCode>
                <c:ptCount val="11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</c:numCache>
            </c:numRef>
          </c:xVal>
          <c:yVal>
            <c:numRef>
              <c:f>airline!$B$2:$B$112</c:f>
              <c:numCache>
                <c:formatCode>General</c:formatCode>
                <c:ptCount val="111"/>
                <c:pt idx="0">
                  <c:v>2290727</c:v>
                </c:pt>
                <c:pt idx="1">
                  <c:v>1974646</c:v>
                </c:pt>
                <c:pt idx="2">
                  <c:v>2398204</c:v>
                </c:pt>
                <c:pt idx="3">
                  <c:v>2344283</c:v>
                </c:pt>
                <c:pt idx="4">
                  <c:v>2484601</c:v>
                </c:pt>
                <c:pt idx="5">
                  <c:v>2620778</c:v>
                </c:pt>
                <c:pt idx="6">
                  <c:v>2869180</c:v>
                </c:pt>
                <c:pt idx="7">
                  <c:v>2819469</c:v>
                </c:pt>
                <c:pt idx="8">
                  <c:v>2365147</c:v>
                </c:pt>
                <c:pt idx="9">
                  <c:v>2478150</c:v>
                </c:pt>
                <c:pt idx="10">
                  <c:v>2341774</c:v>
                </c:pt>
                <c:pt idx="11">
                  <c:v>2477626</c:v>
                </c:pt>
                <c:pt idx="12">
                  <c:v>2347717</c:v>
                </c:pt>
                <c:pt idx="13">
                  <c:v>2067592</c:v>
                </c:pt>
                <c:pt idx="14">
                  <c:v>2474690</c:v>
                </c:pt>
                <c:pt idx="15">
                  <c:v>2554625</c:v>
                </c:pt>
                <c:pt idx="16">
                  <c:v>2746189</c:v>
                </c:pt>
                <c:pt idx="17">
                  <c:v>2783908</c:v>
                </c:pt>
                <c:pt idx="18">
                  <c:v>3059778</c:v>
                </c:pt>
                <c:pt idx="19">
                  <c:v>2969115</c:v>
                </c:pt>
                <c:pt idx="20">
                  <c:v>2490037</c:v>
                </c:pt>
                <c:pt idx="21">
                  <c:v>2520520</c:v>
                </c:pt>
                <c:pt idx="22">
                  <c:v>2423752</c:v>
                </c:pt>
                <c:pt idx="23">
                  <c:v>2501124</c:v>
                </c:pt>
                <c:pt idx="24">
                  <c:v>2471323</c:v>
                </c:pt>
                <c:pt idx="25">
                  <c:v>2220446</c:v>
                </c:pt>
                <c:pt idx="26">
                  <c:v>2619592</c:v>
                </c:pt>
                <c:pt idx="27">
                  <c:v>2592176</c:v>
                </c:pt>
                <c:pt idx="28">
                  <c:v>2698051</c:v>
                </c:pt>
                <c:pt idx="29">
                  <c:v>2842245</c:v>
                </c:pt>
                <c:pt idx="30">
                  <c:v>3119226</c:v>
                </c:pt>
                <c:pt idx="31">
                  <c:v>3049590</c:v>
                </c:pt>
                <c:pt idx="32">
                  <c:v>2537309</c:v>
                </c:pt>
                <c:pt idx="33">
                  <c:v>2598430</c:v>
                </c:pt>
                <c:pt idx="34">
                  <c:v>2462782</c:v>
                </c:pt>
                <c:pt idx="35">
                  <c:v>2619816</c:v>
                </c:pt>
                <c:pt idx="36">
                  <c:v>2535418</c:v>
                </c:pt>
                <c:pt idx="37">
                  <c:v>2229958</c:v>
                </c:pt>
                <c:pt idx="38">
                  <c:v>2754973</c:v>
                </c:pt>
                <c:pt idx="39">
                  <c:v>2663579</c:v>
                </c:pt>
                <c:pt idx="40">
                  <c:v>2836570</c:v>
                </c:pt>
                <c:pt idx="41">
                  <c:v>3037273</c:v>
                </c:pt>
                <c:pt idx="42">
                  <c:v>3272363</c:v>
                </c:pt>
                <c:pt idx="43">
                  <c:v>3156973</c:v>
                </c:pt>
                <c:pt idx="44">
                  <c:v>2663774</c:v>
                </c:pt>
                <c:pt idx="45">
                  <c:v>2756386</c:v>
                </c:pt>
                <c:pt idx="46">
                  <c:v>2517413</c:v>
                </c:pt>
                <c:pt idx="47">
                  <c:v>2907479</c:v>
                </c:pt>
                <c:pt idx="48">
                  <c:v>2729257</c:v>
                </c:pt>
                <c:pt idx="49">
                  <c:v>2378994</c:v>
                </c:pt>
                <c:pt idx="50">
                  <c:v>2879063</c:v>
                </c:pt>
                <c:pt idx="51">
                  <c:v>2914394</c:v>
                </c:pt>
                <c:pt idx="52">
                  <c:v>3030811</c:v>
                </c:pt>
                <c:pt idx="53">
                  <c:v>3245321</c:v>
                </c:pt>
                <c:pt idx="54">
                  <c:v>3476786</c:v>
                </c:pt>
                <c:pt idx="55">
                  <c:v>3331324</c:v>
                </c:pt>
                <c:pt idx="56">
                  <c:v>2793963</c:v>
                </c:pt>
                <c:pt idx="57">
                  <c:v>2925758</c:v>
                </c:pt>
                <c:pt idx="58">
                  <c:v>2674866</c:v>
                </c:pt>
                <c:pt idx="59">
                  <c:v>2963790</c:v>
                </c:pt>
                <c:pt idx="60">
                  <c:v>2734875</c:v>
                </c:pt>
                <c:pt idx="61">
                  <c:v>2467784</c:v>
                </c:pt>
                <c:pt idx="62">
                  <c:v>2982461</c:v>
                </c:pt>
                <c:pt idx="63">
                  <c:v>2975917</c:v>
                </c:pt>
                <c:pt idx="64">
                  <c:v>3165612</c:v>
                </c:pt>
                <c:pt idx="65">
                  <c:v>3330537</c:v>
                </c:pt>
                <c:pt idx="66">
                  <c:v>3676575</c:v>
                </c:pt>
                <c:pt idx="67">
                  <c:v>3556134</c:v>
                </c:pt>
                <c:pt idx="68">
                  <c:v>3011777</c:v>
                </c:pt>
                <c:pt idx="69">
                  <c:v>3170736</c:v>
                </c:pt>
                <c:pt idx="70">
                  <c:v>2999841</c:v>
                </c:pt>
                <c:pt idx="71">
                  <c:v>3196646</c:v>
                </c:pt>
                <c:pt idx="72">
                  <c:v>3059474</c:v>
                </c:pt>
                <c:pt idx="73">
                  <c:v>2721869</c:v>
                </c:pt>
                <c:pt idx="74">
                  <c:v>3202500</c:v>
                </c:pt>
                <c:pt idx="75">
                  <c:v>3171113</c:v>
                </c:pt>
                <c:pt idx="76">
                  <c:v>3378962</c:v>
                </c:pt>
                <c:pt idx="77">
                  <c:v>3697029</c:v>
                </c:pt>
                <c:pt idx="78">
                  <c:v>3985539</c:v>
                </c:pt>
                <c:pt idx="79">
                  <c:v>3811472</c:v>
                </c:pt>
                <c:pt idx="80">
                  <c:v>3293999</c:v>
                </c:pt>
                <c:pt idx="81">
                  <c:v>3406242</c:v>
                </c:pt>
                <c:pt idx="82">
                  <c:v>3227237</c:v>
                </c:pt>
                <c:pt idx="83">
                  <c:v>3407211</c:v>
                </c:pt>
                <c:pt idx="84">
                  <c:v>3265504</c:v>
                </c:pt>
                <c:pt idx="85">
                  <c:v>2780338</c:v>
                </c:pt>
                <c:pt idx="86">
                  <c:v>3370130</c:v>
                </c:pt>
                <c:pt idx="87">
                  <c:v>3446914</c:v>
                </c:pt>
                <c:pt idx="88">
                  <c:v>3557136</c:v>
                </c:pt>
                <c:pt idx="89">
                  <c:v>3769990</c:v>
                </c:pt>
                <c:pt idx="90">
                  <c:v>4108667</c:v>
                </c:pt>
                <c:pt idx="91">
                  <c:v>3967294</c:v>
                </c:pt>
                <c:pt idx="92">
                  <c:v>3385951</c:v>
                </c:pt>
                <c:pt idx="93">
                  <c:v>3579399</c:v>
                </c:pt>
                <c:pt idx="94">
                  <c:v>3364471</c:v>
                </c:pt>
                <c:pt idx="95">
                  <c:v>3492396</c:v>
                </c:pt>
                <c:pt idx="96">
                  <c:v>3367666</c:v>
                </c:pt>
                <c:pt idx="97">
                  <c:v>3005867</c:v>
                </c:pt>
                <c:pt idx="98">
                  <c:v>3565838</c:v>
                </c:pt>
                <c:pt idx="99">
                  <c:v>3598621</c:v>
                </c:pt>
                <c:pt idx="100">
                  <c:v>3730333</c:v>
                </c:pt>
                <c:pt idx="101">
                  <c:v>3913507</c:v>
                </c:pt>
                <c:pt idx="102">
                  <c:v>4242106</c:v>
                </c:pt>
                <c:pt idx="103">
                  <c:v>4067788</c:v>
                </c:pt>
                <c:pt idx="104">
                  <c:v>3434510</c:v>
                </c:pt>
                <c:pt idx="105">
                  <c:v>3621325</c:v>
                </c:pt>
                <c:pt idx="106">
                  <c:v>3442877</c:v>
                </c:pt>
                <c:pt idx="107">
                  <c:v>3544398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2-4034-9452-F43592745226}"/>
            </c:ext>
          </c:extLst>
        </c:ser>
        <c:ser>
          <c:idx val="1"/>
          <c:order val="1"/>
          <c:tx>
            <c:strRef>
              <c:f>airline!$F$1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airline!$A$14:$A$121</c:f>
              <c:numCache>
                <c:formatCode>mmm\ yy</c:formatCode>
                <c:ptCount val="10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</c:numCache>
            </c:numRef>
          </c:xVal>
          <c:yVal>
            <c:numRef>
              <c:f>airline!$F$14:$F$121</c:f>
              <c:numCache>
                <c:formatCode>General</c:formatCode>
                <c:ptCount val="108"/>
                <c:pt idx="0">
                  <c:v>2290727.9413929018</c:v>
                </c:pt>
                <c:pt idx="1">
                  <c:v>1999091.0963613449</c:v>
                </c:pt>
                <c:pt idx="2">
                  <c:v>2469915.7895269091</c:v>
                </c:pt>
                <c:pt idx="3">
                  <c:v>2418172.8110306198</c:v>
                </c:pt>
                <c:pt idx="4">
                  <c:v>2636481.4917580388</c:v>
                </c:pt>
                <c:pt idx="5">
                  <c:v>2841862.578223126</c:v>
                </c:pt>
                <c:pt idx="6">
                  <c:v>3084592.7891940339</c:v>
                </c:pt>
                <c:pt idx="7">
                  <c:v>3023219.0592457294</c:v>
                </c:pt>
                <c:pt idx="8">
                  <c:v>2516792.7735370691</c:v>
                </c:pt>
                <c:pt idx="9">
                  <c:v>2626060.7640204038</c:v>
                </c:pt>
                <c:pt idx="10">
                  <c:v>2434447.1028253268</c:v>
                </c:pt>
                <c:pt idx="11">
                  <c:v>2571609.611623432</c:v>
                </c:pt>
                <c:pt idx="12">
                  <c:v>2359989.187725815</c:v>
                </c:pt>
                <c:pt idx="13">
                  <c:v>2087077.9939927836</c:v>
                </c:pt>
                <c:pt idx="14">
                  <c:v>2598012.3743737992</c:v>
                </c:pt>
                <c:pt idx="15">
                  <c:v>2585162.2796055689</c:v>
                </c:pt>
                <c:pt idx="16">
                  <c:v>2738655.171656392</c:v>
                </c:pt>
                <c:pt idx="17">
                  <c:v>2830996.1760605006</c:v>
                </c:pt>
                <c:pt idx="18">
                  <c:v>3118726.2030338636</c:v>
                </c:pt>
                <c:pt idx="19">
                  <c:v>3061992.3409232525</c:v>
                </c:pt>
                <c:pt idx="20">
                  <c:v>2571376.5952083184</c:v>
                </c:pt>
                <c:pt idx="21">
                  <c:v>2661064.7513539684</c:v>
                </c:pt>
                <c:pt idx="22">
                  <c:v>2509637.4032626799</c:v>
                </c:pt>
                <c:pt idx="23">
                  <c:v>2618740.2967914292</c:v>
                </c:pt>
                <c:pt idx="24">
                  <c:v>2479763.3640812677</c:v>
                </c:pt>
                <c:pt idx="25">
                  <c:v>2175643.4976553787</c:v>
                </c:pt>
                <c:pt idx="26">
                  <c:v>2625255.5499635343</c:v>
                </c:pt>
                <c:pt idx="27">
                  <c:v>2661600.8592518764</c:v>
                </c:pt>
                <c:pt idx="28">
                  <c:v>2806014.4002369391</c:v>
                </c:pt>
                <c:pt idx="29">
                  <c:v>2951664.9591955347</c:v>
                </c:pt>
                <c:pt idx="30">
                  <c:v>3290685.341960839</c:v>
                </c:pt>
                <c:pt idx="31">
                  <c:v>3220785.2043577651</c:v>
                </c:pt>
                <c:pt idx="32">
                  <c:v>2679483.3517452963</c:v>
                </c:pt>
                <c:pt idx="33">
                  <c:v>2777790.7351358398</c:v>
                </c:pt>
                <c:pt idx="34">
                  <c:v>2645211.071771374</c:v>
                </c:pt>
                <c:pt idx="35">
                  <c:v>2733509.168624382</c:v>
                </c:pt>
                <c:pt idx="36">
                  <c:v>2684560.3640081035</c:v>
                </c:pt>
                <c:pt idx="37">
                  <c:v>2352427.5629159403</c:v>
                </c:pt>
                <c:pt idx="38">
                  <c:v>2837738.9513324229</c:v>
                </c:pt>
                <c:pt idx="39">
                  <c:v>2799745.805769945</c:v>
                </c:pt>
                <c:pt idx="40">
                  <c:v>3019162.1783795496</c:v>
                </c:pt>
                <c:pt idx="41">
                  <c:v>3180697.6860538074</c:v>
                </c:pt>
                <c:pt idx="42">
                  <c:v>3505741.2111802893</c:v>
                </c:pt>
                <c:pt idx="43">
                  <c:v>3417550.9713034816</c:v>
                </c:pt>
                <c:pt idx="44">
                  <c:v>2846804.0396165866</c:v>
                </c:pt>
                <c:pt idx="45">
                  <c:v>2933186.1178350472</c:v>
                </c:pt>
                <c:pt idx="46">
                  <c:v>2774497.8957199743</c:v>
                </c:pt>
                <c:pt idx="47">
                  <c:v>2962644.2673907396</c:v>
                </c:pt>
                <c:pt idx="48">
                  <c:v>2793533.1556598968</c:v>
                </c:pt>
                <c:pt idx="49">
                  <c:v>2399784.1547474642</c:v>
                </c:pt>
                <c:pt idx="50">
                  <c:v>2920637.268469851</c:v>
                </c:pt>
                <c:pt idx="51">
                  <c:v>2907873.6266280413</c:v>
                </c:pt>
                <c:pt idx="52">
                  <c:v>3082759.612282923</c:v>
                </c:pt>
                <c:pt idx="53">
                  <c:v>3296517.6299447091</c:v>
                </c:pt>
                <c:pt idx="54">
                  <c:v>3591719.9520120239</c:v>
                </c:pt>
                <c:pt idx="55">
                  <c:v>3542352.6200785767</c:v>
                </c:pt>
                <c:pt idx="56">
                  <c:v>2999347.4272200549</c:v>
                </c:pt>
                <c:pt idx="57">
                  <c:v>3138850.2965356526</c:v>
                </c:pt>
                <c:pt idx="58">
                  <c:v>2966043.6177048525</c:v>
                </c:pt>
                <c:pt idx="59">
                  <c:v>3273668.4355251384</c:v>
                </c:pt>
                <c:pt idx="60">
                  <c:v>3038553.8998165708</c:v>
                </c:pt>
                <c:pt idx="61">
                  <c:v>2679997.6693875166</c:v>
                </c:pt>
                <c:pt idx="62">
                  <c:v>3240169.0710295429</c:v>
                </c:pt>
                <c:pt idx="63">
                  <c:v>3179242.3301259563</c:v>
                </c:pt>
                <c:pt idx="64">
                  <c:v>3332873.0604759161</c:v>
                </c:pt>
                <c:pt idx="65">
                  <c:v>3529867.0515083275</c:v>
                </c:pt>
                <c:pt idx="66">
                  <c:v>3929961.3881376768</c:v>
                </c:pt>
                <c:pt idx="67">
                  <c:v>3843413.4851269834</c:v>
                </c:pt>
                <c:pt idx="68">
                  <c:v>3236975.1647217372</c:v>
                </c:pt>
                <c:pt idx="69">
                  <c:v>3416774.4208689025</c:v>
                </c:pt>
                <c:pt idx="70">
                  <c:v>3210640.3990338608</c:v>
                </c:pt>
                <c:pt idx="71">
                  <c:v>3505794.8040458779</c:v>
                </c:pt>
                <c:pt idx="72">
                  <c:v>3271492.7167606493</c:v>
                </c:pt>
                <c:pt idx="73">
                  <c:v>2880104.3383634062</c:v>
                </c:pt>
                <c:pt idx="74">
                  <c:v>3375745.8382042856</c:v>
                </c:pt>
                <c:pt idx="75">
                  <c:v>3335579.5706870542</c:v>
                </c:pt>
                <c:pt idx="76">
                  <c:v>3572758.8592635323</c:v>
                </c:pt>
                <c:pt idx="77">
                  <c:v>3779628.251669121</c:v>
                </c:pt>
                <c:pt idx="78">
                  <c:v>4076353.8515308038</c:v>
                </c:pt>
                <c:pt idx="79">
                  <c:v>3952612.8799682213</c:v>
                </c:pt>
                <c:pt idx="80">
                  <c:v>3367992.9887174615</c:v>
                </c:pt>
                <c:pt idx="81">
                  <c:v>3515967.039704748</c:v>
                </c:pt>
                <c:pt idx="82">
                  <c:v>3343866.2795223254</c:v>
                </c:pt>
                <c:pt idx="83">
                  <c:v>3623915.4749700911</c:v>
                </c:pt>
                <c:pt idx="84">
                  <c:v>3388501.4220533962</c:v>
                </c:pt>
                <c:pt idx="85">
                  <c:v>2952924.143254681</c:v>
                </c:pt>
                <c:pt idx="86">
                  <c:v>3580126.5246187844</c:v>
                </c:pt>
                <c:pt idx="87">
                  <c:v>3562736.4270227822</c:v>
                </c:pt>
                <c:pt idx="88">
                  <c:v>3740936.122489132</c:v>
                </c:pt>
                <c:pt idx="89">
                  <c:v>3962281.4191607162</c:v>
                </c:pt>
                <c:pt idx="90">
                  <c:v>4263090.3523489758</c:v>
                </c:pt>
                <c:pt idx="91">
                  <c:v>4103152.0768852471</c:v>
                </c:pt>
                <c:pt idx="92">
                  <c:v>3475591.0619186386</c:v>
                </c:pt>
                <c:pt idx="93">
                  <c:v>3606991.1224368387</c:v>
                </c:pt>
                <c:pt idx="94">
                  <c:v>3395923.6654310622</c:v>
                </c:pt>
                <c:pt idx="95">
                  <c:v>3655152.8652710007</c:v>
                </c:pt>
                <c:pt idx="96">
                  <c:v>3451171.8532011672</c:v>
                </c:pt>
                <c:pt idx="97">
                  <c:v>3032287.282512405</c:v>
                </c:pt>
                <c:pt idx="98">
                  <c:v>3624125.6075131637</c:v>
                </c:pt>
                <c:pt idx="99">
                  <c:v>3623563.8456327682</c:v>
                </c:pt>
                <c:pt idx="100">
                  <c:v>3772679.5679300148</c:v>
                </c:pt>
                <c:pt idx="101">
                  <c:v>3990279.6424642042</c:v>
                </c:pt>
                <c:pt idx="102">
                  <c:v>4324713.7827233709</c:v>
                </c:pt>
                <c:pt idx="103">
                  <c:v>4167179.7996746334</c:v>
                </c:pt>
                <c:pt idx="104">
                  <c:v>3540899.1697366554</c:v>
                </c:pt>
                <c:pt idx="105">
                  <c:v>3708980.7588487919</c:v>
                </c:pt>
                <c:pt idx="106">
                  <c:v>3492281.7736143814</c:v>
                </c:pt>
                <c:pt idx="107">
                  <c:v>3693731.4925818392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2-4034-9452-F4359274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86568"/>
        <c:axId val="542185256"/>
      </c:scatterChart>
      <c:valAx>
        <c:axId val="542186568"/>
        <c:scaling>
          <c:orientation val="minMax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85256"/>
        <c:crosses val="autoZero"/>
        <c:crossBetween val="midCat"/>
        <c:majorUnit val="365"/>
        <c:minorUnit val="91"/>
      </c:valAx>
      <c:valAx>
        <c:axId val="5421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8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0</xdr:rowOff>
    </xdr:from>
    <xdr:to>
      <xdr:col>20</xdr:col>
      <xdr:colOff>66674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zoomScaleNormal="100" workbookViewId="0">
      <selection activeCell="J13" sqref="J13"/>
    </sheetView>
  </sheetViews>
  <sheetFormatPr defaultRowHeight="15" x14ac:dyDescent="0.25"/>
  <cols>
    <col min="1" max="1" width="7.140625" bestFit="1" customWidth="1"/>
    <col min="2" max="2" width="10.85546875" bestFit="1" customWidth="1"/>
    <col min="3" max="3" width="16.28515625" bestFit="1" customWidth="1"/>
    <col min="5" max="5" width="11.140625" bestFit="1" customWidth="1"/>
    <col min="10" max="10" width="14.28515625" customWidth="1"/>
    <col min="11" max="11" width="9.140625" customWidth="1"/>
    <col min="12" max="12" width="10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s="5">
        <v>0.48707095368265246</v>
      </c>
    </row>
    <row r="2" spans="1:10" x14ac:dyDescent="0.25">
      <c r="A2" s="1">
        <v>40179</v>
      </c>
      <c r="B2">
        <v>2290727</v>
      </c>
      <c r="C2" s="7" t="s">
        <v>9</v>
      </c>
      <c r="D2" s="7" t="s">
        <v>9</v>
      </c>
      <c r="E2" s="3">
        <f>B2/AVERAGE($B$2:$B$13)</f>
        <v>0.93294115630680008</v>
      </c>
      <c r="F2" s="7" t="s">
        <v>9</v>
      </c>
      <c r="I2" t="s">
        <v>7</v>
      </c>
      <c r="J2" s="5">
        <v>2.1578028773815466E-2</v>
      </c>
    </row>
    <row r="3" spans="1:10" x14ac:dyDescent="0.25">
      <c r="A3" s="1">
        <v>40210</v>
      </c>
      <c r="B3">
        <v>1974646</v>
      </c>
      <c r="C3" s="6" t="s">
        <v>9</v>
      </c>
      <c r="D3" s="6" t="s">
        <v>9</v>
      </c>
      <c r="E3">
        <f t="shared" ref="E3:E13" si="0">B3/AVERAGE($B$2:$B$13)</f>
        <v>0.80421129298104821</v>
      </c>
      <c r="F3" s="6" t="s">
        <v>9</v>
      </c>
      <c r="I3" t="s">
        <v>8</v>
      </c>
      <c r="J3" s="5">
        <v>0.45488685175588955</v>
      </c>
    </row>
    <row r="4" spans="1:10" x14ac:dyDescent="0.25">
      <c r="A4" s="1">
        <v>40238</v>
      </c>
      <c r="B4">
        <v>2398204</v>
      </c>
      <c r="C4" s="6" t="s">
        <v>9</v>
      </c>
      <c r="D4" s="6" t="s">
        <v>9</v>
      </c>
      <c r="E4">
        <f t="shared" si="0"/>
        <v>0.97671316259842111</v>
      </c>
      <c r="F4" s="6" t="s">
        <v>9</v>
      </c>
    </row>
    <row r="5" spans="1:10" x14ac:dyDescent="0.25">
      <c r="A5" s="1">
        <v>40269</v>
      </c>
      <c r="B5">
        <v>2344283</v>
      </c>
      <c r="C5" s="6" t="s">
        <v>9</v>
      </c>
      <c r="D5" s="6" t="s">
        <v>9</v>
      </c>
      <c r="E5">
        <f t="shared" si="0"/>
        <v>0.95475283293486057</v>
      </c>
      <c r="F5" s="6" t="s">
        <v>9</v>
      </c>
      <c r="I5" t="s">
        <v>10</v>
      </c>
      <c r="J5" s="4">
        <f>SUMXMY2(B14:B109,F14:F109)/COUNT(B14:B109)</f>
        <v>4071573329.50668</v>
      </c>
    </row>
    <row r="6" spans="1:10" x14ac:dyDescent="0.25">
      <c r="A6" s="1">
        <v>40299</v>
      </c>
      <c r="B6">
        <v>2484601</v>
      </c>
      <c r="C6" s="6" t="s">
        <v>9</v>
      </c>
      <c r="D6" s="6" t="s">
        <v>9</v>
      </c>
      <c r="E6">
        <f t="shared" si="0"/>
        <v>1.0118999470041745</v>
      </c>
      <c r="F6" s="6" t="s">
        <v>9</v>
      </c>
    </row>
    <row r="7" spans="1:10" x14ac:dyDescent="0.25">
      <c r="A7" s="1">
        <v>40330</v>
      </c>
      <c r="B7">
        <v>2620778</v>
      </c>
      <c r="C7" s="6" t="s">
        <v>9</v>
      </c>
      <c r="D7" s="6" t="s">
        <v>9</v>
      </c>
      <c r="E7">
        <f t="shared" si="0"/>
        <v>1.0673605618405961</v>
      </c>
      <c r="F7" s="6" t="s">
        <v>9</v>
      </c>
    </row>
    <row r="8" spans="1:10" x14ac:dyDescent="0.25">
      <c r="A8" s="1">
        <v>40360</v>
      </c>
      <c r="B8">
        <v>2869180</v>
      </c>
      <c r="C8" s="6" t="s">
        <v>9</v>
      </c>
      <c r="D8" s="6" t="s">
        <v>9</v>
      </c>
      <c r="E8">
        <f t="shared" si="0"/>
        <v>1.1685268942359106</v>
      </c>
      <c r="F8" s="6" t="s">
        <v>9</v>
      </c>
    </row>
    <row r="9" spans="1:10" x14ac:dyDescent="0.25">
      <c r="A9" s="1">
        <v>40391</v>
      </c>
      <c r="B9">
        <v>2819469</v>
      </c>
      <c r="C9" s="6" t="s">
        <v>9</v>
      </c>
      <c r="D9" s="6" t="s">
        <v>9</v>
      </c>
      <c r="E9">
        <f t="shared" si="0"/>
        <v>1.1482811653379812</v>
      </c>
      <c r="F9" s="6" t="s">
        <v>9</v>
      </c>
    </row>
    <row r="10" spans="1:10" x14ac:dyDescent="0.25">
      <c r="A10" s="1">
        <v>40422</v>
      </c>
      <c r="B10">
        <v>2365147</v>
      </c>
      <c r="C10" s="6" t="s">
        <v>9</v>
      </c>
      <c r="D10" s="6" t="s">
        <v>9</v>
      </c>
      <c r="E10">
        <f t="shared" si="0"/>
        <v>0.96325008480519914</v>
      </c>
      <c r="F10" s="6" t="s">
        <v>9</v>
      </c>
    </row>
    <row r="11" spans="1:10" x14ac:dyDescent="0.25">
      <c r="A11" s="1">
        <v>40452</v>
      </c>
      <c r="B11">
        <v>2478150</v>
      </c>
      <c r="C11" s="6" t="s">
        <v>9</v>
      </c>
      <c r="D11" s="6" t="s">
        <v>9</v>
      </c>
      <c r="E11">
        <f t="shared" si="0"/>
        <v>1.0092726573274322</v>
      </c>
      <c r="F11" s="6" t="s">
        <v>9</v>
      </c>
    </row>
    <row r="12" spans="1:10" x14ac:dyDescent="0.25">
      <c r="A12" s="1">
        <v>40483</v>
      </c>
      <c r="B12">
        <v>2341774</v>
      </c>
      <c r="C12" s="6" t="s">
        <v>9</v>
      </c>
      <c r="D12" s="6" t="s">
        <v>9</v>
      </c>
      <c r="E12">
        <f t="shared" si="0"/>
        <v>0.9537309960415189</v>
      </c>
      <c r="F12" s="6" t="s">
        <v>9</v>
      </c>
    </row>
    <row r="13" spans="1:10" x14ac:dyDescent="0.25">
      <c r="A13" s="1">
        <v>40513</v>
      </c>
      <c r="B13">
        <v>2477626</v>
      </c>
      <c r="C13" s="3">
        <f>B13/E13</f>
        <v>2455382.0833333335</v>
      </c>
      <c r="D13" s="3">
        <v>0</v>
      </c>
      <c r="E13">
        <f t="shared" si="0"/>
        <v>1.0090592485860568</v>
      </c>
      <c r="F13" s="6" t="s">
        <v>9</v>
      </c>
    </row>
    <row r="14" spans="1:10" x14ac:dyDescent="0.25">
      <c r="A14" s="1">
        <v>40544</v>
      </c>
      <c r="B14">
        <v>2347717</v>
      </c>
      <c r="C14">
        <f>$J$1*(B14/E2)+(1-$J$1)*(C13+D13)</f>
        <v>2485135.4857453993</v>
      </c>
      <c r="D14">
        <f>$J$2*(C14-C13)+(1-$J$2)*D13</f>
        <v>642.01977336646564</v>
      </c>
      <c r="E14">
        <f>$J$3*(B14/C14)+(1-$J$3)*E2</f>
        <v>0.93829183981501441</v>
      </c>
      <c r="F14">
        <f>SUM(C13:E13)*E2</f>
        <v>2290727.9413929018</v>
      </c>
    </row>
    <row r="15" spans="1:10" x14ac:dyDescent="0.25">
      <c r="A15" s="1">
        <v>40575</v>
      </c>
      <c r="B15">
        <v>2067592</v>
      </c>
      <c r="C15">
        <f t="shared" ref="C15:C78" si="1">$J$1*(B15/E3)+(1-$J$1)*(C14+D14)</f>
        <v>2527265.5675380258</v>
      </c>
      <c r="D15">
        <f t="shared" ref="D15:D78" si="2">$J$2*(C15-C14)+(1-$J$2)*D14</f>
        <v>1537.2503693878998</v>
      </c>
      <c r="E15">
        <f t="shared" ref="E15:E78" si="3">$J$3*(B15/C15)+(1-$J$3)*E3</f>
        <v>0.81053556994858855</v>
      </c>
      <c r="F15">
        <f t="shared" ref="F15:F78" si="4">SUM(C14:E14)*E3</f>
        <v>1999091.0963613449</v>
      </c>
    </row>
    <row r="16" spans="1:10" x14ac:dyDescent="0.25">
      <c r="A16" s="1">
        <v>40603</v>
      </c>
      <c r="B16">
        <v>2474690</v>
      </c>
      <c r="C16">
        <f t="shared" si="1"/>
        <v>2531184.0337364129</v>
      </c>
      <c r="D16">
        <f t="shared" si="2"/>
        <v>1588.6323130627093</v>
      </c>
      <c r="E16">
        <f t="shared" si="3"/>
        <v>0.9771533225494603</v>
      </c>
      <c r="F16">
        <f t="shared" si="4"/>
        <v>2469915.7895269091</v>
      </c>
    </row>
    <row r="17" spans="1:12" x14ac:dyDescent="0.25">
      <c r="A17" s="1">
        <v>40634</v>
      </c>
      <c r="B17">
        <v>2554625</v>
      </c>
      <c r="C17">
        <f t="shared" si="1"/>
        <v>2602384.7687096251</v>
      </c>
      <c r="D17">
        <f t="shared" si="2"/>
        <v>3090.7242672692119</v>
      </c>
      <c r="E17">
        <f t="shared" si="3"/>
        <v>0.96698695037134996</v>
      </c>
      <c r="F17">
        <f t="shared" si="4"/>
        <v>2418172.8110306198</v>
      </c>
      <c r="L17" s="2"/>
    </row>
    <row r="18" spans="1:12" x14ac:dyDescent="0.25">
      <c r="A18" s="1">
        <v>40664</v>
      </c>
      <c r="B18">
        <v>2746189</v>
      </c>
      <c r="C18">
        <f t="shared" si="1"/>
        <v>2658282.9048359306</v>
      </c>
      <c r="D18">
        <f t="shared" si="2"/>
        <v>4230.2041198342195</v>
      </c>
      <c r="E18">
        <f t="shared" si="3"/>
        <v>1.0215293575573368</v>
      </c>
      <c r="F18">
        <f t="shared" si="4"/>
        <v>2636481.4917580388</v>
      </c>
    </row>
    <row r="19" spans="1:12" x14ac:dyDescent="0.25">
      <c r="A19" s="1">
        <v>40695</v>
      </c>
      <c r="B19">
        <v>2783908</v>
      </c>
      <c r="C19">
        <f t="shared" si="1"/>
        <v>2636067.0684877513</v>
      </c>
      <c r="D19">
        <f t="shared" si="2"/>
        <v>3659.5506976619363</v>
      </c>
      <c r="E19">
        <f t="shared" si="3"/>
        <v>1.0622309583028224</v>
      </c>
      <c r="F19">
        <f t="shared" si="4"/>
        <v>2841862.578223126</v>
      </c>
    </row>
    <row r="20" spans="1:12" x14ac:dyDescent="0.25">
      <c r="A20" s="1">
        <v>40725</v>
      </c>
      <c r="B20">
        <v>3059778</v>
      </c>
      <c r="C20">
        <f t="shared" si="1"/>
        <v>2629383.717774082</v>
      </c>
      <c r="D20">
        <f t="shared" si="2"/>
        <v>3436.3712734034939</v>
      </c>
      <c r="E20">
        <f t="shared" si="3"/>
        <v>1.16632500446526</v>
      </c>
      <c r="F20">
        <f t="shared" si="4"/>
        <v>3084592.7891940339</v>
      </c>
    </row>
    <row r="21" spans="1:12" x14ac:dyDescent="0.25">
      <c r="A21" s="1">
        <v>40756</v>
      </c>
      <c r="B21">
        <v>2969115</v>
      </c>
      <c r="C21">
        <f t="shared" si="1"/>
        <v>2609871.124794364</v>
      </c>
      <c r="D21">
        <f t="shared" si="2"/>
        <v>2941.1778624203762</v>
      </c>
      <c r="E21">
        <f t="shared" si="3"/>
        <v>1.1434443365556883</v>
      </c>
      <c r="F21">
        <f t="shared" si="4"/>
        <v>3023219.0592457294</v>
      </c>
    </row>
    <row r="22" spans="1:12" x14ac:dyDescent="0.25">
      <c r="A22" s="1">
        <v>40787</v>
      </c>
      <c r="B22">
        <v>2490037</v>
      </c>
      <c r="C22">
        <f t="shared" si="1"/>
        <v>2599283.7041466963</v>
      </c>
      <c r="D22">
        <f t="shared" si="2"/>
        <v>2649.2573745002983</v>
      </c>
      <c r="E22">
        <f t="shared" si="3"/>
        <v>0.96084845189599788</v>
      </c>
      <c r="F22">
        <f t="shared" si="4"/>
        <v>2516792.7735370691</v>
      </c>
    </row>
    <row r="23" spans="1:12" x14ac:dyDescent="0.25">
      <c r="A23" s="1">
        <v>40817</v>
      </c>
      <c r="B23">
        <v>2520520</v>
      </c>
      <c r="C23">
        <f t="shared" si="1"/>
        <v>2550999.8783056578</v>
      </c>
      <c r="D23">
        <f t="shared" si="2"/>
        <v>1550.221839336265</v>
      </c>
      <c r="E23">
        <f t="shared" si="3"/>
        <v>0.99961956450173539</v>
      </c>
      <c r="F23">
        <f t="shared" si="4"/>
        <v>2626060.7640204038</v>
      </c>
    </row>
    <row r="24" spans="1:12" x14ac:dyDescent="0.25">
      <c r="A24" s="1">
        <v>40848</v>
      </c>
      <c r="B24">
        <v>2423752</v>
      </c>
      <c r="C24">
        <f t="shared" si="1"/>
        <v>2547088.5920294509</v>
      </c>
      <c r="D24">
        <f t="shared" si="2"/>
        <v>1432.3732600706492</v>
      </c>
      <c r="E24">
        <f t="shared" si="3"/>
        <v>0.95275136423850637</v>
      </c>
      <c r="F24">
        <f t="shared" si="4"/>
        <v>2434447.1028253268</v>
      </c>
    </row>
    <row r="25" spans="1:12" x14ac:dyDescent="0.25">
      <c r="A25" s="1">
        <v>40878</v>
      </c>
      <c r="B25">
        <v>2501124</v>
      </c>
      <c r="C25">
        <f t="shared" si="1"/>
        <v>2514498.1605226966</v>
      </c>
      <c r="D25">
        <f t="shared" si="2"/>
        <v>698.22819984619321</v>
      </c>
      <c r="E25">
        <f t="shared" si="3"/>
        <v>1.0025188546999766</v>
      </c>
      <c r="F25">
        <f t="shared" si="4"/>
        <v>2571609.611623432</v>
      </c>
    </row>
    <row r="26" spans="1:12" x14ac:dyDescent="0.25">
      <c r="A26" s="1">
        <v>40909</v>
      </c>
      <c r="B26">
        <v>2471323</v>
      </c>
      <c r="C26">
        <f t="shared" si="1"/>
        <v>2572990.6932089361</v>
      </c>
      <c r="D26">
        <f t="shared" si="2"/>
        <v>1945.3153650162417</v>
      </c>
      <c r="E26">
        <f t="shared" si="3"/>
        <v>0.94838792977108044</v>
      </c>
      <c r="F26">
        <f t="shared" si="4"/>
        <v>2359989.187725815</v>
      </c>
    </row>
    <row r="27" spans="1:12" x14ac:dyDescent="0.25">
      <c r="A27" s="1">
        <v>40940</v>
      </c>
      <c r="B27">
        <v>2220446</v>
      </c>
      <c r="C27">
        <f t="shared" si="1"/>
        <v>2655080.6175185037</v>
      </c>
      <c r="D27">
        <f t="shared" si="2"/>
        <v>3674.6780428879583</v>
      </c>
      <c r="E27">
        <f t="shared" si="3"/>
        <v>0.82225582670821151</v>
      </c>
      <c r="F27">
        <f t="shared" si="4"/>
        <v>2087077.9939927836</v>
      </c>
    </row>
    <row r="28" spans="1:12" x14ac:dyDescent="0.25">
      <c r="A28" s="1">
        <v>40969</v>
      </c>
      <c r="B28">
        <v>2619592</v>
      </c>
      <c r="C28">
        <f t="shared" si="1"/>
        <v>2669512.2565604588</v>
      </c>
      <c r="D28">
        <f t="shared" si="2"/>
        <v>3906.7920568446402</v>
      </c>
      <c r="E28">
        <f t="shared" si="3"/>
        <v>0.9790395272972886</v>
      </c>
      <c r="F28">
        <f t="shared" si="4"/>
        <v>2598012.3743737992</v>
      </c>
    </row>
    <row r="29" spans="1:12" x14ac:dyDescent="0.25">
      <c r="A29" s="1">
        <v>41000</v>
      </c>
      <c r="B29">
        <v>2592176</v>
      </c>
      <c r="C29">
        <f t="shared" si="1"/>
        <v>2676952.3337346707</v>
      </c>
      <c r="D29">
        <f t="shared" si="2"/>
        <v>3983.0333847732841</v>
      </c>
      <c r="E29">
        <f t="shared" si="3"/>
        <v>0.96759835272325367</v>
      </c>
      <c r="F29">
        <f t="shared" si="4"/>
        <v>2585162.2796055689</v>
      </c>
    </row>
    <row r="30" spans="1:12" x14ac:dyDescent="0.25">
      <c r="A30" s="1">
        <v>41030</v>
      </c>
      <c r="B30">
        <v>2698051</v>
      </c>
      <c r="C30">
        <f t="shared" si="1"/>
        <v>2661575.5405708859</v>
      </c>
      <c r="D30">
        <f t="shared" si="2"/>
        <v>3565.2864904524217</v>
      </c>
      <c r="E30">
        <f t="shared" si="3"/>
        <v>1.0179699152080937</v>
      </c>
      <c r="F30">
        <f t="shared" si="4"/>
        <v>2738655.171656392</v>
      </c>
    </row>
    <row r="31" spans="1:12" x14ac:dyDescent="0.25">
      <c r="A31" s="1">
        <v>41061</v>
      </c>
      <c r="B31">
        <v>2842245</v>
      </c>
      <c r="C31">
        <f t="shared" si="1"/>
        <v>2670299.3117019376</v>
      </c>
      <c r="D31">
        <f t="shared" si="2"/>
        <v>3676.596420456558</v>
      </c>
      <c r="E31">
        <f t="shared" si="3"/>
        <v>1.0632139494313282</v>
      </c>
      <c r="F31">
        <f t="shared" si="4"/>
        <v>2830996.1760605006</v>
      </c>
    </row>
    <row r="32" spans="1:12" x14ac:dyDescent="0.25">
      <c r="A32" s="1">
        <v>41091</v>
      </c>
      <c r="B32">
        <v>3119226</v>
      </c>
      <c r="C32">
        <f t="shared" si="1"/>
        <v>2674185.1470376309</v>
      </c>
      <c r="D32">
        <f t="shared" si="2"/>
        <v>3681.1113837901389</v>
      </c>
      <c r="E32">
        <f t="shared" si="3"/>
        <v>1.1663687203245816</v>
      </c>
      <c r="F32">
        <f t="shared" si="4"/>
        <v>3118726.2030338636</v>
      </c>
    </row>
    <row r="33" spans="1:6" x14ac:dyDescent="0.25">
      <c r="A33" s="1">
        <v>41122</v>
      </c>
      <c r="B33">
        <v>3049590</v>
      </c>
      <c r="C33">
        <f t="shared" si="1"/>
        <v>2672583.8233849173</v>
      </c>
      <c r="D33">
        <f t="shared" si="2"/>
        <v>3567.1268485766509</v>
      </c>
      <c r="E33">
        <f t="shared" si="3"/>
        <v>1.142361690986188</v>
      </c>
      <c r="F33">
        <f t="shared" si="4"/>
        <v>3061992.3409232525</v>
      </c>
    </row>
    <row r="34" spans="1:6" x14ac:dyDescent="0.25">
      <c r="A34" s="1">
        <v>41153</v>
      </c>
      <c r="B34">
        <v>2537309</v>
      </c>
      <c r="C34">
        <f t="shared" si="1"/>
        <v>2658882.0443740841</v>
      </c>
      <c r="D34">
        <f t="shared" si="2"/>
        <v>3194.4979010499942</v>
      </c>
      <c r="E34">
        <f t="shared" si="3"/>
        <v>0.95785901705843268</v>
      </c>
      <c r="F34">
        <f t="shared" si="4"/>
        <v>2571376.5952083184</v>
      </c>
    </row>
    <row r="35" spans="1:6" x14ac:dyDescent="0.25">
      <c r="A35" s="1">
        <v>41183</v>
      </c>
      <c r="B35">
        <v>2598430</v>
      </c>
      <c r="C35">
        <f t="shared" si="1"/>
        <v>2631557.8301658472</v>
      </c>
      <c r="D35">
        <f t="shared" si="2"/>
        <v>2535.9642530160113</v>
      </c>
      <c r="E35">
        <f t="shared" si="3"/>
        <v>0.99406619619547532</v>
      </c>
      <c r="F35">
        <f t="shared" si="4"/>
        <v>2661064.7513539684</v>
      </c>
    </row>
    <row r="36" spans="1:6" x14ac:dyDescent="0.25">
      <c r="A36" s="1">
        <v>41214</v>
      </c>
      <c r="B36">
        <v>2462782</v>
      </c>
      <c r="C36">
        <f t="shared" si="1"/>
        <v>2610140.5937150363</v>
      </c>
      <c r="D36">
        <f t="shared" si="2"/>
        <v>2019.1013990038573</v>
      </c>
      <c r="E36">
        <f t="shared" si="3"/>
        <v>0.94856296880372049</v>
      </c>
      <c r="F36">
        <f t="shared" si="4"/>
        <v>2509637.4032626799</v>
      </c>
    </row>
    <row r="37" spans="1:6" x14ac:dyDescent="0.25">
      <c r="A37" s="1">
        <v>41244</v>
      </c>
      <c r="B37">
        <v>2619816</v>
      </c>
      <c r="C37">
        <f t="shared" si="1"/>
        <v>2612682.7844967926</v>
      </c>
      <c r="D37">
        <f t="shared" si="2"/>
        <v>2030.388636756167</v>
      </c>
      <c r="E37">
        <f t="shared" si="3"/>
        <v>1.0026150049054354</v>
      </c>
      <c r="F37">
        <f t="shared" si="4"/>
        <v>2618740.2967914292</v>
      </c>
    </row>
    <row r="38" spans="1:6" x14ac:dyDescent="0.25">
      <c r="A38" s="1">
        <v>41275</v>
      </c>
      <c r="B38">
        <v>2535418</v>
      </c>
      <c r="C38">
        <f t="shared" si="1"/>
        <v>2643296.6450262261</v>
      </c>
      <c r="D38">
        <f t="shared" si="2"/>
        <v>2647.1636157119037</v>
      </c>
      <c r="E38">
        <f t="shared" si="3"/>
        <v>0.95330066703383654</v>
      </c>
      <c r="F38">
        <f t="shared" si="4"/>
        <v>2479763.3640812677</v>
      </c>
    </row>
    <row r="39" spans="1:6" x14ac:dyDescent="0.25">
      <c r="A39" s="1">
        <v>41306</v>
      </c>
      <c r="B39">
        <v>2229958</v>
      </c>
      <c r="C39">
        <f t="shared" si="1"/>
        <v>2678117.9780311584</v>
      </c>
      <c r="D39">
        <f t="shared" si="2"/>
        <v>3341.4187685661163</v>
      </c>
      <c r="E39">
        <f t="shared" si="3"/>
        <v>0.82698791723770082</v>
      </c>
      <c r="F39">
        <f t="shared" si="4"/>
        <v>2175643.4976553787</v>
      </c>
    </row>
    <row r="40" spans="1:6" x14ac:dyDescent="0.25">
      <c r="A40" s="1">
        <v>41334</v>
      </c>
      <c r="B40">
        <v>2754973</v>
      </c>
      <c r="C40">
        <f t="shared" si="1"/>
        <v>2745994.0705241235</v>
      </c>
      <c r="D40">
        <f t="shared" si="2"/>
        <v>4733.9498150999898</v>
      </c>
      <c r="E40">
        <f t="shared" si="3"/>
        <v>0.99006157269589368</v>
      </c>
      <c r="F40">
        <f t="shared" si="4"/>
        <v>2625255.5499635343</v>
      </c>
    </row>
    <row r="41" spans="1:6" x14ac:dyDescent="0.25">
      <c r="A41" s="1">
        <v>41365</v>
      </c>
      <c r="B41">
        <v>2663579</v>
      </c>
      <c r="C41">
        <f t="shared" si="1"/>
        <v>2751724.2617064957</v>
      </c>
      <c r="D41">
        <f t="shared" si="2"/>
        <v>4755.4467399886544</v>
      </c>
      <c r="E41">
        <f t="shared" si="3"/>
        <v>0.96776616480473121</v>
      </c>
      <c r="F41">
        <f t="shared" si="4"/>
        <v>2661600.8592518764</v>
      </c>
    </row>
    <row r="42" spans="1:6" x14ac:dyDescent="0.25">
      <c r="A42" s="1">
        <v>41395</v>
      </c>
      <c r="B42">
        <v>2836570</v>
      </c>
      <c r="C42">
        <f t="shared" si="1"/>
        <v>2771100.2043333193</v>
      </c>
      <c r="D42">
        <f t="shared" si="2"/>
        <v>5070.928220922231</v>
      </c>
      <c r="E42">
        <f t="shared" si="3"/>
        <v>1.020542758066052</v>
      </c>
      <c r="F42">
        <f t="shared" si="4"/>
        <v>2806014.4002369391</v>
      </c>
    </row>
    <row r="43" spans="1:6" x14ac:dyDescent="0.25">
      <c r="A43" s="1">
        <v>41426</v>
      </c>
      <c r="B43">
        <v>3037273</v>
      </c>
      <c r="C43">
        <f t="shared" si="1"/>
        <v>2815389.6911508013</v>
      </c>
      <c r="D43">
        <f t="shared" si="2"/>
        <v>5917.1874067863637</v>
      </c>
      <c r="E43">
        <f t="shared" si="3"/>
        <v>1.0703087831866904</v>
      </c>
      <c r="F43">
        <f t="shared" si="4"/>
        <v>2951664.9591955347</v>
      </c>
    </row>
    <row r="44" spans="1:6" x14ac:dyDescent="0.25">
      <c r="A44" s="1">
        <v>41456</v>
      </c>
      <c r="B44">
        <v>3272363</v>
      </c>
      <c r="C44">
        <f t="shared" si="1"/>
        <v>2813656.0625077249</v>
      </c>
      <c r="D44">
        <f t="shared" si="2"/>
        <v>5752.0978779192556</v>
      </c>
      <c r="E44">
        <f t="shared" si="3"/>
        <v>1.1648494289876417</v>
      </c>
      <c r="F44">
        <f t="shared" si="4"/>
        <v>3290685.341960839</v>
      </c>
    </row>
    <row r="45" spans="1:6" x14ac:dyDescent="0.25">
      <c r="A45" s="1">
        <v>41487</v>
      </c>
      <c r="B45">
        <v>3156973</v>
      </c>
      <c r="C45">
        <f t="shared" si="1"/>
        <v>2792200.9953142814</v>
      </c>
      <c r="D45">
        <f t="shared" si="2"/>
        <v>5165.0208871554451</v>
      </c>
      <c r="E45">
        <f t="shared" si="3"/>
        <v>1.1370294632396474</v>
      </c>
      <c r="F45">
        <f t="shared" si="4"/>
        <v>3220785.2043577651</v>
      </c>
    </row>
    <row r="46" spans="1:6" x14ac:dyDescent="0.25">
      <c r="A46" s="1">
        <v>41518</v>
      </c>
      <c r="B46">
        <v>2663774</v>
      </c>
      <c r="C46">
        <f t="shared" si="1"/>
        <v>2789378.3704996128</v>
      </c>
      <c r="D46">
        <f t="shared" si="2"/>
        <v>4992.663238366441</v>
      </c>
      <c r="E46">
        <f t="shared" si="3"/>
        <v>0.95654505930508016</v>
      </c>
      <c r="F46">
        <f t="shared" si="4"/>
        <v>2679483.3517452963</v>
      </c>
    </row>
    <row r="47" spans="1:6" x14ac:dyDescent="0.25">
      <c r="A47" s="1">
        <v>41548</v>
      </c>
      <c r="B47">
        <v>2756386</v>
      </c>
      <c r="C47">
        <f t="shared" si="1"/>
        <v>2783883.6419977569</v>
      </c>
      <c r="D47">
        <f t="shared" si="2"/>
        <v>4766.3659976336494</v>
      </c>
      <c r="E47">
        <f t="shared" si="3"/>
        <v>0.99227228821052071</v>
      </c>
      <c r="F47">
        <f t="shared" si="4"/>
        <v>2777790.7351358398</v>
      </c>
    </row>
    <row r="48" spans="1:6" x14ac:dyDescent="0.25">
      <c r="A48" s="1">
        <v>41579</v>
      </c>
      <c r="B48">
        <v>2517413</v>
      </c>
      <c r="C48">
        <f t="shared" si="1"/>
        <v>2723028.3547193226</v>
      </c>
      <c r="D48">
        <f t="shared" si="2"/>
        <v>3350.3800750573137</v>
      </c>
      <c r="E48">
        <f t="shared" si="3"/>
        <v>0.93761257806864118</v>
      </c>
      <c r="F48">
        <f t="shared" si="4"/>
        <v>2645211.071771374</v>
      </c>
    </row>
    <row r="49" spans="1:6" x14ac:dyDescent="0.25">
      <c r="A49" s="1">
        <v>41609</v>
      </c>
      <c r="B49">
        <v>2907479</v>
      </c>
      <c r="C49">
        <f t="shared" si="1"/>
        <v>2810893.8369458858</v>
      </c>
      <c r="D49">
        <f t="shared" si="2"/>
        <v>5174.0493811044598</v>
      </c>
      <c r="E49">
        <f t="shared" si="3"/>
        <v>1.017055847130568</v>
      </c>
      <c r="F49">
        <f t="shared" si="4"/>
        <v>2733509.168624382</v>
      </c>
    </row>
    <row r="50" spans="1:6" x14ac:dyDescent="0.25">
      <c r="A50" s="1">
        <v>41640</v>
      </c>
      <c r="B50">
        <v>2729257</v>
      </c>
      <c r="C50">
        <f t="shared" si="1"/>
        <v>2838905.2828760152</v>
      </c>
      <c r="D50">
        <f t="shared" si="2"/>
        <v>5666.8353809583541</v>
      </c>
      <c r="E50">
        <f t="shared" si="3"/>
        <v>0.95697428535874685</v>
      </c>
      <c r="F50">
        <f t="shared" si="4"/>
        <v>2684560.3640081035</v>
      </c>
    </row>
    <row r="51" spans="1:6" x14ac:dyDescent="0.25">
      <c r="A51" s="1">
        <v>41671</v>
      </c>
      <c r="B51">
        <v>2378994</v>
      </c>
      <c r="C51">
        <f t="shared" si="1"/>
        <v>2860219.4149679868</v>
      </c>
      <c r="D51">
        <f t="shared" si="2"/>
        <v>6004.4731996210257</v>
      </c>
      <c r="E51">
        <f t="shared" si="3"/>
        <v>0.82915516008221268</v>
      </c>
      <c r="F51">
        <f t="shared" si="4"/>
        <v>2352427.5629159403</v>
      </c>
    </row>
    <row r="52" spans="1:6" x14ac:dyDescent="0.25">
      <c r="A52" s="1">
        <v>41699</v>
      </c>
      <c r="B52">
        <v>2879063</v>
      </c>
      <c r="C52">
        <f t="shared" si="1"/>
        <v>2886554.0819589132</v>
      </c>
      <c r="D52">
        <f t="shared" si="2"/>
        <v>6443.1587062270592</v>
      </c>
      <c r="E52">
        <f t="shared" si="3"/>
        <v>0.99340192650823533</v>
      </c>
      <c r="F52">
        <f t="shared" si="4"/>
        <v>2837738.9513324229</v>
      </c>
    </row>
    <row r="53" spans="1:6" x14ac:dyDescent="0.25">
      <c r="A53" s="1">
        <v>41730</v>
      </c>
      <c r="B53">
        <v>2914394</v>
      </c>
      <c r="C53">
        <f t="shared" si="1"/>
        <v>2950699.4786572522</v>
      </c>
      <c r="D53">
        <f t="shared" si="2"/>
        <v>7688.2592579343964</v>
      </c>
      <c r="E53">
        <f t="shared" si="3"/>
        <v>0.97683197365111996</v>
      </c>
      <c r="F53">
        <f t="shared" si="4"/>
        <v>2799745.805769945</v>
      </c>
    </row>
    <row r="54" spans="1:6" x14ac:dyDescent="0.25">
      <c r="A54" s="1">
        <v>41760</v>
      </c>
      <c r="B54">
        <v>3030811</v>
      </c>
      <c r="C54">
        <f t="shared" si="1"/>
        <v>2963947.806977998</v>
      </c>
      <c r="D54">
        <f t="shared" si="2"/>
        <v>7808.2345881561432</v>
      </c>
      <c r="E54">
        <f t="shared" si="3"/>
        <v>1.021459842422475</v>
      </c>
      <c r="F54">
        <f t="shared" si="4"/>
        <v>3019162.1783795496</v>
      </c>
    </row>
    <row r="55" spans="1:6" x14ac:dyDescent="0.25">
      <c r="A55" s="1">
        <v>41791</v>
      </c>
      <c r="B55">
        <v>3245321</v>
      </c>
      <c r="C55">
        <f t="shared" si="1"/>
        <v>3001165.0048037292</v>
      </c>
      <c r="D55">
        <f t="shared" si="2"/>
        <v>8442.8220431046211</v>
      </c>
      <c r="E55">
        <f t="shared" si="3"/>
        <v>1.0753329884704184</v>
      </c>
      <c r="F55">
        <f t="shared" si="4"/>
        <v>3180697.6860538074</v>
      </c>
    </row>
    <row r="56" spans="1:6" x14ac:dyDescent="0.25">
      <c r="A56" s="1">
        <v>41821</v>
      </c>
      <c r="B56">
        <v>3476786</v>
      </c>
      <c r="C56">
        <f t="shared" si="1"/>
        <v>2997500.9983871672</v>
      </c>
      <c r="D56">
        <f t="shared" si="2"/>
        <v>8181.5805502422872</v>
      </c>
      <c r="E56">
        <f t="shared" si="3"/>
        <v>1.1625956605663901</v>
      </c>
      <c r="F56">
        <f t="shared" si="4"/>
        <v>3505741.2111802893</v>
      </c>
    </row>
    <row r="57" spans="1:6" x14ac:dyDescent="0.25">
      <c r="A57" s="1">
        <v>41852</v>
      </c>
      <c r="B57">
        <v>3331324</v>
      </c>
      <c r="C57">
        <f t="shared" si="1"/>
        <v>2968745.972946119</v>
      </c>
      <c r="D57">
        <f t="shared" si="2"/>
        <v>7384.5614033551374</v>
      </c>
      <c r="E57">
        <f t="shared" si="3"/>
        <v>1.130252671909135</v>
      </c>
      <c r="F57">
        <f t="shared" si="4"/>
        <v>3417550.9713034816</v>
      </c>
    </row>
    <row r="58" spans="1:6" x14ac:dyDescent="0.25">
      <c r="A58" s="1">
        <v>41883</v>
      </c>
      <c r="B58">
        <v>2793963</v>
      </c>
      <c r="C58">
        <f t="shared" si="1"/>
        <v>2949224.5264008208</v>
      </c>
      <c r="D58">
        <f t="shared" si="2"/>
        <v>6803.9827896505885</v>
      </c>
      <c r="E58">
        <f t="shared" si="3"/>
        <v>0.95236468366974292</v>
      </c>
      <c r="F58">
        <f t="shared" si="4"/>
        <v>2846804.0396165866</v>
      </c>
    </row>
    <row r="59" spans="1:6" x14ac:dyDescent="0.25">
      <c r="A59" s="1">
        <v>41913</v>
      </c>
      <c r="B59">
        <v>2925758</v>
      </c>
      <c r="C59">
        <f t="shared" si="1"/>
        <v>2952382.7758605806</v>
      </c>
      <c r="D59">
        <f t="shared" si="2"/>
        <v>6725.3150509565467</v>
      </c>
      <c r="E59">
        <f t="shared" si="3"/>
        <v>0.99168532410444532</v>
      </c>
      <c r="F59">
        <f t="shared" si="4"/>
        <v>2933186.1178350472</v>
      </c>
    </row>
    <row r="60" spans="1:6" x14ac:dyDescent="0.25">
      <c r="A60" s="1">
        <v>41944</v>
      </c>
      <c r="B60">
        <v>2674866</v>
      </c>
      <c r="C60">
        <f t="shared" si="1"/>
        <v>2907351.7997589326</v>
      </c>
      <c r="D60">
        <f t="shared" si="2"/>
        <v>5608.5163112396731</v>
      </c>
      <c r="E60">
        <f t="shared" si="3"/>
        <v>0.92961686074777572</v>
      </c>
      <c r="F60">
        <f t="shared" si="4"/>
        <v>2774497.8957199743</v>
      </c>
    </row>
    <row r="61" spans="1:6" x14ac:dyDescent="0.25">
      <c r="A61" s="1">
        <v>41974</v>
      </c>
      <c r="B61">
        <v>2963790</v>
      </c>
      <c r="C61">
        <f t="shared" si="1"/>
        <v>2913509.4634825885</v>
      </c>
      <c r="D61">
        <f t="shared" si="2"/>
        <v>5620.3658299058588</v>
      </c>
      <c r="E61">
        <f t="shared" si="3"/>
        <v>1.0171476773781449</v>
      </c>
      <c r="F61">
        <f t="shared" si="4"/>
        <v>2962644.2673907396</v>
      </c>
    </row>
    <row r="62" spans="1:6" x14ac:dyDescent="0.25">
      <c r="A62" s="1">
        <v>42005</v>
      </c>
      <c r="B62">
        <v>2734875</v>
      </c>
      <c r="C62">
        <f t="shared" si="1"/>
        <v>2889275.0984712532</v>
      </c>
      <c r="D62">
        <f t="shared" si="2"/>
        <v>4976.15958877904</v>
      </c>
      <c r="E62">
        <f t="shared" si="3"/>
        <v>0.95223739885184955</v>
      </c>
      <c r="F62">
        <f t="shared" si="4"/>
        <v>2793533.1556598968</v>
      </c>
    </row>
    <row r="63" spans="1:6" x14ac:dyDescent="0.25">
      <c r="A63" s="1">
        <v>42036</v>
      </c>
      <c r="B63">
        <v>2467784</v>
      </c>
      <c r="C63">
        <f t="shared" si="1"/>
        <v>2934196.8986832611</v>
      </c>
      <c r="D63">
        <f t="shared" si="2"/>
        <v>5838.1077715355659</v>
      </c>
      <c r="E63">
        <f t="shared" si="3"/>
        <v>0.83456250895455608</v>
      </c>
      <c r="F63">
        <f t="shared" si="4"/>
        <v>2399784.1547474642</v>
      </c>
    </row>
    <row r="64" spans="1:6" x14ac:dyDescent="0.25">
      <c r="A64" s="1">
        <v>42064</v>
      </c>
      <c r="B64">
        <v>2982461</v>
      </c>
      <c r="C64">
        <f t="shared" si="1"/>
        <v>2970347.9612439563</v>
      </c>
      <c r="D64">
        <f t="shared" si="2"/>
        <v>6492.2015821954201</v>
      </c>
      <c r="E64">
        <f t="shared" si="3"/>
        <v>0.99825832580710527</v>
      </c>
      <c r="F64">
        <f t="shared" si="4"/>
        <v>2920637.268469851</v>
      </c>
    </row>
    <row r="65" spans="1:6" x14ac:dyDescent="0.25">
      <c r="A65" s="1">
        <v>42095</v>
      </c>
      <c r="B65">
        <v>2975917</v>
      </c>
      <c r="C65">
        <f t="shared" si="1"/>
        <v>3010768.6445014635</v>
      </c>
      <c r="D65">
        <f t="shared" si="2"/>
        <v>7224.3113360371681</v>
      </c>
      <c r="E65">
        <f t="shared" si="3"/>
        <v>0.98210518712262584</v>
      </c>
      <c r="F65">
        <f t="shared" si="4"/>
        <v>2907873.6266280413</v>
      </c>
    </row>
    <row r="66" spans="1:6" x14ac:dyDescent="0.25">
      <c r="A66" s="1">
        <v>42125</v>
      </c>
      <c r="B66">
        <v>3165612</v>
      </c>
      <c r="C66">
        <f t="shared" si="1"/>
        <v>3057500.6079688529</v>
      </c>
      <c r="D66">
        <f t="shared" si="2"/>
        <v>8076.8085905133776</v>
      </c>
      <c r="E66">
        <f t="shared" si="3"/>
        <v>1.0277825691586207</v>
      </c>
      <c r="F66">
        <f t="shared" si="4"/>
        <v>3082759.612282923</v>
      </c>
    </row>
    <row r="67" spans="1:6" x14ac:dyDescent="0.25">
      <c r="A67" s="1">
        <v>42156</v>
      </c>
      <c r="B67">
        <v>3330537</v>
      </c>
      <c r="C67">
        <f t="shared" si="1"/>
        <v>3080986.9552874975</v>
      </c>
      <c r="D67">
        <f t="shared" si="2"/>
        <v>8409.3160605802186</v>
      </c>
      <c r="E67">
        <f t="shared" si="3"/>
        <v>1.0779093760330296</v>
      </c>
      <c r="F67">
        <f t="shared" si="4"/>
        <v>3296517.6299447091</v>
      </c>
    </row>
    <row r="68" spans="1:6" x14ac:dyDescent="0.25">
      <c r="A68" s="1">
        <v>42186</v>
      </c>
      <c r="B68">
        <v>3676575</v>
      </c>
      <c r="C68">
        <f t="shared" si="1"/>
        <v>3124946.928325593</v>
      </c>
      <c r="D68">
        <f t="shared" si="2"/>
        <v>9176.4291597690863</v>
      </c>
      <c r="E68">
        <f t="shared" si="3"/>
        <v>1.168931470321918</v>
      </c>
      <c r="F68">
        <f t="shared" si="4"/>
        <v>3591719.9520120239</v>
      </c>
    </row>
    <row r="69" spans="1:6" x14ac:dyDescent="0.25">
      <c r="A69" s="1">
        <v>42217</v>
      </c>
      <c r="B69">
        <v>3556134</v>
      </c>
      <c r="C69">
        <f t="shared" si="1"/>
        <v>3140062.873082622</v>
      </c>
      <c r="D69">
        <f t="shared" si="2"/>
        <v>9304.5921982292857</v>
      </c>
      <c r="E69">
        <f t="shared" si="3"/>
        <v>1.1312768056423779</v>
      </c>
      <c r="F69">
        <f t="shared" si="4"/>
        <v>3542352.6200785767</v>
      </c>
    </row>
    <row r="70" spans="1:6" x14ac:dyDescent="0.25">
      <c r="A70" s="1">
        <v>42248</v>
      </c>
      <c r="B70">
        <v>3011777</v>
      </c>
      <c r="C70">
        <f t="shared" si="1"/>
        <v>3155724.9129435509</v>
      </c>
      <c r="D70">
        <f t="shared" si="2"/>
        <v>9441.7733868230443</v>
      </c>
      <c r="E70">
        <f t="shared" si="3"/>
        <v>0.95328376804524828</v>
      </c>
      <c r="F70">
        <f t="shared" si="4"/>
        <v>2999347.4272200549</v>
      </c>
    </row>
    <row r="71" spans="1:6" x14ac:dyDescent="0.25">
      <c r="A71" s="1">
        <v>42278</v>
      </c>
      <c r="B71">
        <v>3170736</v>
      </c>
      <c r="C71">
        <f t="shared" si="1"/>
        <v>3180827.9652400296</v>
      </c>
      <c r="D71">
        <f t="shared" si="2"/>
        <v>9779.712913770345</v>
      </c>
      <c r="E71">
        <f t="shared" si="3"/>
        <v>0.99402431954329229</v>
      </c>
      <c r="F71">
        <f t="shared" si="4"/>
        <v>3138850.2965356526</v>
      </c>
    </row>
    <row r="72" spans="1:6" x14ac:dyDescent="0.25">
      <c r="A72" s="1">
        <v>42309</v>
      </c>
      <c r="B72">
        <v>2999841</v>
      </c>
      <c r="C72">
        <f t="shared" si="1"/>
        <v>3208316.2353080655</v>
      </c>
      <c r="D72">
        <f t="shared" si="2"/>
        <v>10161.828669587845</v>
      </c>
      <c r="E72">
        <f t="shared" si="3"/>
        <v>0.93207484132228735</v>
      </c>
      <c r="F72">
        <f t="shared" si="4"/>
        <v>2966043.6177048525</v>
      </c>
    </row>
    <row r="73" spans="1:6" x14ac:dyDescent="0.25">
      <c r="A73" s="1">
        <v>42339</v>
      </c>
      <c r="B73">
        <v>3196646</v>
      </c>
      <c r="C73">
        <f t="shared" si="1"/>
        <v>3181595.5834990144</v>
      </c>
      <c r="D73">
        <f t="shared" si="2"/>
        <v>9365.9774445700859</v>
      </c>
      <c r="E73">
        <f t="shared" si="3"/>
        <v>1.0114992492948429</v>
      </c>
      <c r="F73">
        <f t="shared" si="4"/>
        <v>3273668.4355251384</v>
      </c>
    </row>
    <row r="74" spans="1:6" x14ac:dyDescent="0.25">
      <c r="A74" s="1">
        <v>42370</v>
      </c>
      <c r="B74">
        <v>3059474</v>
      </c>
      <c r="C74">
        <f t="shared" si="1"/>
        <v>3201662.718344437</v>
      </c>
      <c r="D74">
        <f t="shared" si="2"/>
        <v>9596.8873268788102</v>
      </c>
      <c r="E74">
        <f t="shared" si="3"/>
        <v>0.95376204427077216</v>
      </c>
      <c r="F74">
        <f t="shared" si="4"/>
        <v>3038553.8998165708</v>
      </c>
    </row>
    <row r="75" spans="1:6" x14ac:dyDescent="0.25">
      <c r="A75" s="1">
        <v>42401</v>
      </c>
      <c r="B75">
        <v>2721869</v>
      </c>
      <c r="C75">
        <f t="shared" si="1"/>
        <v>3235697.1959181735</v>
      </c>
      <c r="D75">
        <f t="shared" si="2"/>
        <v>10124.202352388218</v>
      </c>
      <c r="E75">
        <f t="shared" si="3"/>
        <v>0.83758188929379551</v>
      </c>
      <c r="F75">
        <f t="shared" si="4"/>
        <v>2679997.6693875166</v>
      </c>
    </row>
    <row r="76" spans="1:6" x14ac:dyDescent="0.25">
      <c r="A76" s="1">
        <v>42430</v>
      </c>
      <c r="B76">
        <v>3202500</v>
      </c>
      <c r="C76">
        <f t="shared" si="1"/>
        <v>3227442.2847434171</v>
      </c>
      <c r="D76">
        <f t="shared" si="2"/>
        <v>9727.6173118622683</v>
      </c>
      <c r="E76">
        <f t="shared" si="3"/>
        <v>0.99553513882352918</v>
      </c>
      <c r="F76">
        <f t="shared" si="4"/>
        <v>3240169.0710295429</v>
      </c>
    </row>
    <row r="77" spans="1:6" x14ac:dyDescent="0.25">
      <c r="A77" s="1">
        <v>42461</v>
      </c>
      <c r="B77">
        <v>3171113</v>
      </c>
      <c r="C77">
        <f t="shared" si="1"/>
        <v>3233138.6797279352</v>
      </c>
      <c r="D77">
        <f t="shared" si="2"/>
        <v>9640.6314804891917</v>
      </c>
      <c r="E77">
        <f t="shared" si="3"/>
        <v>0.98151859143213116</v>
      </c>
      <c r="F77">
        <f t="shared" si="4"/>
        <v>3179242.3301259563</v>
      </c>
    </row>
    <row r="78" spans="1:6" x14ac:dyDescent="0.25">
      <c r="A78" s="1">
        <v>42491</v>
      </c>
      <c r="B78">
        <v>3378962</v>
      </c>
      <c r="C78">
        <f t="shared" si="1"/>
        <v>3264621.5527029284</v>
      </c>
      <c r="D78">
        <f t="shared" si="2"/>
        <v>10111.943995942225</v>
      </c>
      <c r="E78">
        <f t="shared" si="3"/>
        <v>1.0310766484948712</v>
      </c>
      <c r="F78">
        <f t="shared" si="4"/>
        <v>3332873.0604759161</v>
      </c>
    </row>
    <row r="79" spans="1:6" x14ac:dyDescent="0.25">
      <c r="A79" s="1">
        <v>42522</v>
      </c>
      <c r="B79">
        <v>3697029</v>
      </c>
      <c r="C79">
        <f t="shared" ref="C79:C109" si="5">$J$1*(B79/E67)+(1-$J$1)*(C78+D78)</f>
        <v>3350268.8550655395</v>
      </c>
      <c r="D79">
        <f t="shared" ref="D79:D109" si="6">$J$2*(C79-C78)+(1-$J$2)*D78</f>
        <v>11741.848132218669</v>
      </c>
      <c r="E79">
        <f t="shared" ref="E79:E109" si="7">$J$3*(B79/C79)+(1-$J$3)*E67</f>
        <v>1.0895512080733216</v>
      </c>
      <c r="F79">
        <f t="shared" ref="F79:F109" si="8">SUM(C78:E78)*E67</f>
        <v>3529867.0515083275</v>
      </c>
    </row>
    <row r="80" spans="1:6" x14ac:dyDescent="0.25">
      <c r="A80" s="1">
        <v>42552</v>
      </c>
      <c r="B80">
        <v>3985539</v>
      </c>
      <c r="C80">
        <f t="shared" si="5"/>
        <v>3385169.3411840438</v>
      </c>
      <c r="D80">
        <f t="shared" si="6"/>
        <v>12241.565889049118</v>
      </c>
      <c r="E80">
        <f t="shared" si="7"/>
        <v>1.1727622759059617</v>
      </c>
      <c r="F80">
        <f t="shared" si="8"/>
        <v>3929961.3881376768</v>
      </c>
    </row>
    <row r="81" spans="1:6" x14ac:dyDescent="0.25">
      <c r="A81" s="1">
        <v>42583</v>
      </c>
      <c r="B81">
        <v>3811472</v>
      </c>
      <c r="C81">
        <f t="shared" si="5"/>
        <v>3383659.0796343312</v>
      </c>
      <c r="D81">
        <f t="shared" si="6"/>
        <v>11944.828560882972</v>
      </c>
      <c r="E81">
        <f t="shared" si="7"/>
        <v>1.1290743298508983</v>
      </c>
      <c r="F81">
        <f t="shared" si="8"/>
        <v>3843413.4851269834</v>
      </c>
    </row>
    <row r="82" spans="1:6" x14ac:dyDescent="0.25">
      <c r="A82" s="1">
        <v>42614</v>
      </c>
      <c r="B82">
        <v>3293999</v>
      </c>
      <c r="C82">
        <f t="shared" si="5"/>
        <v>3424740.2252194709</v>
      </c>
      <c r="D82">
        <f t="shared" si="6"/>
        <v>12573.532847995395</v>
      </c>
      <c r="E82">
        <f t="shared" si="7"/>
        <v>0.95716882744352261</v>
      </c>
      <c r="F82">
        <f t="shared" si="8"/>
        <v>3236975.1647217372</v>
      </c>
    </row>
    <row r="83" spans="1:6" x14ac:dyDescent="0.25">
      <c r="A83" s="1">
        <v>42644</v>
      </c>
      <c r="B83">
        <v>3406242</v>
      </c>
      <c r="C83">
        <f t="shared" si="5"/>
        <v>3432153.3482534047</v>
      </c>
      <c r="D83">
        <f t="shared" si="6"/>
        <v>12462.181376542894</v>
      </c>
      <c r="E83">
        <f t="shared" si="7"/>
        <v>0.99330836909673415</v>
      </c>
      <c r="F83">
        <f t="shared" si="8"/>
        <v>3416774.4208689025</v>
      </c>
    </row>
    <row r="84" spans="1:6" x14ac:dyDescent="0.25">
      <c r="A84" s="1">
        <v>42675</v>
      </c>
      <c r="B84">
        <v>3227237</v>
      </c>
      <c r="C84">
        <f t="shared" si="5"/>
        <v>3453288.8387364037</v>
      </c>
      <c r="D84">
        <f t="shared" si="6"/>
        <v>12649.3342900062</v>
      </c>
      <c r="E84">
        <f t="shared" si="7"/>
        <v>0.93319626869064298</v>
      </c>
      <c r="F84">
        <f t="shared" si="8"/>
        <v>3210640.3990338608</v>
      </c>
    </row>
    <row r="85" spans="1:6" x14ac:dyDescent="0.25">
      <c r="A85" s="1">
        <v>42705</v>
      </c>
      <c r="B85">
        <v>3407211</v>
      </c>
      <c r="C85">
        <f t="shared" si="5"/>
        <v>3418467.2058179006</v>
      </c>
      <c r="D85">
        <f t="shared" si="6"/>
        <v>11625.004393660136</v>
      </c>
      <c r="E85">
        <f t="shared" si="7"/>
        <v>1.0047705569270515</v>
      </c>
      <c r="F85">
        <f t="shared" si="8"/>
        <v>3505794.8040458779</v>
      </c>
    </row>
    <row r="86" spans="1:6" x14ac:dyDescent="0.25">
      <c r="A86" s="1">
        <v>42736</v>
      </c>
      <c r="B86">
        <v>3265504</v>
      </c>
      <c r="C86">
        <f t="shared" si="5"/>
        <v>3427034.3581660585</v>
      </c>
      <c r="D86">
        <f t="shared" si="6"/>
        <v>11559.021974236221</v>
      </c>
      <c r="E86">
        <f t="shared" si="7"/>
        <v>0.95335437639462528</v>
      </c>
      <c r="F86">
        <f t="shared" si="8"/>
        <v>3271492.7167606493</v>
      </c>
    </row>
    <row r="87" spans="1:6" x14ac:dyDescent="0.25">
      <c r="A87" s="1">
        <v>42767</v>
      </c>
      <c r="B87">
        <v>2780338</v>
      </c>
      <c r="C87">
        <f t="shared" si="5"/>
        <v>3380577.6836919328</v>
      </c>
      <c r="D87">
        <f t="shared" si="6"/>
        <v>10307.157606940522</v>
      </c>
      <c r="E87">
        <f t="shared" si="7"/>
        <v>0.83069615414899101</v>
      </c>
      <c r="F87">
        <f t="shared" si="8"/>
        <v>2880104.3383634062</v>
      </c>
    </row>
    <row r="88" spans="1:6" x14ac:dyDescent="0.25">
      <c r="A88" s="1">
        <v>42795</v>
      </c>
      <c r="B88">
        <v>3370130</v>
      </c>
      <c r="C88">
        <f t="shared" si="5"/>
        <v>3388137.6666771201</v>
      </c>
      <c r="D88">
        <f t="shared" si="6"/>
        <v>10247.878993905635</v>
      </c>
      <c r="E88">
        <f t="shared" si="7"/>
        <v>0.99514846011711466</v>
      </c>
      <c r="F88">
        <f t="shared" si="8"/>
        <v>3375745.8382042856</v>
      </c>
    </row>
    <row r="89" spans="1:6" x14ac:dyDescent="0.25">
      <c r="A89" s="1">
        <v>42826</v>
      </c>
      <c r="B89">
        <v>3446914</v>
      </c>
      <c r="C89">
        <f t="shared" si="5"/>
        <v>3453634.8734844401</v>
      </c>
      <c r="D89">
        <f t="shared" si="6"/>
        <v>11440.050579197454</v>
      </c>
      <c r="E89">
        <f t="shared" si="7"/>
        <v>0.98904031820409888</v>
      </c>
      <c r="F89">
        <f t="shared" si="8"/>
        <v>3335579.5706870542</v>
      </c>
    </row>
    <row r="90" spans="1:6" x14ac:dyDescent="0.25">
      <c r="A90" s="1">
        <v>42856</v>
      </c>
      <c r="B90">
        <v>3557136</v>
      </c>
      <c r="C90">
        <f t="shared" si="5"/>
        <v>3457695.3133737883</v>
      </c>
      <c r="D90">
        <f t="shared" si="6"/>
        <v>11280.813127392328</v>
      </c>
      <c r="E90">
        <f t="shared" si="7"/>
        <v>1.0300224894802041</v>
      </c>
      <c r="F90">
        <f t="shared" si="8"/>
        <v>3572758.8592635323</v>
      </c>
    </row>
    <row r="91" spans="1:6" x14ac:dyDescent="0.25">
      <c r="A91" s="1">
        <v>42887</v>
      </c>
      <c r="B91">
        <v>3769990</v>
      </c>
      <c r="C91">
        <f t="shared" si="5"/>
        <v>3464667.9620237444</v>
      </c>
      <c r="D91">
        <f t="shared" si="6"/>
        <v>11187.851430335881</v>
      </c>
      <c r="E91">
        <f t="shared" si="7"/>
        <v>1.0889022050085253</v>
      </c>
      <c r="F91">
        <f t="shared" si="8"/>
        <v>3779628.251669121</v>
      </c>
    </row>
    <row r="92" spans="1:6" x14ac:dyDescent="0.25">
      <c r="A92" s="1">
        <v>42917</v>
      </c>
      <c r="B92">
        <v>4108667</v>
      </c>
      <c r="C92">
        <f t="shared" si="5"/>
        <v>3489276.6220576316</v>
      </c>
      <c r="D92">
        <f t="shared" si="6"/>
        <v>11477.446024551182</v>
      </c>
      <c r="E92">
        <f t="shared" si="7"/>
        <v>1.174923111452562</v>
      </c>
      <c r="F92">
        <f t="shared" si="8"/>
        <v>4076353.8515308038</v>
      </c>
    </row>
    <row r="93" spans="1:6" x14ac:dyDescent="0.25">
      <c r="A93" s="1">
        <v>42948</v>
      </c>
      <c r="B93">
        <v>3967294</v>
      </c>
      <c r="C93">
        <f t="shared" si="5"/>
        <v>3507087.9232433024</v>
      </c>
      <c r="D93">
        <f t="shared" si="6"/>
        <v>11614.118133467</v>
      </c>
      <c r="E93">
        <f t="shared" si="7"/>
        <v>1.1300511451510409</v>
      </c>
      <c r="F93">
        <f t="shared" si="8"/>
        <v>3952612.8799682213</v>
      </c>
    </row>
    <row r="94" spans="1:6" x14ac:dyDescent="0.25">
      <c r="A94" s="1">
        <v>42979</v>
      </c>
      <c r="B94">
        <v>3385951</v>
      </c>
      <c r="C94">
        <f t="shared" si="5"/>
        <v>3527840.8184357323</v>
      </c>
      <c r="D94">
        <f t="shared" si="6"/>
        <v>11811.314927802787</v>
      </c>
      <c r="E94">
        <f t="shared" si="7"/>
        <v>0.95835660767799791</v>
      </c>
      <c r="F94">
        <f t="shared" si="8"/>
        <v>3367992.9887174615</v>
      </c>
    </row>
    <row r="95" spans="1:6" x14ac:dyDescent="0.25">
      <c r="A95" s="1">
        <v>43009</v>
      </c>
      <c r="B95">
        <v>3579399</v>
      </c>
      <c r="C95">
        <f t="shared" si="5"/>
        <v>3570756.6020464683</v>
      </c>
      <c r="D95">
        <f t="shared" si="6"/>
        <v>12482.488048037363</v>
      </c>
      <c r="E95">
        <f t="shared" si="7"/>
        <v>0.99745327885649848</v>
      </c>
      <c r="F95">
        <f t="shared" si="8"/>
        <v>3515967.039704748</v>
      </c>
    </row>
    <row r="96" spans="1:6" x14ac:dyDescent="0.25">
      <c r="A96" s="1">
        <v>43040</v>
      </c>
      <c r="B96">
        <v>3364471</v>
      </c>
      <c r="C96">
        <f t="shared" si="5"/>
        <v>3593993.9704614575</v>
      </c>
      <c r="D96">
        <f t="shared" si="6"/>
        <v>12714.557166054394</v>
      </c>
      <c r="E96">
        <f t="shared" si="7"/>
        <v>0.934534002425078</v>
      </c>
      <c r="F96">
        <f t="shared" si="8"/>
        <v>3343866.2795223254</v>
      </c>
    </row>
    <row r="97" spans="1:7" x14ac:dyDescent="0.25">
      <c r="A97" s="1">
        <v>43070</v>
      </c>
      <c r="B97">
        <v>3492396</v>
      </c>
      <c r="C97">
        <f t="shared" si="5"/>
        <v>3542953.814370797</v>
      </c>
      <c r="D97">
        <f t="shared" si="6"/>
        <v>11338.856128934647</v>
      </c>
      <c r="E97">
        <f t="shared" si="7"/>
        <v>0.99610927546407013</v>
      </c>
      <c r="F97">
        <f t="shared" si="8"/>
        <v>3623915.4749700911</v>
      </c>
    </row>
    <row r="98" spans="1:7" x14ac:dyDescent="0.25">
      <c r="A98" s="1">
        <v>43101</v>
      </c>
      <c r="B98">
        <v>3367666</v>
      </c>
      <c r="C98">
        <f t="shared" si="5"/>
        <v>3543648.2904070504</v>
      </c>
      <c r="D98">
        <f t="shared" si="6"/>
        <v>11109.171389015342</v>
      </c>
      <c r="E98">
        <f t="shared" si="7"/>
        <v>0.95198257078934989</v>
      </c>
      <c r="F98">
        <f t="shared" si="8"/>
        <v>3388501.4220533962</v>
      </c>
    </row>
    <row r="99" spans="1:7" x14ac:dyDescent="0.25">
      <c r="A99" s="1">
        <v>43132</v>
      </c>
      <c r="B99">
        <v>3005867</v>
      </c>
      <c r="C99">
        <f t="shared" si="5"/>
        <v>3585800.4764730483</v>
      </c>
      <c r="D99">
        <f t="shared" si="6"/>
        <v>11779.018452941249</v>
      </c>
      <c r="E99">
        <f t="shared" si="7"/>
        <v>0.83414114771581338</v>
      </c>
      <c r="F99">
        <f t="shared" si="8"/>
        <v>2952924.143254681</v>
      </c>
    </row>
    <row r="100" spans="1:7" x14ac:dyDescent="0.25">
      <c r="A100" s="1">
        <v>43160</v>
      </c>
      <c r="B100">
        <v>3565838</v>
      </c>
      <c r="C100">
        <f t="shared" si="5"/>
        <v>3590586.446876497</v>
      </c>
      <c r="D100">
        <f t="shared" si="6"/>
        <v>11628.122260912623</v>
      </c>
      <c r="E100">
        <f t="shared" si="7"/>
        <v>0.99422001241402591</v>
      </c>
      <c r="F100">
        <f t="shared" si="8"/>
        <v>3580126.5246187844</v>
      </c>
    </row>
    <row r="101" spans="1:7" x14ac:dyDescent="0.25">
      <c r="A101" s="1">
        <v>43191</v>
      </c>
      <c r="B101">
        <v>3598621</v>
      </c>
      <c r="C101">
        <f t="shared" si="5"/>
        <v>3619887.0662128045</v>
      </c>
      <c r="D101">
        <f t="shared" si="6"/>
        <v>12009.459911310665</v>
      </c>
      <c r="E101">
        <f t="shared" si="7"/>
        <v>0.9913533698969853</v>
      </c>
      <c r="F101">
        <f t="shared" si="8"/>
        <v>3562736.4270227822</v>
      </c>
    </row>
    <row r="102" spans="1:7" x14ac:dyDescent="0.25">
      <c r="A102" s="1">
        <v>43221</v>
      </c>
      <c r="B102">
        <v>3730333</v>
      </c>
      <c r="C102">
        <f t="shared" si="5"/>
        <v>3626883.0670205876</v>
      </c>
      <c r="D102">
        <f t="shared" si="6"/>
        <v>11901.2793465184</v>
      </c>
      <c r="E102">
        <f t="shared" si="7"/>
        <v>1.0293404349848141</v>
      </c>
      <c r="F102">
        <f t="shared" si="8"/>
        <v>3740936.122489132</v>
      </c>
    </row>
    <row r="103" spans="1:7" x14ac:dyDescent="0.25">
      <c r="A103" s="1">
        <v>43252</v>
      </c>
      <c r="B103">
        <v>3913507</v>
      </c>
      <c r="C103">
        <f t="shared" si="5"/>
        <v>3616967.8261941653</v>
      </c>
      <c r="D103">
        <f t="shared" si="6"/>
        <v>11430.521846482161</v>
      </c>
      <c r="E103">
        <f t="shared" si="7"/>
        <v>1.0857559193014581</v>
      </c>
      <c r="F103">
        <f t="shared" si="8"/>
        <v>3962281.4191607162</v>
      </c>
    </row>
    <row r="104" spans="1:7" x14ac:dyDescent="0.25">
      <c r="A104" s="1">
        <v>43282</v>
      </c>
      <c r="B104">
        <v>4242106</v>
      </c>
      <c r="C104">
        <f t="shared" si="5"/>
        <v>3619699.6961332439</v>
      </c>
      <c r="D104">
        <f t="shared" si="6"/>
        <v>11242.822085330803</v>
      </c>
      <c r="E104">
        <f t="shared" si="7"/>
        <v>1.1735705490743522</v>
      </c>
      <c r="F104">
        <f t="shared" si="8"/>
        <v>4263090.3523489758</v>
      </c>
    </row>
    <row r="105" spans="1:7" x14ac:dyDescent="0.25">
      <c r="A105" s="1">
        <v>43313</v>
      </c>
      <c r="B105">
        <v>4067788</v>
      </c>
      <c r="C105">
        <f t="shared" si="5"/>
        <v>3615700.5809154948</v>
      </c>
      <c r="D105">
        <f t="shared" si="6"/>
        <v>10913.931123636256</v>
      </c>
      <c r="E105">
        <f t="shared" si="7"/>
        <v>1.1277691524166702</v>
      </c>
      <c r="F105">
        <f t="shared" si="8"/>
        <v>4103152.0768852471</v>
      </c>
    </row>
    <row r="106" spans="1:7" x14ac:dyDescent="0.25">
      <c r="A106" s="1">
        <v>43344</v>
      </c>
      <c r="B106">
        <v>3434510</v>
      </c>
      <c r="C106">
        <f t="shared" si="5"/>
        <v>3605736.2028398491</v>
      </c>
      <c r="D106">
        <f t="shared" si="6"/>
        <v>10463.418366985532</v>
      </c>
      <c r="E106">
        <f t="shared" si="7"/>
        <v>0.95569835070365028</v>
      </c>
      <c r="F106">
        <f t="shared" si="8"/>
        <v>3475591.0619186386</v>
      </c>
    </row>
    <row r="107" spans="1:7" x14ac:dyDescent="0.25">
      <c r="A107" s="1">
        <v>43374</v>
      </c>
      <c r="B107">
        <v>3621325</v>
      </c>
      <c r="C107">
        <f t="shared" si="5"/>
        <v>3623199.5277388878</v>
      </c>
      <c r="D107">
        <f t="shared" si="6"/>
        <v>10614.462551548195</v>
      </c>
      <c r="E107">
        <f t="shared" si="7"/>
        <v>0.99837640488820956</v>
      </c>
      <c r="F107">
        <f t="shared" si="8"/>
        <v>3606991.1224368387</v>
      </c>
    </row>
    <row r="108" spans="1:7" x14ac:dyDescent="0.25">
      <c r="A108" s="1">
        <v>43405</v>
      </c>
      <c r="B108">
        <v>3442877</v>
      </c>
      <c r="C108">
        <f t="shared" si="5"/>
        <v>3658286.1441479297</v>
      </c>
      <c r="D108">
        <f t="shared" si="6"/>
        <v>11142.523391642433</v>
      </c>
      <c r="E108">
        <f t="shared" si="7"/>
        <v>0.93752873519964064</v>
      </c>
      <c r="F108">
        <f t="shared" si="8"/>
        <v>3395923.6654310622</v>
      </c>
    </row>
    <row r="109" spans="1:7" x14ac:dyDescent="0.25">
      <c r="A109" s="1">
        <v>43435</v>
      </c>
      <c r="B109">
        <v>3544398</v>
      </c>
      <c r="C109">
        <f t="shared" si="5"/>
        <v>3615272.9395336611</v>
      </c>
      <c r="D109">
        <f t="shared" si="6"/>
        <v>9973.9495344639618</v>
      </c>
      <c r="E109">
        <f t="shared" si="7"/>
        <v>0.98896137102430282</v>
      </c>
      <c r="F109">
        <f t="shared" si="8"/>
        <v>3655152.8652710007</v>
      </c>
    </row>
    <row r="110" spans="1:7" x14ac:dyDescent="0.25">
      <c r="A110" s="1">
        <v>43466</v>
      </c>
      <c r="F110">
        <f>($C$109+G110*$D$109)*E98</f>
        <v>3451171.8532011672</v>
      </c>
      <c r="G110">
        <v>1</v>
      </c>
    </row>
    <row r="111" spans="1:7" x14ac:dyDescent="0.25">
      <c r="A111" s="1">
        <v>43497</v>
      </c>
      <c r="F111">
        <f t="shared" ref="F111:F121" si="9">($C$109+G111*$D$109)*E99</f>
        <v>3032287.282512405</v>
      </c>
      <c r="G111">
        <v>2</v>
      </c>
    </row>
    <row r="112" spans="1:7" x14ac:dyDescent="0.25">
      <c r="A112" s="1">
        <v>43525</v>
      </c>
      <c r="F112">
        <f t="shared" si="9"/>
        <v>3624125.6075131637</v>
      </c>
      <c r="G112">
        <v>3</v>
      </c>
    </row>
    <row r="113" spans="1:7" x14ac:dyDescent="0.25">
      <c r="A113" s="1">
        <v>43556</v>
      </c>
      <c r="F113">
        <f t="shared" si="9"/>
        <v>3623563.8456327682</v>
      </c>
      <c r="G113">
        <v>4</v>
      </c>
    </row>
    <row r="114" spans="1:7" x14ac:dyDescent="0.25">
      <c r="A114" s="1">
        <v>43586</v>
      </c>
      <c r="F114">
        <f t="shared" si="9"/>
        <v>3772679.5679300148</v>
      </c>
      <c r="G114">
        <v>5</v>
      </c>
    </row>
    <row r="115" spans="1:7" x14ac:dyDescent="0.25">
      <c r="A115" s="1">
        <v>43617</v>
      </c>
      <c r="F115">
        <f t="shared" si="9"/>
        <v>3990279.6424642042</v>
      </c>
      <c r="G115">
        <v>6</v>
      </c>
    </row>
    <row r="116" spans="1:7" x14ac:dyDescent="0.25">
      <c r="A116" s="1">
        <v>43647</v>
      </c>
      <c r="F116">
        <f t="shared" si="9"/>
        <v>4324713.7827233709</v>
      </c>
      <c r="G116">
        <v>7</v>
      </c>
    </row>
    <row r="117" spans="1:7" x14ac:dyDescent="0.25">
      <c r="A117" s="1">
        <v>43678</v>
      </c>
      <c r="F117">
        <f t="shared" si="9"/>
        <v>4167179.7996746334</v>
      </c>
      <c r="G117">
        <v>8</v>
      </c>
    </row>
    <row r="118" spans="1:7" x14ac:dyDescent="0.25">
      <c r="A118" s="1">
        <v>43709</v>
      </c>
      <c r="F118">
        <f t="shared" si="9"/>
        <v>3540899.1697366554</v>
      </c>
      <c r="G118">
        <v>9</v>
      </c>
    </row>
    <row r="119" spans="1:7" x14ac:dyDescent="0.25">
      <c r="A119" s="1">
        <v>43739</v>
      </c>
      <c r="F119">
        <f t="shared" si="9"/>
        <v>3708980.7588487919</v>
      </c>
      <c r="G119">
        <v>10</v>
      </c>
    </row>
    <row r="120" spans="1:7" x14ac:dyDescent="0.25">
      <c r="A120" s="1">
        <v>43770</v>
      </c>
      <c r="F120">
        <f t="shared" si="9"/>
        <v>3492281.7736143814</v>
      </c>
      <c r="G120">
        <v>11</v>
      </c>
    </row>
    <row r="121" spans="1:7" x14ac:dyDescent="0.25">
      <c r="A121" s="1">
        <v>43800</v>
      </c>
      <c r="F121">
        <f t="shared" si="9"/>
        <v>3693731.4925818392</v>
      </c>
      <c r="G12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Bradley, Dan</cp:lastModifiedBy>
  <dcterms:created xsi:type="dcterms:W3CDTF">2020-09-21T03:40:39Z</dcterms:created>
  <dcterms:modified xsi:type="dcterms:W3CDTF">2023-05-03T14:31:34Z</dcterms:modified>
</cp:coreProperties>
</file>