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\Nextcloud\Master\Disk_Tiling_Measurements\Fwd MADMAX Laser Scanning\"/>
    </mc:Choice>
  </mc:AlternateContent>
  <xr:revisionPtr revIDLastSave="0" documentId="13_ncr:1_{EEC1BA86-5434-4D62-A826-9CB6384653E1}" xr6:coauthVersionLast="47" xr6:coauthVersionMax="47" xr10:uidLastSave="{00000000-0000-0000-0000-000000000000}"/>
  <bookViews>
    <workbookView xWindow="38280" yWindow="-120" windowWidth="29040" windowHeight="15840" activeTab="1" xr2:uid="{F3DC67D1-B083-4953-A8BC-BB31391C1664}"/>
  </bookViews>
  <sheets>
    <sheet name="Pivot_table_trip_v3" sheetId="3" r:id="rId1"/>
    <sheet name="trip_v3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6" i="3"/>
  <c r="I27" i="3"/>
  <c r="I28" i="3"/>
  <c r="I29" i="3"/>
  <c r="I31" i="3"/>
  <c r="I32" i="3"/>
  <c r="I33" i="3"/>
  <c r="I34" i="3"/>
  <c r="I36" i="3"/>
  <c r="I37" i="3"/>
  <c r="I38" i="3"/>
  <c r="I39" i="3"/>
  <c r="I26" i="3"/>
</calcChain>
</file>

<file path=xl/sharedStrings.xml><?xml version="1.0" encoding="utf-8"?>
<sst xmlns="http://schemas.openxmlformats.org/spreadsheetml/2006/main" count="199" uniqueCount="34">
  <si>
    <t xml:space="preserve">Auswertung der Gaps: </t>
  </si>
  <si>
    <t>blau</t>
  </si>
  <si>
    <t>oben/unten</t>
  </si>
  <si>
    <t>Himmelsrichtung</t>
  </si>
  <si>
    <t>oben</t>
  </si>
  <si>
    <t>NO</t>
  </si>
  <si>
    <t>NW</t>
  </si>
  <si>
    <t>SWO</t>
  </si>
  <si>
    <t>center</t>
  </si>
  <si>
    <t>unten</t>
  </si>
  <si>
    <t>braun</t>
  </si>
  <si>
    <t>gelb</t>
  </si>
  <si>
    <t>plane_differenz µm</t>
  </si>
  <si>
    <t>Triplet</t>
  </si>
  <si>
    <t>Punkt ID</t>
  </si>
  <si>
    <t>Spaltenbeschriftungen</t>
  </si>
  <si>
    <t>(Leer)</t>
  </si>
  <si>
    <t>Zeilenbeschriftungen</t>
  </si>
  <si>
    <t>Summe von Gap_tiefe µm</t>
  </si>
  <si>
    <t>Summe von plane_differenz µm</t>
  </si>
  <si>
    <t>Differenz</t>
  </si>
  <si>
    <t>1 (NO, oben)</t>
  </si>
  <si>
    <t>2 (NW, oben)</t>
  </si>
  <si>
    <t>3 (SWO, oben)</t>
  </si>
  <si>
    <t>4 (center)</t>
  </si>
  <si>
    <t>1mm - diff</t>
  </si>
  <si>
    <t>filled in %</t>
  </si>
  <si>
    <t>Gap_tiefe_absolut µm</t>
  </si>
  <si>
    <t>vel</t>
  </si>
  <si>
    <t>triplets_version</t>
  </si>
  <si>
    <t>v3</t>
  </si>
  <si>
    <t>gap_relative</t>
  </si>
  <si>
    <t>glue_width_plane_to_plane µm</t>
  </si>
  <si>
    <t>glue_width_peak_to_peak µm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</si>
</sst>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_ "/>
    <numFmt numFmtId="165" formatCode="#,##0.000"/>
  </numFmts>
  <fonts count="2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0"/>
      <name val="Calibri"/>
      <scheme val="minor"/>
    </font>
    <font>
      <sz val="11"/>
      <color rgb="FF9C0006"/>
      <name val="Calibri"/>
      <scheme val="minor"/>
    </font>
    <font>
      <b/>
      <sz val="11"/>
      <color rgb="FFFA7D00"/>
      <name val="Calibri"/>
      <scheme val="minor"/>
    </font>
    <font>
      <b/>
      <sz val="11"/>
      <color theme="0"/>
      <name val="Calibri"/>
      <scheme val="minor"/>
    </font>
    <font>
      <i/>
      <sz val="11"/>
      <color rgb="FF7F7F7F"/>
      <name val="Calibri"/>
      <scheme val="minor"/>
    </font>
    <font>
      <sz val="11"/>
      <color rgb="FF006100"/>
      <name val="Calibri"/>
      <scheme val="minor"/>
    </font>
    <font>
      <b/>
      <sz val="15"/>
      <color theme="3"/>
      <name val="Calibri"/>
      <scheme val="minor"/>
    </font>
    <font>
      <b/>
      <sz val="13"/>
      <color theme="3"/>
      <name val="Calibri"/>
      <scheme val="minor"/>
    </font>
    <font>
      <b/>
      <sz val="11"/>
      <color theme="3"/>
      <name val="Calibri"/>
      <scheme val="minor"/>
    </font>
    <font>
      <sz val="11"/>
      <color rgb="FF3F3F76"/>
      <name val="Calibri"/>
      <scheme val="minor"/>
    </font>
    <font>
      <sz val="11"/>
      <color rgb="FFFA7D00"/>
      <name val="Calibri"/>
      <scheme val="minor"/>
    </font>
    <font>
      <b/>
      <sz val="11"/>
      <color rgb="FF3F3F3F"/>
      <name val="Calibri"/>
      <scheme val="minor"/>
    </font>
    <font>
      <b/>
      <sz val="18"/>
      <color theme="3"/>
      <name val="Calibri Light"/>
      <scheme val="major"/>
    </font>
    <font>
      <b/>
      <sz val="11"/>
      <color theme="1"/>
      <name val="Calibri"/>
      <scheme val="minor"/>
    </font>
    <font>
      <sz val="11"/>
      <color rgb="FFFF0000"/>
      <name val="Calibri"/>
      <scheme val="minor"/>
    </font>
    <font>
      <sz val="10"/>
      <color theme="1"/>
      <name val="Tahoma"/>
    </font>
    <font>
      <sz val="10"/>
      <color theme="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80001220740379042"/>
        <bgColor indexed="64"/>
      </patternFill>
    </fill>
    <fill>
      <patternFill patternType="solid">
        <fgColor theme="5" tint="0.80001220740379042"/>
        <bgColor indexed="64"/>
      </patternFill>
    </fill>
    <fill>
      <patternFill patternType="solid">
        <fgColor theme="6" tint="0.80001220740379042"/>
        <bgColor indexed="64"/>
      </patternFill>
    </fill>
    <fill>
      <patternFill patternType="solid">
        <fgColor theme="7" tint="0.80001220740379042"/>
        <bgColor indexed="64"/>
      </patternFill>
    </fill>
    <fill>
      <patternFill patternType="solid">
        <fgColor theme="8" tint="0.80001220740379042"/>
        <bgColor indexed="64"/>
      </patternFill>
    </fill>
    <fill>
      <patternFill patternType="solid">
        <fgColor theme="9" tint="0.800012207403790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40000610370189521"/>
        <bgColor indexed="64"/>
      </patternFill>
    </fill>
    <fill>
      <patternFill patternType="solid">
        <fgColor theme="5" tint="0.40000610370189521"/>
        <bgColor indexed="64"/>
      </patternFill>
    </fill>
    <fill>
      <patternFill patternType="solid">
        <fgColor theme="6" tint="0.40000610370189521"/>
        <bgColor indexed="64"/>
      </patternFill>
    </fill>
    <fill>
      <patternFill patternType="solid">
        <fgColor theme="7" tint="0.40000610370189521"/>
        <bgColor indexed="64"/>
      </patternFill>
    </fill>
    <fill>
      <patternFill patternType="solid">
        <fgColor theme="8" tint="0.40000610370189521"/>
        <bgColor indexed="64"/>
      </patternFill>
    </fill>
    <fill>
      <patternFill patternType="solid">
        <fgColor theme="9" tint="0.400006103701895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/>
        <bgColor theme="4" tint="0.79998168889431442"/>
      </patternFill>
    </fill>
    <fill>
      <patternFill patternType="solid">
        <fgColor theme="2" tint="-0.74999237037263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</borders>
  <cellStyleXfs count="4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5" fillId="27" borderId="4" applyNumberFormat="0" applyAlignment="0" applyProtection="0"/>
    <xf numFmtId="0" fontId="6" fillId="28" borderId="7" applyNumberFormat="0" applyAlignment="0" applyProtection="0"/>
    <xf numFmtId="0" fontId="7" fillId="0" borderId="0" applyNumberFormat="0" applyFill="0" applyBorder="0" applyAlignment="0" applyProtection="0"/>
    <xf numFmtId="0" fontId="8" fillId="29" borderId="0" applyNumberFormat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30" borderId="4" applyNumberFormat="0" applyAlignment="0" applyProtection="0"/>
    <xf numFmtId="0" fontId="13" fillId="0" borderId="6" applyNumberFormat="0" applyFill="0" applyAlignment="0" applyProtection="0"/>
    <xf numFmtId="0" fontId="2" fillId="31" borderId="8" applyNumberFormat="0" applyFont="0" applyAlignment="0" applyProtection="0"/>
    <xf numFmtId="0" fontId="14" fillId="27" borderId="5" applyNumberFormat="0" applyAlignment="0" applyProtection="0"/>
    <xf numFmtId="0" fontId="2" fillId="0" borderId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21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0" fillId="0" borderId="0" xfId="0" applyBorder="1"/>
    <xf numFmtId="3" fontId="0" fillId="0" borderId="0" xfId="0" applyNumberFormat="1" applyBorder="1"/>
    <xf numFmtId="164" fontId="18" fillId="0" borderId="0" xfId="38" applyNumberFormat="1" applyFont="1" applyBorder="1" applyAlignment="1">
      <alignment vertical="center" wrapText="1"/>
    </xf>
    <xf numFmtId="0" fontId="0" fillId="0" borderId="10" xfId="0" applyBorder="1"/>
    <xf numFmtId="0" fontId="0" fillId="0" borderId="11" xfId="0" applyBorder="1"/>
    <xf numFmtId="164" fontId="19" fillId="0" borderId="0" xfId="0" applyNumberFormat="1" applyFont="1" applyBorder="1" applyAlignment="1">
      <alignment vertical="center" wrapText="1"/>
    </xf>
    <xf numFmtId="0" fontId="0" fillId="33" borderId="0" xfId="0" applyFill="1"/>
    <xf numFmtId="0" fontId="0" fillId="34" borderId="0" xfId="0" applyFill="1"/>
    <xf numFmtId="0" fontId="0" fillId="23" borderId="0" xfId="0" applyFill="1"/>
    <xf numFmtId="0" fontId="0" fillId="0" borderId="0" xfId="0" pivotButton="1"/>
    <xf numFmtId="0" fontId="20" fillId="32" borderId="0" xfId="0" applyFont="1" applyFill="1"/>
    <xf numFmtId="0" fontId="20" fillId="32" borderId="12" xfId="0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20" fillId="23" borderId="0" xfId="0" applyFont="1" applyFill="1"/>
    <xf numFmtId="0" fontId="20" fillId="0" borderId="12" xfId="0" applyFont="1" applyBorder="1" applyAlignment="1">
      <alignment horizontal="left"/>
    </xf>
    <xf numFmtId="0" fontId="20" fillId="0" borderId="12" xfId="0" applyNumberFormat="1" applyFont="1" applyBorder="1"/>
    <xf numFmtId="165" fontId="0" fillId="0" borderId="0" xfId="0" applyNumberFormat="1" applyBorder="1"/>
    <xf numFmtId="0" fontId="20" fillId="35" borderId="0" xfId="0" applyFont="1" applyFill="1" applyBorder="1"/>
    <xf numFmtId="0" fontId="20" fillId="32" borderId="0" xfId="0" applyFont="1" applyFill="1" applyBorder="1"/>
    <xf numFmtId="9" fontId="0" fillId="0" borderId="0" xfId="42" applyFont="1"/>
    <xf numFmtId="0" fontId="0" fillId="0" borderId="13" xfId="0" applyBorder="1"/>
    <xf numFmtId="2" fontId="0" fillId="0" borderId="0" xfId="0" applyNumberFormat="1"/>
    <xf numFmtId="0" fontId="0" fillId="36" borderId="0" xfId="0" applyFill="1"/>
  </cellXfs>
  <cellStyles count="43">
    <cellStyle name="20% - Accent1" xfId="1" xr:uid="{00314134-6C50-4954-935D-755D2A6AF2F3}"/>
    <cellStyle name="20% - Accent2" xfId="2" xr:uid="{0627BDD4-8D84-4957-B427-1D190A5ADA93}"/>
    <cellStyle name="20% - Accent3" xfId="3" xr:uid="{4F252555-295F-4FE2-88E8-E3565CDC705A}"/>
    <cellStyle name="20% - Accent4" xfId="4" xr:uid="{40D19933-7E03-429A-94CC-7A418DA54F84}"/>
    <cellStyle name="20% - Accent5" xfId="5" xr:uid="{CE1291B0-D7E0-4C95-AA27-0406A80CF441}"/>
    <cellStyle name="20% - Accent6" xfId="6" xr:uid="{387C1D06-1FF1-49EE-A1C9-1D84BCEE9360}"/>
    <cellStyle name="40% - Accent1" xfId="7" xr:uid="{88E831FD-A0D3-42BA-B502-9AC05819D1BD}"/>
    <cellStyle name="40% - Accent2" xfId="8" xr:uid="{A0F3E56B-96C4-45CA-932E-E078C2134186}"/>
    <cellStyle name="40% - Accent3" xfId="9" xr:uid="{6CD94C33-EE37-48A9-B042-8A5F9BA15A48}"/>
    <cellStyle name="40% - Accent4" xfId="10" xr:uid="{2115F852-6900-4D36-BD36-6833E80F4C00}"/>
    <cellStyle name="40% - Accent5" xfId="11" xr:uid="{738A3079-98FA-45A0-8602-DC72B1DE16C9}"/>
    <cellStyle name="40% - Accent6" xfId="12" xr:uid="{3A7EE61B-F97C-431A-9284-B87514ECA040}"/>
    <cellStyle name="60% - Accent1" xfId="13" xr:uid="{923B53BF-EC26-4396-9717-9CBF6DEF888E}"/>
    <cellStyle name="60% - Accent2" xfId="14" xr:uid="{497A9FC7-A580-4654-8B46-1847D4630EEA}"/>
    <cellStyle name="60% - Accent3" xfId="15" xr:uid="{0BF1CEC2-15F0-43AC-9E55-ADBBCF3431FC}"/>
    <cellStyle name="60% - Accent4" xfId="16" xr:uid="{A22CDC84-D395-4DE4-80AF-756C8BA3456A}"/>
    <cellStyle name="60% - Accent5" xfId="17" xr:uid="{A465E98A-0192-4D34-BBC8-7E6210012D15}"/>
    <cellStyle name="60% - Accent6" xfId="18" xr:uid="{6D0EC212-74D9-4596-8A45-69E6F78B5EEB}"/>
    <cellStyle name="Accent1" xfId="19" xr:uid="{E21D754A-0EF3-453F-91A0-FD9845E495DB}"/>
    <cellStyle name="Accent2" xfId="20" xr:uid="{E3482D7A-2BE5-4525-A945-F905921FA943}"/>
    <cellStyle name="Accent3" xfId="21" xr:uid="{4A1AD03E-5315-4DBC-BF0E-721274DD3D16}"/>
    <cellStyle name="Accent4" xfId="22" xr:uid="{30A60C19-BB37-4563-AFDC-F035516D8A88}"/>
    <cellStyle name="Accent5" xfId="23" xr:uid="{71EB2939-EA6E-42E1-A6FC-820521DC94A1}"/>
    <cellStyle name="Accent6" xfId="24" xr:uid="{0BD8E8A3-8FA7-4473-8D4F-26FF60D69294}"/>
    <cellStyle name="Bad" xfId="25" xr:uid="{BB79D606-1931-40B1-82F1-A5290136D985}"/>
    <cellStyle name="Calculation" xfId="26" xr:uid="{466429E5-6D79-42E8-8DA0-3230F18E3548}"/>
    <cellStyle name="Check Cell" xfId="27" xr:uid="{73DC290A-86E7-4804-8854-10951B450523}"/>
    <cellStyle name="Explanatory Text" xfId="28" xr:uid="{742C55D2-B9A5-4B20-99CC-96AE610B472C}"/>
    <cellStyle name="Good" xfId="29" xr:uid="{77921D9E-A67D-493F-A382-9B2841DAEC47}"/>
    <cellStyle name="Heading 1" xfId="30" xr:uid="{1D677043-4323-4E0C-B8D9-82C11403A04D}"/>
    <cellStyle name="Heading 2" xfId="31" xr:uid="{9C625641-4A59-4F08-B423-E5375FFB40EC}"/>
    <cellStyle name="Heading 3" xfId="32" xr:uid="{4AC8C9CF-B6C5-48AE-852B-EFA44190DEC4}"/>
    <cellStyle name="Heading 4" xfId="33" xr:uid="{1C970933-E2F0-4937-A317-3EE79E982B37}"/>
    <cellStyle name="Input" xfId="34" xr:uid="{A133DA29-11BD-4840-BDCF-AA5EED85F25E}"/>
    <cellStyle name="Linked Cell" xfId="35" xr:uid="{20208C3D-505A-4408-A8CD-37340E575F37}"/>
    <cellStyle name="Note" xfId="36" xr:uid="{1A43FAF5-CF6D-45A2-991E-EF9C8D5B8C6E}"/>
    <cellStyle name="Output" xfId="37" xr:uid="{4B98217F-1FF9-466D-A784-2E7DCBDEAF5A}"/>
    <cellStyle name="Prozent" xfId="42" builtinId="5"/>
    <cellStyle name="Standard" xfId="0" builtinId="0"/>
    <cellStyle name="Standard_Tabelle1" xfId="38" xr:uid="{FC1DDE49-22F0-4370-A262-6F7A32753B8E}"/>
    <cellStyle name="Title" xfId="39" xr:uid="{FB5DD226-89EF-45DB-97BA-B19F2FC85DE1}"/>
    <cellStyle name="Total" xfId="40" xr:uid="{4E05615C-8923-4972-BBA4-8CCD4CE46F0D}"/>
    <cellStyle name="Warning Text" xfId="41" xr:uid="{FD6B2E0D-0913-4A4F-AEE2-45969C1C053C}"/>
  </cellStyles>
  <dxfs count="6">
    <dxf>
      <numFmt numFmtId="2" formatCode="0.00"/>
    </dxf>
    <dxf>
      <numFmt numFmtId="2" formatCode="0.00"/>
    </dxf>
    <dxf>
      <border>
        <bottom style="medium">
          <color rgb="FF000000"/>
        </bottom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/>
      </border>
    </dxf>
    <dxf>
      <fill>
        <patternFill patternType="solid">
          <bgColor theme="7"/>
        </patternFill>
      </fill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skia Vollmer" refreshedDate="44620.536180555559" createdVersion="7" refreshedVersion="7" minRefreshableVersion="3" recordCount="25" xr:uid="{300D166E-9D9B-42E0-803F-2BA41BDC3DD5}">
  <cacheSource type="worksheet">
    <worksheetSource name="tab_trip_v3"/>
  </cacheSource>
  <cacheFields count="6">
    <cacheField name="Triplet" numFmtId="0">
      <sharedItems containsBlank="1" count="4">
        <s v="blau"/>
        <s v="braun"/>
        <s v="gelb"/>
        <m/>
      </sharedItems>
    </cacheField>
    <cacheField name="oben/unten" numFmtId="0">
      <sharedItems containsBlank="1" count="3">
        <s v="oben"/>
        <s v="unten"/>
        <m/>
      </sharedItems>
    </cacheField>
    <cacheField name="Himmelsrichtung" numFmtId="0">
      <sharedItems containsBlank="1"/>
    </cacheField>
    <cacheField name="Punkt ID" numFmtId="0">
      <sharedItems containsBlank="1" containsMixedTypes="1" containsNumber="1" containsInteger="1" minValue="1" maxValue="4" count="9">
        <s v="1 (NO, oben)"/>
        <s v="2 (NW, oben)"/>
        <s v="3 (SWO, oben)"/>
        <s v="4 (center)"/>
        <m/>
        <n v="2" u="1"/>
        <n v="1" u="1"/>
        <n v="3" u="1"/>
        <n v="4" u="1"/>
      </sharedItems>
    </cacheField>
    <cacheField name="Gap_tiefe µm" numFmtId="0">
      <sharedItems containsString="0" containsBlank="1" containsNumber="1" minValue="41.642000000000003" maxValue="440.54300000000001"/>
    </cacheField>
    <cacheField name="plane_differenz µm" numFmtId="0">
      <sharedItems containsString="0" containsBlank="1" containsNumber="1" minValue="1.1120000000000001" maxValue="62.341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s v="NO"/>
    <x v="0"/>
    <n v="108.401"/>
    <n v="25.085000000000001"/>
  </r>
  <r>
    <x v="0"/>
    <x v="0"/>
    <s v="NW"/>
    <x v="1"/>
    <n v="41.642000000000003"/>
    <m/>
  </r>
  <r>
    <x v="0"/>
    <x v="0"/>
    <s v="SWO"/>
    <x v="2"/>
    <n v="48.042999999999999"/>
    <n v="37.473999999999997"/>
  </r>
  <r>
    <x v="0"/>
    <x v="0"/>
    <s v="center"/>
    <x v="3"/>
    <n v="139.196"/>
    <n v="1.1120000000000001"/>
  </r>
  <r>
    <x v="0"/>
    <x v="1"/>
    <s v="NO"/>
    <x v="1"/>
    <n v="178.37299999999999"/>
    <n v="24.035"/>
  </r>
  <r>
    <x v="0"/>
    <x v="1"/>
    <s v="NW"/>
    <x v="0"/>
    <n v="290.83199999999999"/>
    <n v="25.024999999999999"/>
  </r>
  <r>
    <x v="0"/>
    <x v="1"/>
    <s v="SWO"/>
    <x v="2"/>
    <n v="76.05"/>
    <n v="39.527000000000001"/>
  </r>
  <r>
    <x v="0"/>
    <x v="1"/>
    <s v="center"/>
    <x v="3"/>
    <n v="107.66500000000001"/>
    <n v="43.817999999999998"/>
  </r>
  <r>
    <x v="1"/>
    <x v="0"/>
    <s v="NO"/>
    <x v="0"/>
    <n v="70.003"/>
    <n v="29.54"/>
  </r>
  <r>
    <x v="1"/>
    <x v="0"/>
    <s v="NW"/>
    <x v="1"/>
    <n v="71.659000000000006"/>
    <n v="32.110999999999997"/>
  </r>
  <r>
    <x v="1"/>
    <x v="0"/>
    <s v="SWO"/>
    <x v="2"/>
    <n v="77.155000000000001"/>
    <n v="17.966000000000001"/>
  </r>
  <r>
    <x v="1"/>
    <x v="0"/>
    <s v="center"/>
    <x v="3"/>
    <n v="115.163"/>
    <n v="62.341999999999999"/>
  </r>
  <r>
    <x v="1"/>
    <x v="1"/>
    <s v="NO"/>
    <x v="1"/>
    <n v="334.20600000000002"/>
    <n v="44.341999999999999"/>
  </r>
  <r>
    <x v="1"/>
    <x v="1"/>
    <s v="NW"/>
    <x v="0"/>
    <n v="168.81200000000001"/>
    <n v="33.793999999999997"/>
  </r>
  <r>
    <x v="1"/>
    <x v="1"/>
    <s v="SWO"/>
    <x v="2"/>
    <n v="440.54300000000001"/>
    <n v="18.890999999999998"/>
  </r>
  <r>
    <x v="1"/>
    <x v="1"/>
    <s v="center"/>
    <x v="3"/>
    <n v="124.209"/>
    <n v="38.665999999999997"/>
  </r>
  <r>
    <x v="2"/>
    <x v="0"/>
    <s v="NO"/>
    <x v="0"/>
    <n v="157.22499999999999"/>
    <n v="11.664999999999999"/>
  </r>
  <r>
    <x v="2"/>
    <x v="0"/>
    <s v="NW"/>
    <x v="1"/>
    <n v="134.38399999999999"/>
    <n v="11.4"/>
  </r>
  <r>
    <x v="2"/>
    <x v="0"/>
    <s v="SWO"/>
    <x v="2"/>
    <n v="85.971999999999994"/>
    <n v="42.881"/>
  </r>
  <r>
    <x v="2"/>
    <x v="0"/>
    <s v="center"/>
    <x v="3"/>
    <n v="320.65699999999998"/>
    <n v="23.564"/>
  </r>
  <r>
    <x v="2"/>
    <x v="1"/>
    <s v="NO"/>
    <x v="1"/>
    <n v="401.86099999999999"/>
    <n v="27.995999999999999"/>
  </r>
  <r>
    <x v="2"/>
    <x v="1"/>
    <s v="NW"/>
    <x v="0"/>
    <n v="425.92899999999997"/>
    <n v="11.151"/>
  </r>
  <r>
    <x v="2"/>
    <x v="1"/>
    <s v="SWO"/>
    <x v="2"/>
    <n v="252.34700000000001"/>
    <n v="47.781999999999996"/>
  </r>
  <r>
    <x v="2"/>
    <x v="1"/>
    <s v="center"/>
    <x v="3"/>
    <n v="126.07299999999999"/>
    <n v="44.642000000000003"/>
  </r>
  <r>
    <x v="3"/>
    <x v="2"/>
    <m/>
    <x v="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C9043C-0967-4A9E-A984-9A19DF6BF714}" name="PivotTable1" cacheId="0" applyNumberFormats="0" applyBorderFormats="0" applyFontFormats="0" applyPatternFormats="0" applyAlignmentFormats="0" applyWidthHeightFormats="1" dataCaption="Werte" updatedVersion="7" minRefreshableVersion="3" useAutoFormatting="1" rowGrandTotals="0" colGrandTotals="0" itemPrintTitles="1" createdVersion="7" indent="0" outline="1" outlineData="1" multipleFieldFilters="0">
  <location ref="A3:D21" firstHeaderRow="1" firstDataRow="2" firstDataCol="1"/>
  <pivotFields count="6">
    <pivotField axis="axisRow" showAll="0" defaultSubtotal="0">
      <items count="4">
        <item x="0"/>
        <item x="1"/>
        <item x="2"/>
        <item x="3"/>
      </items>
    </pivotField>
    <pivotField axis="axisCol" showAll="0" defaultSubtotal="0">
      <items count="3">
        <item x="0"/>
        <item x="1"/>
        <item x="2"/>
      </items>
    </pivotField>
    <pivotField showAll="0" defaultSubtotal="0"/>
    <pivotField axis="axisRow" showAll="0" defaultSubtotal="0">
      <items count="9">
        <item m="1" x="6"/>
        <item m="1" x="5"/>
        <item m="1" x="7"/>
        <item m="1" x="8"/>
        <item x="4"/>
        <item x="0"/>
        <item x="1"/>
        <item x="2"/>
        <item x="3"/>
      </items>
    </pivotField>
    <pivotField dataField="1" showAll="0" defaultSubtotal="0"/>
    <pivotField showAll="0" defaultSubtotal="0"/>
  </pivotFields>
  <rowFields count="2">
    <field x="0"/>
    <field x="3"/>
  </rowFields>
  <rowItems count="17">
    <i>
      <x/>
    </i>
    <i r="1">
      <x v="5"/>
    </i>
    <i r="1">
      <x v="6"/>
    </i>
    <i r="1">
      <x v="7"/>
    </i>
    <i r="1">
      <x v="8"/>
    </i>
    <i>
      <x v="1"/>
    </i>
    <i r="1">
      <x v="5"/>
    </i>
    <i r="1">
      <x v="6"/>
    </i>
    <i r="1">
      <x v="7"/>
    </i>
    <i r="1">
      <x v="8"/>
    </i>
    <i>
      <x v="2"/>
    </i>
    <i r="1">
      <x v="5"/>
    </i>
    <i r="1">
      <x v="6"/>
    </i>
    <i r="1">
      <x v="7"/>
    </i>
    <i r="1">
      <x v="8"/>
    </i>
    <i>
      <x v="3"/>
    </i>
    <i r="1">
      <x v="4"/>
    </i>
  </rowItems>
  <colFields count="1">
    <field x="1"/>
  </colFields>
  <colItems count="3">
    <i>
      <x/>
    </i>
    <i>
      <x v="1"/>
    </i>
    <i>
      <x v="2"/>
    </i>
  </colItems>
  <dataFields count="1">
    <dataField name="Summe von Gap_tiefe µm" fld="4" baseField="0" baseItem="0"/>
  </dataFields>
  <formats count="2">
    <format dxfId="5">
      <pivotArea type="origin" dataOnly="0" labelOnly="1" outline="0" fieldPosition="0"/>
    </format>
    <format dxfId="4">
      <pivotArea type="origin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4DCE6C-EF55-4BE7-9F64-012D98D83091}" name="tab_trip_v3" displayName="tab_trip_v3" ref="B4:L29" totalsRowShown="0" headerRowDxfId="3" headerRowBorderDxfId="2">
  <autoFilter ref="B4:L29" xr:uid="{17E2F906-DECA-4B58-B7FB-8B3950CF1495}"/>
  <tableColumns count="11">
    <tableColumn id="1" xr3:uid="{DBD302A6-1036-4684-AD42-3FCEDFE6D325}" name="Triplet"/>
    <tableColumn id="2" xr3:uid="{E073F134-2294-4DBB-88A7-4DBDD6A79E09}" name="oben/unten"/>
    <tableColumn id="3" xr3:uid="{8AE3AA7F-098E-4699-973E-D6E13641BC87}" name="Himmelsrichtung"/>
    <tableColumn id="6" xr3:uid="{D1DD7B06-18B9-4E96-969C-C8EFC3162349}" name="Punkt ID"/>
    <tableColumn id="4" xr3:uid="{4667D63E-3EED-4523-A4F6-8C80F2EAB7B9}" name="Gap_tiefe_absolut µm"/>
    <tableColumn id="5" xr3:uid="{C1C0B768-A045-4D60-910C-BCF2DDD0ADBE}" name="plane_differenz µm"/>
    <tableColumn id="7" xr3:uid="{B3935B73-1EDA-4D22-A0A6-07ADFD08D5E3}" name="gap_relative" dataDxfId="1">
      <calculatedColumnFormula>-tab_trip_v3[[#This Row],[Gap_tiefe_absolut µm]]</calculatedColumnFormula>
    </tableColumn>
    <tableColumn id="9" xr3:uid="{949B2757-6736-449E-8CDA-8ED98A894F5C}" name="vel" dataDxfId="0"/>
    <tableColumn id="10" xr3:uid="{A81DEC26-0151-437E-AF5F-869BF1355256}" name="triplets_version"/>
    <tableColumn id="8" xr3:uid="{65A2ACE5-8D05-4F78-9413-69CBC2714E9D}" name="glue_width_plane_to_plane µm"/>
    <tableColumn id="11" xr3:uid="{F404332D-9B88-457C-9E08-ECB43F35C4B2}" name="glue_width_peak_to_peak µ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512DF-C59F-4854-84B8-A50DA32DFDCB}">
  <dimension ref="A3:K39"/>
  <sheetViews>
    <sheetView workbookViewId="0">
      <selection activeCell="P13" sqref="P13"/>
    </sheetView>
  </sheetViews>
  <sheetFormatPr baseColWidth="10" defaultRowHeight="15" x14ac:dyDescent="0.25"/>
  <cols>
    <col min="1" max="1" width="24.28515625" bestFit="1" customWidth="1"/>
    <col min="2" max="2" width="23.7109375" bestFit="1" customWidth="1"/>
    <col min="3" max="3" width="8" bestFit="1" customWidth="1"/>
    <col min="4" max="4" width="6.28515625" bestFit="1" customWidth="1"/>
    <col min="5" max="5" width="15.5703125" bestFit="1" customWidth="1"/>
    <col min="6" max="6" width="27.140625" bestFit="1" customWidth="1"/>
    <col min="7" max="7" width="21.42578125" bestFit="1" customWidth="1"/>
  </cols>
  <sheetData>
    <row r="3" spans="1:11" x14ac:dyDescent="0.25">
      <c r="A3" s="17" t="s">
        <v>18</v>
      </c>
      <c r="B3" s="11" t="s">
        <v>15</v>
      </c>
      <c r="F3" s="17" t="s">
        <v>18</v>
      </c>
      <c r="G3" s="12" t="s">
        <v>15</v>
      </c>
      <c r="H3" s="12"/>
    </row>
    <row r="4" spans="1:11" x14ac:dyDescent="0.25">
      <c r="A4" s="11" t="s">
        <v>17</v>
      </c>
      <c r="B4" t="s">
        <v>4</v>
      </c>
      <c r="C4" t="s">
        <v>9</v>
      </c>
      <c r="D4" t="s">
        <v>16</v>
      </c>
      <c r="F4" s="13" t="s">
        <v>17</v>
      </c>
      <c r="G4" s="13" t="s">
        <v>4</v>
      </c>
      <c r="H4" s="13" t="s">
        <v>9</v>
      </c>
      <c r="I4" s="17" t="s">
        <v>20</v>
      </c>
      <c r="J4" s="22" t="s">
        <v>25</v>
      </c>
      <c r="K4" s="22" t="s">
        <v>26</v>
      </c>
    </row>
    <row r="5" spans="1:11" x14ac:dyDescent="0.25">
      <c r="A5" s="14" t="s">
        <v>1</v>
      </c>
      <c r="B5" s="16"/>
      <c r="C5" s="16"/>
      <c r="D5" s="16"/>
      <c r="F5" s="18" t="s">
        <v>1</v>
      </c>
      <c r="G5" s="19"/>
      <c r="H5" s="19"/>
      <c r="I5" s="17"/>
    </row>
    <row r="6" spans="1:11" x14ac:dyDescent="0.25">
      <c r="A6" s="15" t="s">
        <v>21</v>
      </c>
      <c r="B6" s="16">
        <v>108.401</v>
      </c>
      <c r="C6" s="16">
        <v>290.83199999999999</v>
      </c>
      <c r="D6" s="16"/>
      <c r="F6" s="15" t="s">
        <v>21</v>
      </c>
      <c r="G6" s="16">
        <v>108.401</v>
      </c>
      <c r="H6" s="16">
        <v>290.83199999999999</v>
      </c>
      <c r="I6" s="17">
        <f>G6+H6</f>
        <v>399.233</v>
      </c>
      <c r="J6">
        <f>1000-I6</f>
        <v>600.76700000000005</v>
      </c>
      <c r="K6" s="23">
        <f>J6/1000</f>
        <v>0.60076700000000005</v>
      </c>
    </row>
    <row r="7" spans="1:11" x14ac:dyDescent="0.25">
      <c r="A7" s="15" t="s">
        <v>22</v>
      </c>
      <c r="B7" s="16">
        <v>41.642000000000003</v>
      </c>
      <c r="C7" s="16">
        <v>178.37299999999999</v>
      </c>
      <c r="D7" s="16"/>
      <c r="F7" s="15" t="s">
        <v>22</v>
      </c>
      <c r="G7" s="16">
        <v>41.642000000000003</v>
      </c>
      <c r="H7" s="16">
        <v>178.37299999999999</v>
      </c>
      <c r="I7" s="17">
        <f t="shared" ref="I7:I19" si="0">G7+H7</f>
        <v>220.01499999999999</v>
      </c>
      <c r="J7">
        <f t="shared" ref="J7:J19" si="1">1000-I7</f>
        <v>779.98500000000001</v>
      </c>
      <c r="K7" s="23">
        <f t="shared" ref="K7:K19" si="2">J7/1000</f>
        <v>0.77998500000000004</v>
      </c>
    </row>
    <row r="8" spans="1:11" x14ac:dyDescent="0.25">
      <c r="A8" s="15" t="s">
        <v>23</v>
      </c>
      <c r="B8" s="16">
        <v>48.042999999999999</v>
      </c>
      <c r="C8" s="16">
        <v>76.05</v>
      </c>
      <c r="D8" s="16"/>
      <c r="F8" s="15" t="s">
        <v>23</v>
      </c>
      <c r="G8" s="16">
        <v>48.042999999999999</v>
      </c>
      <c r="H8" s="16">
        <v>76.05</v>
      </c>
      <c r="I8" s="17">
        <f t="shared" si="0"/>
        <v>124.09299999999999</v>
      </c>
      <c r="J8">
        <f t="shared" si="1"/>
        <v>875.90700000000004</v>
      </c>
      <c r="K8" s="23">
        <f t="shared" si="2"/>
        <v>0.87590699999999999</v>
      </c>
    </row>
    <row r="9" spans="1:11" x14ac:dyDescent="0.25">
      <c r="A9" s="15" t="s">
        <v>24</v>
      </c>
      <c r="B9" s="16">
        <v>139.196</v>
      </c>
      <c r="C9" s="16">
        <v>107.66500000000001</v>
      </c>
      <c r="D9" s="16"/>
      <c r="F9" s="15" t="s">
        <v>24</v>
      </c>
      <c r="G9" s="16">
        <v>139.196</v>
      </c>
      <c r="H9" s="16">
        <v>107.66500000000001</v>
      </c>
      <c r="I9" s="17">
        <f t="shared" si="0"/>
        <v>246.86099999999999</v>
      </c>
      <c r="J9">
        <f t="shared" si="1"/>
        <v>753.13900000000001</v>
      </c>
      <c r="K9" s="23">
        <f t="shared" si="2"/>
        <v>0.753139</v>
      </c>
    </row>
    <row r="10" spans="1:11" x14ac:dyDescent="0.25">
      <c r="A10" s="14" t="s">
        <v>10</v>
      </c>
      <c r="B10" s="16"/>
      <c r="C10" s="16"/>
      <c r="D10" s="16"/>
      <c r="F10" s="18" t="s">
        <v>10</v>
      </c>
      <c r="G10" s="19"/>
      <c r="H10" s="19"/>
      <c r="I10" s="17">
        <f t="shared" si="0"/>
        <v>0</v>
      </c>
      <c r="J10">
        <f t="shared" si="1"/>
        <v>1000</v>
      </c>
      <c r="K10" s="23">
        <f t="shared" si="2"/>
        <v>1</v>
      </c>
    </row>
    <row r="11" spans="1:11" x14ac:dyDescent="0.25">
      <c r="A11" s="15" t="s">
        <v>21</v>
      </c>
      <c r="B11" s="16">
        <v>70.003</v>
      </c>
      <c r="C11" s="16">
        <v>168.81200000000001</v>
      </c>
      <c r="D11" s="16"/>
      <c r="F11" s="15" t="s">
        <v>21</v>
      </c>
      <c r="G11" s="16">
        <v>70.003</v>
      </c>
      <c r="H11" s="16">
        <v>168.81200000000001</v>
      </c>
      <c r="I11" s="17">
        <f t="shared" si="0"/>
        <v>238.815</v>
      </c>
      <c r="J11">
        <f t="shared" si="1"/>
        <v>761.18499999999995</v>
      </c>
      <c r="K11" s="23">
        <f t="shared" si="2"/>
        <v>0.761185</v>
      </c>
    </row>
    <row r="12" spans="1:11" x14ac:dyDescent="0.25">
      <c r="A12" s="15" t="s">
        <v>22</v>
      </c>
      <c r="B12" s="16">
        <v>71.659000000000006</v>
      </c>
      <c r="C12" s="16">
        <v>334.20600000000002</v>
      </c>
      <c r="D12" s="16"/>
      <c r="F12" s="15" t="s">
        <v>22</v>
      </c>
      <c r="G12" s="16">
        <v>71.659000000000006</v>
      </c>
      <c r="H12" s="16">
        <v>334.20600000000002</v>
      </c>
      <c r="I12" s="17">
        <f t="shared" si="0"/>
        <v>405.86500000000001</v>
      </c>
      <c r="J12">
        <f t="shared" si="1"/>
        <v>594.13499999999999</v>
      </c>
      <c r="K12" s="23">
        <f t="shared" si="2"/>
        <v>0.59413499999999997</v>
      </c>
    </row>
    <row r="13" spans="1:11" x14ac:dyDescent="0.25">
      <c r="A13" s="15" t="s">
        <v>23</v>
      </c>
      <c r="B13" s="16">
        <v>77.155000000000001</v>
      </c>
      <c r="C13" s="16">
        <v>440.54300000000001</v>
      </c>
      <c r="D13" s="16"/>
      <c r="F13" s="15" t="s">
        <v>23</v>
      </c>
      <c r="G13" s="16">
        <v>77.155000000000001</v>
      </c>
      <c r="H13" s="16">
        <v>440.54300000000001</v>
      </c>
      <c r="I13" s="17">
        <f t="shared" si="0"/>
        <v>517.69799999999998</v>
      </c>
      <c r="J13">
        <f t="shared" si="1"/>
        <v>482.30200000000002</v>
      </c>
      <c r="K13" s="23">
        <f t="shared" si="2"/>
        <v>0.48230200000000001</v>
      </c>
    </row>
    <row r="14" spans="1:11" x14ac:dyDescent="0.25">
      <c r="A14" s="15" t="s">
        <v>24</v>
      </c>
      <c r="B14" s="16">
        <v>115.163</v>
      </c>
      <c r="C14" s="16">
        <v>124.209</v>
      </c>
      <c r="D14" s="16"/>
      <c r="F14" s="15" t="s">
        <v>24</v>
      </c>
      <c r="G14" s="16">
        <v>115.163</v>
      </c>
      <c r="H14" s="16">
        <v>124.209</v>
      </c>
      <c r="I14" s="17">
        <f t="shared" si="0"/>
        <v>239.37200000000001</v>
      </c>
      <c r="J14">
        <f t="shared" si="1"/>
        <v>760.62799999999993</v>
      </c>
      <c r="K14" s="23">
        <f t="shared" si="2"/>
        <v>0.76062799999999997</v>
      </c>
    </row>
    <row r="15" spans="1:11" x14ac:dyDescent="0.25">
      <c r="A15" s="14" t="s">
        <v>11</v>
      </c>
      <c r="B15" s="16"/>
      <c r="C15" s="16"/>
      <c r="D15" s="16"/>
      <c r="F15" s="18" t="s">
        <v>11</v>
      </c>
      <c r="G15" s="19"/>
      <c r="H15" s="19"/>
      <c r="I15" s="17">
        <f t="shared" si="0"/>
        <v>0</v>
      </c>
      <c r="J15">
        <f t="shared" si="1"/>
        <v>1000</v>
      </c>
      <c r="K15" s="23">
        <f t="shared" si="2"/>
        <v>1</v>
      </c>
    </row>
    <row r="16" spans="1:11" x14ac:dyDescent="0.25">
      <c r="A16" s="15" t="s">
        <v>21</v>
      </c>
      <c r="B16" s="16">
        <v>157.22499999999999</v>
      </c>
      <c r="C16" s="16">
        <v>425.92899999999997</v>
      </c>
      <c r="D16" s="16"/>
      <c r="F16" s="15" t="s">
        <v>21</v>
      </c>
      <c r="G16" s="16">
        <v>157.22499999999999</v>
      </c>
      <c r="H16" s="16">
        <v>425.92899999999997</v>
      </c>
      <c r="I16" s="17">
        <f t="shared" si="0"/>
        <v>583.154</v>
      </c>
      <c r="J16">
        <f t="shared" si="1"/>
        <v>416.846</v>
      </c>
      <c r="K16" s="23">
        <f t="shared" si="2"/>
        <v>0.41684599999999999</v>
      </c>
    </row>
    <row r="17" spans="1:11" x14ac:dyDescent="0.25">
      <c r="A17" s="15" t="s">
        <v>22</v>
      </c>
      <c r="B17" s="16">
        <v>134.38399999999999</v>
      </c>
      <c r="C17" s="16">
        <v>401.86099999999999</v>
      </c>
      <c r="D17" s="16"/>
      <c r="F17" s="15" t="s">
        <v>22</v>
      </c>
      <c r="G17" s="16">
        <v>134.38399999999999</v>
      </c>
      <c r="H17" s="16">
        <v>401.86099999999999</v>
      </c>
      <c r="I17" s="17">
        <f t="shared" si="0"/>
        <v>536.245</v>
      </c>
      <c r="J17">
        <f t="shared" si="1"/>
        <v>463.755</v>
      </c>
      <c r="K17" s="23">
        <f t="shared" si="2"/>
        <v>0.46375499999999997</v>
      </c>
    </row>
    <row r="18" spans="1:11" x14ac:dyDescent="0.25">
      <c r="A18" s="15" t="s">
        <v>23</v>
      </c>
      <c r="B18" s="16">
        <v>85.971999999999994</v>
      </c>
      <c r="C18" s="16">
        <v>252.34700000000001</v>
      </c>
      <c r="D18" s="16"/>
      <c r="F18" s="15" t="s">
        <v>23</v>
      </c>
      <c r="G18" s="16">
        <v>85.971999999999994</v>
      </c>
      <c r="H18" s="16">
        <v>252.34700000000001</v>
      </c>
      <c r="I18" s="17">
        <f t="shared" si="0"/>
        <v>338.31900000000002</v>
      </c>
      <c r="J18">
        <f t="shared" si="1"/>
        <v>661.68100000000004</v>
      </c>
      <c r="K18" s="23">
        <f t="shared" si="2"/>
        <v>0.66168100000000007</v>
      </c>
    </row>
    <row r="19" spans="1:11" x14ac:dyDescent="0.25">
      <c r="A19" s="15" t="s">
        <v>24</v>
      </c>
      <c r="B19" s="16">
        <v>320.65699999999998</v>
      </c>
      <c r="C19" s="16">
        <v>126.07299999999999</v>
      </c>
      <c r="D19" s="16"/>
      <c r="F19" s="15" t="s">
        <v>24</v>
      </c>
      <c r="G19" s="16">
        <v>320.65699999999998</v>
      </c>
      <c r="H19" s="16">
        <v>126.07299999999999</v>
      </c>
      <c r="I19" s="17">
        <f t="shared" si="0"/>
        <v>446.72999999999996</v>
      </c>
      <c r="J19">
        <f t="shared" si="1"/>
        <v>553.27</v>
      </c>
      <c r="K19" s="23">
        <f t="shared" si="2"/>
        <v>0.55326999999999993</v>
      </c>
    </row>
    <row r="20" spans="1:11" x14ac:dyDescent="0.25">
      <c r="A20" s="14" t="s">
        <v>16</v>
      </c>
      <c r="B20" s="16"/>
      <c r="C20" s="16"/>
      <c r="D20" s="16"/>
    </row>
    <row r="21" spans="1:11" x14ac:dyDescent="0.25">
      <c r="A21" s="15" t="s">
        <v>16</v>
      </c>
      <c r="B21" s="16"/>
      <c r="C21" s="16"/>
      <c r="D21" s="16"/>
    </row>
    <row r="23" spans="1:11" x14ac:dyDescent="0.25">
      <c r="F23" s="17" t="s">
        <v>19</v>
      </c>
      <c r="G23" s="12" t="s">
        <v>15</v>
      </c>
      <c r="H23" s="12"/>
    </row>
    <row r="24" spans="1:11" x14ac:dyDescent="0.25">
      <c r="F24" s="13" t="s">
        <v>17</v>
      </c>
      <c r="G24" s="13" t="s">
        <v>4</v>
      </c>
      <c r="H24" s="13" t="s">
        <v>9</v>
      </c>
      <c r="I24" s="21" t="s">
        <v>20</v>
      </c>
    </row>
    <row r="25" spans="1:11" x14ac:dyDescent="0.25">
      <c r="F25" s="18" t="s">
        <v>1</v>
      </c>
      <c r="G25" s="19"/>
      <c r="H25" s="19"/>
      <c r="I25" s="17"/>
    </row>
    <row r="26" spans="1:11" x14ac:dyDescent="0.25">
      <c r="F26" s="15" t="s">
        <v>21</v>
      </c>
      <c r="G26" s="16">
        <v>25.085000000000001</v>
      </c>
      <c r="H26" s="16">
        <v>25.024999999999999</v>
      </c>
      <c r="I26" s="17">
        <f t="shared" ref="I26:I39" si="3">G26-H26</f>
        <v>6.0000000000002274E-2</v>
      </c>
    </row>
    <row r="27" spans="1:11" x14ac:dyDescent="0.25">
      <c r="F27" s="15" t="s">
        <v>22</v>
      </c>
      <c r="G27" s="16"/>
      <c r="H27" s="16">
        <v>24.035</v>
      </c>
      <c r="I27" s="17">
        <f t="shared" si="3"/>
        <v>-24.035</v>
      </c>
    </row>
    <row r="28" spans="1:11" x14ac:dyDescent="0.25">
      <c r="F28" s="15" t="s">
        <v>23</v>
      </c>
      <c r="G28" s="16">
        <v>37.473999999999997</v>
      </c>
      <c r="H28" s="16">
        <v>39.527000000000001</v>
      </c>
      <c r="I28" s="17">
        <f t="shared" si="3"/>
        <v>-2.0530000000000044</v>
      </c>
    </row>
    <row r="29" spans="1:11" x14ac:dyDescent="0.25">
      <c r="F29" s="15" t="s">
        <v>24</v>
      </c>
      <c r="G29" s="16">
        <v>1.1120000000000001</v>
      </c>
      <c r="H29" s="16">
        <v>43.817999999999998</v>
      </c>
      <c r="I29" s="17">
        <f t="shared" si="3"/>
        <v>-42.705999999999996</v>
      </c>
    </row>
    <row r="30" spans="1:11" x14ac:dyDescent="0.25">
      <c r="F30" s="18" t="s">
        <v>10</v>
      </c>
      <c r="G30" s="19"/>
      <c r="H30" s="19"/>
      <c r="I30" s="17"/>
    </row>
    <row r="31" spans="1:11" x14ac:dyDescent="0.25">
      <c r="F31" s="15" t="s">
        <v>21</v>
      </c>
      <c r="G31" s="16">
        <v>29.54</v>
      </c>
      <c r="H31" s="16">
        <v>33.793999999999997</v>
      </c>
      <c r="I31" s="17">
        <f t="shared" si="3"/>
        <v>-4.2539999999999978</v>
      </c>
    </row>
    <row r="32" spans="1:11" x14ac:dyDescent="0.25">
      <c r="F32" s="15" t="s">
        <v>22</v>
      </c>
      <c r="G32" s="16">
        <v>32.110999999999997</v>
      </c>
      <c r="H32" s="16">
        <v>44.341999999999999</v>
      </c>
      <c r="I32" s="17">
        <f t="shared" si="3"/>
        <v>-12.231000000000002</v>
      </c>
    </row>
    <row r="33" spans="6:9" x14ac:dyDescent="0.25">
      <c r="F33" s="15" t="s">
        <v>23</v>
      </c>
      <c r="G33" s="16">
        <v>17.966000000000001</v>
      </c>
      <c r="H33" s="16">
        <v>18.890999999999998</v>
      </c>
      <c r="I33" s="17">
        <f t="shared" si="3"/>
        <v>-0.92499999999999716</v>
      </c>
    </row>
    <row r="34" spans="6:9" x14ac:dyDescent="0.25">
      <c r="F34" s="15" t="s">
        <v>24</v>
      </c>
      <c r="G34" s="16">
        <v>62.341999999999999</v>
      </c>
      <c r="H34" s="16">
        <v>38.665999999999997</v>
      </c>
      <c r="I34" s="17">
        <f t="shared" si="3"/>
        <v>23.676000000000002</v>
      </c>
    </row>
    <row r="35" spans="6:9" x14ac:dyDescent="0.25">
      <c r="F35" s="18" t="s">
        <v>11</v>
      </c>
      <c r="G35" s="19"/>
      <c r="H35" s="19"/>
      <c r="I35" s="17"/>
    </row>
    <row r="36" spans="6:9" x14ac:dyDescent="0.25">
      <c r="F36" s="15" t="s">
        <v>21</v>
      </c>
      <c r="G36" s="16">
        <v>11.664999999999999</v>
      </c>
      <c r="H36" s="16">
        <v>11.151</v>
      </c>
      <c r="I36" s="17">
        <f t="shared" si="3"/>
        <v>0.51399999999999935</v>
      </c>
    </row>
    <row r="37" spans="6:9" x14ac:dyDescent="0.25">
      <c r="F37" s="15" t="s">
        <v>22</v>
      </c>
      <c r="G37" s="16">
        <v>11.4</v>
      </c>
      <c r="H37" s="16">
        <v>27.995999999999999</v>
      </c>
      <c r="I37" s="17">
        <f t="shared" si="3"/>
        <v>-16.595999999999997</v>
      </c>
    </row>
    <row r="38" spans="6:9" x14ac:dyDescent="0.25">
      <c r="F38" s="15" t="s">
        <v>23</v>
      </c>
      <c r="G38" s="16">
        <v>42.881</v>
      </c>
      <c r="H38" s="16">
        <v>47.781999999999996</v>
      </c>
      <c r="I38" s="17">
        <f t="shared" si="3"/>
        <v>-4.9009999999999962</v>
      </c>
    </row>
    <row r="39" spans="6:9" x14ac:dyDescent="0.25">
      <c r="F39" s="15" t="s">
        <v>24</v>
      </c>
      <c r="G39" s="16">
        <v>23.564</v>
      </c>
      <c r="H39" s="16">
        <v>44.642000000000003</v>
      </c>
      <c r="I39" s="17">
        <f t="shared" si="3"/>
        <v>-21.078000000000003</v>
      </c>
    </row>
  </sheetData>
  <pageMargins left="0.7" right="0.7" top="0.78740157499999996" bottom="0.78740157499999996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F572D-8572-4ECE-87A0-8C009C09375F}">
  <dimension ref="A1:L29"/>
  <sheetViews>
    <sheetView tabSelected="1" zoomScale="115" zoomScaleNormal="115" workbookViewId="0">
      <selection activeCell="K24" sqref="K24"/>
    </sheetView>
  </sheetViews>
  <sheetFormatPr baseColWidth="10" defaultRowHeight="15" x14ac:dyDescent="0.25"/>
  <cols>
    <col min="3" max="3" width="13.85546875" customWidth="1"/>
    <col min="4" max="4" width="18.5703125" bestFit="1" customWidth="1"/>
    <col min="5" max="5" width="12.28515625" bestFit="1" customWidth="1"/>
    <col min="6" max="6" width="21.140625" bestFit="1" customWidth="1"/>
    <col min="7" max="7" width="21.140625" customWidth="1"/>
    <col min="11" max="11" width="42.28515625" bestFit="1" customWidth="1"/>
    <col min="12" max="12" width="40.7109375" bestFit="1" customWidth="1"/>
  </cols>
  <sheetData>
    <row r="1" spans="1:12" ht="23.25" x14ac:dyDescent="0.35">
      <c r="A1" s="1" t="s">
        <v>0</v>
      </c>
    </row>
    <row r="3" spans="1:12" ht="15.75" thickBot="1" x14ac:dyDescent="0.3"/>
    <row r="4" spans="1:12" ht="15.75" thickBot="1" x14ac:dyDescent="0.3">
      <c r="B4" s="5" t="s">
        <v>13</v>
      </c>
      <c r="C4" s="5" t="s">
        <v>2</v>
      </c>
      <c r="D4" s="5" t="s">
        <v>3</v>
      </c>
      <c r="E4" s="6" t="s">
        <v>14</v>
      </c>
      <c r="F4" s="6" t="s">
        <v>27</v>
      </c>
      <c r="G4" s="6" t="s">
        <v>12</v>
      </c>
      <c r="H4" s="24" t="s">
        <v>31</v>
      </c>
      <c r="I4" s="24" t="s">
        <v>28</v>
      </c>
      <c r="J4" s="24" t="s">
        <v>29</v>
      </c>
      <c r="K4" s="24" t="s">
        <v>32</v>
      </c>
      <c r="L4" s="24" t="s">
        <v>33</v>
      </c>
    </row>
    <row r="5" spans="1:12" x14ac:dyDescent="0.25">
      <c r="B5" s="8" t="s">
        <v>1</v>
      </c>
      <c r="C5" t="s">
        <v>4</v>
      </c>
      <c r="D5" t="s">
        <v>5</v>
      </c>
      <c r="E5" t="s">
        <v>21</v>
      </c>
      <c r="F5" s="7">
        <v>108.401</v>
      </c>
      <c r="G5" s="7">
        <v>25.085000000000001</v>
      </c>
      <c r="H5" s="25">
        <f>-tab_trip_v3[[#This Row],[Gap_tiefe_absolut µm]]</f>
        <v>-108.401</v>
      </c>
      <c r="I5" s="25">
        <v>10</v>
      </c>
      <c r="J5" t="s">
        <v>30</v>
      </c>
      <c r="K5">
        <v>772.00300000000004</v>
      </c>
    </row>
    <row r="6" spans="1:12" x14ac:dyDescent="0.25">
      <c r="B6" s="8" t="s">
        <v>1</v>
      </c>
      <c r="C6" t="s">
        <v>4</v>
      </c>
      <c r="D6" t="s">
        <v>6</v>
      </c>
      <c r="E6" t="s">
        <v>22</v>
      </c>
      <c r="F6" s="7">
        <v>41.642000000000003</v>
      </c>
      <c r="G6" s="2"/>
      <c r="H6" s="25">
        <f>-tab_trip_v3[[#This Row],[Gap_tiefe_absolut µm]]</f>
        <v>-41.642000000000003</v>
      </c>
      <c r="I6" s="25">
        <v>10</v>
      </c>
      <c r="J6" t="s">
        <v>30</v>
      </c>
      <c r="K6">
        <v>1006.728</v>
      </c>
    </row>
    <row r="7" spans="1:12" x14ac:dyDescent="0.25">
      <c r="B7" s="8" t="s">
        <v>1</v>
      </c>
      <c r="C7" t="s">
        <v>4</v>
      </c>
      <c r="D7" t="s">
        <v>7</v>
      </c>
      <c r="E7" t="s">
        <v>23</v>
      </c>
      <c r="F7" s="7">
        <v>48.042999999999999</v>
      </c>
      <c r="G7" s="7">
        <v>37.473999999999997</v>
      </c>
      <c r="H7" s="25">
        <f>-tab_trip_v3[[#This Row],[Gap_tiefe_absolut µm]]</f>
        <v>-48.042999999999999</v>
      </c>
      <c r="I7" s="25">
        <v>10</v>
      </c>
      <c r="J7" t="s">
        <v>30</v>
      </c>
      <c r="K7">
        <v>930.47199999999998</v>
      </c>
    </row>
    <row r="8" spans="1:12" x14ac:dyDescent="0.25">
      <c r="B8" s="8" t="s">
        <v>1</v>
      </c>
      <c r="C8" t="s">
        <v>4</v>
      </c>
      <c r="D8" t="s">
        <v>8</v>
      </c>
      <c r="E8" t="s">
        <v>24</v>
      </c>
      <c r="F8" s="7">
        <v>139.196</v>
      </c>
      <c r="G8" s="7">
        <v>1.1120000000000001</v>
      </c>
      <c r="H8" s="25">
        <f>-tab_trip_v3[[#This Row],[Gap_tiefe_absolut µm]]</f>
        <v>-139.196</v>
      </c>
      <c r="I8" s="25">
        <v>10</v>
      </c>
      <c r="J8" t="s">
        <v>30</v>
      </c>
      <c r="K8" s="26"/>
      <c r="L8" s="26"/>
    </row>
    <row r="9" spans="1:12" x14ac:dyDescent="0.25">
      <c r="B9" s="8" t="s">
        <v>1</v>
      </c>
      <c r="C9" t="s">
        <v>9</v>
      </c>
      <c r="D9" t="s">
        <v>5</v>
      </c>
      <c r="E9" t="s">
        <v>22</v>
      </c>
      <c r="F9" s="7">
        <v>178.37299999999999</v>
      </c>
      <c r="G9" s="7">
        <v>24.035</v>
      </c>
      <c r="H9" s="25">
        <f>-tab_trip_v3[[#This Row],[Gap_tiefe_absolut µm]]</f>
        <v>-178.37299999999999</v>
      </c>
      <c r="I9" s="25">
        <v>10</v>
      </c>
      <c r="J9" t="s">
        <v>30</v>
      </c>
      <c r="K9">
        <v>332.37700000000001</v>
      </c>
    </row>
    <row r="10" spans="1:12" x14ac:dyDescent="0.25">
      <c r="B10" s="8" t="s">
        <v>1</v>
      </c>
      <c r="C10" t="s">
        <v>9</v>
      </c>
      <c r="D10" t="s">
        <v>6</v>
      </c>
      <c r="E10" t="s">
        <v>21</v>
      </c>
      <c r="F10" s="7">
        <v>290.83199999999999</v>
      </c>
      <c r="G10" s="7">
        <v>25.024999999999999</v>
      </c>
      <c r="H10" s="25">
        <f>-tab_trip_v3[[#This Row],[Gap_tiefe_absolut µm]]</f>
        <v>-290.83199999999999</v>
      </c>
      <c r="I10" s="25">
        <v>10</v>
      </c>
      <c r="J10" t="s">
        <v>30</v>
      </c>
      <c r="K10">
        <v>352.36</v>
      </c>
    </row>
    <row r="11" spans="1:12" x14ac:dyDescent="0.25">
      <c r="B11" s="8" t="s">
        <v>1</v>
      </c>
      <c r="C11" t="s">
        <v>9</v>
      </c>
      <c r="D11" t="s">
        <v>7</v>
      </c>
      <c r="E11" t="s">
        <v>23</v>
      </c>
      <c r="F11" s="7">
        <v>76.05</v>
      </c>
      <c r="G11" s="7">
        <v>39.527000000000001</v>
      </c>
      <c r="H11" s="25">
        <f>-tab_trip_v3[[#This Row],[Gap_tiefe_absolut µm]]</f>
        <v>-76.05</v>
      </c>
      <c r="I11" s="25">
        <v>10</v>
      </c>
      <c r="J11" t="s">
        <v>30</v>
      </c>
      <c r="K11">
        <v>349.24900000000002</v>
      </c>
    </row>
    <row r="12" spans="1:12" x14ac:dyDescent="0.25">
      <c r="B12" s="8" t="s">
        <v>1</v>
      </c>
      <c r="C12" t="s">
        <v>9</v>
      </c>
      <c r="D12" t="s">
        <v>8</v>
      </c>
      <c r="E12" t="s">
        <v>24</v>
      </c>
      <c r="F12" s="7">
        <v>107.66500000000001</v>
      </c>
      <c r="G12" s="7">
        <v>43.817999999999998</v>
      </c>
      <c r="H12" s="25">
        <f>-tab_trip_v3[[#This Row],[Gap_tiefe_absolut µm]]</f>
        <v>-107.66500000000001</v>
      </c>
      <c r="I12" s="25">
        <v>10</v>
      </c>
      <c r="J12" t="s">
        <v>30</v>
      </c>
      <c r="K12" s="26"/>
      <c r="L12" s="26"/>
    </row>
    <row r="13" spans="1:12" x14ac:dyDescent="0.25">
      <c r="B13" s="9" t="s">
        <v>10</v>
      </c>
      <c r="C13" t="s">
        <v>4</v>
      </c>
      <c r="D13" t="s">
        <v>5</v>
      </c>
      <c r="E13" t="s">
        <v>21</v>
      </c>
      <c r="F13" s="4">
        <v>70.003</v>
      </c>
      <c r="G13" s="4">
        <v>29.54</v>
      </c>
      <c r="H13" s="25">
        <f>-tab_trip_v3[[#This Row],[Gap_tiefe_absolut µm]]</f>
        <v>-70.003</v>
      </c>
      <c r="I13" s="25">
        <v>12.5</v>
      </c>
      <c r="J13" t="s">
        <v>30</v>
      </c>
      <c r="K13">
        <v>750.08</v>
      </c>
    </row>
    <row r="14" spans="1:12" x14ac:dyDescent="0.25">
      <c r="B14" s="9" t="s">
        <v>10</v>
      </c>
      <c r="C14" t="s">
        <v>4</v>
      </c>
      <c r="D14" t="s">
        <v>6</v>
      </c>
      <c r="E14" t="s">
        <v>22</v>
      </c>
      <c r="F14" s="4">
        <v>71.659000000000006</v>
      </c>
      <c r="G14" s="4">
        <v>32.110999999999997</v>
      </c>
      <c r="H14" s="25">
        <f>-tab_trip_v3[[#This Row],[Gap_tiefe_absolut µm]]</f>
        <v>-71.659000000000006</v>
      </c>
      <c r="I14" s="25">
        <v>12.5</v>
      </c>
      <c r="J14" t="s">
        <v>30</v>
      </c>
      <c r="K14">
        <v>885.15700000000004</v>
      </c>
    </row>
    <row r="15" spans="1:12" x14ac:dyDescent="0.25">
      <c r="B15" s="9" t="s">
        <v>10</v>
      </c>
      <c r="C15" t="s">
        <v>4</v>
      </c>
      <c r="D15" t="s">
        <v>7</v>
      </c>
      <c r="E15" t="s">
        <v>23</v>
      </c>
      <c r="F15" s="4">
        <v>77.155000000000001</v>
      </c>
      <c r="G15" s="4">
        <v>17.966000000000001</v>
      </c>
      <c r="H15" s="25">
        <f>-tab_trip_v3[[#This Row],[Gap_tiefe_absolut µm]]</f>
        <v>-77.155000000000001</v>
      </c>
      <c r="I15" s="25">
        <v>12.5</v>
      </c>
      <c r="J15" t="s">
        <v>30</v>
      </c>
      <c r="K15">
        <v>943.56899999999996</v>
      </c>
    </row>
    <row r="16" spans="1:12" x14ac:dyDescent="0.25">
      <c r="B16" s="9" t="s">
        <v>10</v>
      </c>
      <c r="C16" t="s">
        <v>4</v>
      </c>
      <c r="D16" t="s">
        <v>8</v>
      </c>
      <c r="E16" t="s">
        <v>24</v>
      </c>
      <c r="F16" s="4">
        <v>115.163</v>
      </c>
      <c r="G16" s="4">
        <v>62.341999999999999</v>
      </c>
      <c r="H16" s="25">
        <f>-tab_trip_v3[[#This Row],[Gap_tiefe_absolut µm]]</f>
        <v>-115.163</v>
      </c>
      <c r="I16" s="25">
        <v>12.5</v>
      </c>
      <c r="J16" t="s">
        <v>30</v>
      </c>
      <c r="K16" s="26"/>
      <c r="L16" s="26"/>
    </row>
    <row r="17" spans="2:12" x14ac:dyDescent="0.25">
      <c r="B17" s="9" t="s">
        <v>10</v>
      </c>
      <c r="C17" t="s">
        <v>9</v>
      </c>
      <c r="D17" t="s">
        <v>5</v>
      </c>
      <c r="E17" t="s">
        <v>22</v>
      </c>
      <c r="F17" s="20">
        <v>334.20600000000002</v>
      </c>
      <c r="G17" s="4">
        <v>44.341999999999999</v>
      </c>
      <c r="H17" s="25">
        <f>-tab_trip_v3[[#This Row],[Gap_tiefe_absolut µm]]</f>
        <v>-334.20600000000002</v>
      </c>
      <c r="I17" s="25">
        <v>12.5</v>
      </c>
      <c r="J17" t="s">
        <v>30</v>
      </c>
      <c r="K17">
        <v>364.69900000000001</v>
      </c>
    </row>
    <row r="18" spans="2:12" x14ac:dyDescent="0.25">
      <c r="B18" s="9" t="s">
        <v>10</v>
      </c>
      <c r="C18" t="s">
        <v>9</v>
      </c>
      <c r="D18" t="s">
        <v>6</v>
      </c>
      <c r="E18" t="s">
        <v>21</v>
      </c>
      <c r="F18" s="4">
        <v>168.81200000000001</v>
      </c>
      <c r="G18" s="4">
        <v>33.793999999999997</v>
      </c>
      <c r="H18" s="25">
        <f>-tab_trip_v3[[#This Row],[Gap_tiefe_absolut µm]]</f>
        <v>-168.81200000000001</v>
      </c>
      <c r="I18" s="25">
        <v>12.5</v>
      </c>
      <c r="J18" t="s">
        <v>30</v>
      </c>
      <c r="K18">
        <v>337.697</v>
      </c>
    </row>
    <row r="19" spans="2:12" x14ac:dyDescent="0.25">
      <c r="B19" s="9" t="s">
        <v>10</v>
      </c>
      <c r="C19" t="s">
        <v>9</v>
      </c>
      <c r="D19" t="s">
        <v>7</v>
      </c>
      <c r="E19" t="s">
        <v>23</v>
      </c>
      <c r="F19" s="4">
        <v>440.54300000000001</v>
      </c>
      <c r="G19" s="4">
        <v>18.890999999999998</v>
      </c>
      <c r="H19" s="25">
        <f>-tab_trip_v3[[#This Row],[Gap_tiefe_absolut µm]]</f>
        <v>-440.54300000000001</v>
      </c>
      <c r="I19" s="25">
        <v>12.5</v>
      </c>
      <c r="J19" t="s">
        <v>30</v>
      </c>
      <c r="K19">
        <v>424.86</v>
      </c>
    </row>
    <row r="20" spans="2:12" x14ac:dyDescent="0.25">
      <c r="B20" s="9" t="s">
        <v>10</v>
      </c>
      <c r="C20" t="s">
        <v>9</v>
      </c>
      <c r="D20" t="s">
        <v>8</v>
      </c>
      <c r="E20" t="s">
        <v>24</v>
      </c>
      <c r="F20" s="4">
        <v>124.209</v>
      </c>
      <c r="G20" s="4">
        <v>38.665999999999997</v>
      </c>
      <c r="H20" s="25">
        <f>-tab_trip_v3[[#This Row],[Gap_tiefe_absolut µm]]</f>
        <v>-124.209</v>
      </c>
      <c r="I20" s="25">
        <v>12.5</v>
      </c>
      <c r="J20" t="s">
        <v>30</v>
      </c>
      <c r="K20" s="26"/>
      <c r="L20" s="26"/>
    </row>
    <row r="21" spans="2:12" x14ac:dyDescent="0.25">
      <c r="B21" s="10" t="s">
        <v>11</v>
      </c>
      <c r="C21" t="s">
        <v>4</v>
      </c>
      <c r="D21" t="s">
        <v>5</v>
      </c>
      <c r="E21" t="s">
        <v>21</v>
      </c>
      <c r="F21" s="4">
        <v>157.22499999999999</v>
      </c>
      <c r="G21" s="4">
        <v>11.664999999999999</v>
      </c>
      <c r="H21" s="25">
        <f>-tab_trip_v3[[#This Row],[Gap_tiefe_absolut µm]]</f>
        <v>-157.22499999999999</v>
      </c>
      <c r="I21" s="25">
        <v>15</v>
      </c>
      <c r="J21" t="s">
        <v>30</v>
      </c>
      <c r="K21">
        <v>574.32000000000005</v>
      </c>
    </row>
    <row r="22" spans="2:12" x14ac:dyDescent="0.25">
      <c r="B22" s="10" t="s">
        <v>11</v>
      </c>
      <c r="C22" t="s">
        <v>4</v>
      </c>
      <c r="D22" t="s">
        <v>6</v>
      </c>
      <c r="E22" t="s">
        <v>22</v>
      </c>
      <c r="F22" s="4">
        <v>134.38399999999999</v>
      </c>
      <c r="G22" s="4">
        <v>11.4</v>
      </c>
      <c r="H22" s="25">
        <f>-tab_trip_v3[[#This Row],[Gap_tiefe_absolut µm]]</f>
        <v>-134.38399999999999</v>
      </c>
      <c r="I22" s="25">
        <v>15</v>
      </c>
      <c r="J22" t="s">
        <v>30</v>
      </c>
      <c r="K22">
        <v>502.85</v>
      </c>
    </row>
    <row r="23" spans="2:12" x14ac:dyDescent="0.25">
      <c r="B23" s="10" t="s">
        <v>11</v>
      </c>
      <c r="C23" t="s">
        <v>4</v>
      </c>
      <c r="D23" t="s">
        <v>7</v>
      </c>
      <c r="E23" t="s">
        <v>23</v>
      </c>
      <c r="F23" s="4">
        <v>85.971999999999994</v>
      </c>
      <c r="G23" s="4">
        <v>42.881</v>
      </c>
      <c r="H23" s="25">
        <f>-tab_trip_v3[[#This Row],[Gap_tiefe_absolut µm]]</f>
        <v>-85.971999999999994</v>
      </c>
      <c r="I23" s="25">
        <v>15</v>
      </c>
      <c r="J23" t="s">
        <v>30</v>
      </c>
      <c r="K23">
        <v>665.42700000000002</v>
      </c>
    </row>
    <row r="24" spans="2:12" x14ac:dyDescent="0.25">
      <c r="B24" s="10" t="s">
        <v>11</v>
      </c>
      <c r="C24" t="s">
        <v>4</v>
      </c>
      <c r="D24" t="s">
        <v>8</v>
      </c>
      <c r="E24" t="s">
        <v>24</v>
      </c>
      <c r="F24" s="3">
        <v>320.65699999999998</v>
      </c>
      <c r="G24" s="4">
        <v>23.564</v>
      </c>
      <c r="H24" s="25">
        <f>-tab_trip_v3[[#This Row],[Gap_tiefe_absolut µm]]</f>
        <v>-320.65699999999998</v>
      </c>
      <c r="I24" s="25">
        <v>15</v>
      </c>
      <c r="J24" t="s">
        <v>30</v>
      </c>
      <c r="K24" s="26"/>
      <c r="L24" s="26"/>
    </row>
    <row r="25" spans="2:12" x14ac:dyDescent="0.25">
      <c r="B25" s="10" t="s">
        <v>11</v>
      </c>
      <c r="C25" t="s">
        <v>9</v>
      </c>
      <c r="D25" t="s">
        <v>5</v>
      </c>
      <c r="E25" t="s">
        <v>22</v>
      </c>
      <c r="F25" s="4">
        <v>401.86099999999999</v>
      </c>
      <c r="G25" s="4">
        <v>27.995999999999999</v>
      </c>
      <c r="H25" s="25">
        <f>-tab_trip_v3[[#This Row],[Gap_tiefe_absolut µm]]</f>
        <v>-401.86099999999999</v>
      </c>
      <c r="I25" s="25">
        <v>15</v>
      </c>
      <c r="J25" t="s">
        <v>30</v>
      </c>
      <c r="K25">
        <v>344.15100000000001</v>
      </c>
    </row>
    <row r="26" spans="2:12" x14ac:dyDescent="0.25">
      <c r="B26" s="10" t="s">
        <v>11</v>
      </c>
      <c r="C26" t="s">
        <v>9</v>
      </c>
      <c r="D26" t="s">
        <v>6</v>
      </c>
      <c r="E26" t="s">
        <v>21</v>
      </c>
      <c r="F26" s="3">
        <v>425.92899999999997</v>
      </c>
      <c r="G26" s="4">
        <v>11.151</v>
      </c>
      <c r="H26" s="25">
        <f>-tab_trip_v3[[#This Row],[Gap_tiefe_absolut µm]]</f>
        <v>-425.92899999999997</v>
      </c>
      <c r="I26" s="25">
        <v>15</v>
      </c>
      <c r="J26" t="s">
        <v>30</v>
      </c>
      <c r="K26">
        <v>382.07299999999998</v>
      </c>
    </row>
    <row r="27" spans="2:12" x14ac:dyDescent="0.25">
      <c r="B27" s="10" t="s">
        <v>11</v>
      </c>
      <c r="C27" t="s">
        <v>9</v>
      </c>
      <c r="D27" t="s">
        <v>7</v>
      </c>
      <c r="E27" t="s">
        <v>23</v>
      </c>
      <c r="F27" s="4">
        <v>252.34700000000001</v>
      </c>
      <c r="G27" s="4">
        <v>47.781999999999996</v>
      </c>
      <c r="H27" s="25">
        <f>-tab_trip_v3[[#This Row],[Gap_tiefe_absolut µm]]</f>
        <v>-252.34700000000001</v>
      </c>
      <c r="I27" s="25">
        <v>15</v>
      </c>
      <c r="J27" t="s">
        <v>30</v>
      </c>
      <c r="K27">
        <v>329.76600000000002</v>
      </c>
    </row>
    <row r="28" spans="2:12" x14ac:dyDescent="0.25">
      <c r="B28" s="10" t="s">
        <v>11</v>
      </c>
      <c r="C28" t="s">
        <v>9</v>
      </c>
      <c r="D28" t="s">
        <v>8</v>
      </c>
      <c r="E28" t="s">
        <v>24</v>
      </c>
      <c r="F28" s="4">
        <v>126.07299999999999</v>
      </c>
      <c r="G28" s="4">
        <v>44.642000000000003</v>
      </c>
      <c r="H28" s="25">
        <f>-tab_trip_v3[[#This Row],[Gap_tiefe_absolut µm]]</f>
        <v>-126.07299999999999</v>
      </c>
      <c r="I28" s="25">
        <v>15</v>
      </c>
      <c r="J28" t="s">
        <v>30</v>
      </c>
      <c r="K28" s="26"/>
      <c r="L28" s="26"/>
    </row>
    <row r="29" spans="2:12" x14ac:dyDescent="0.25">
      <c r="F29" s="2"/>
      <c r="G29" s="2"/>
      <c r="H29" s="25"/>
      <c r="I29" s="25"/>
    </row>
  </sheetData>
  <phoneticPr fontId="22" type="noConversion"/>
  <pageMargins left="0.7" right="0.7" top="0.78740157499999996" bottom="0.78740157499999996" header="0.3" footer="0.3"/>
  <pageSetup paperSize="9" orientation="portrait" horizontalDpi="360" verticalDpi="36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Pivot_table_trip_v3</vt:lpstr>
      <vt:lpstr>trip_v3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Breitmoser</dc:creator>
  <cp:lastModifiedBy>Dominik Breitmoser</cp:lastModifiedBy>
  <dcterms:created xsi:type="dcterms:W3CDTF">2022-02-22T10:29:55Z</dcterms:created>
  <dcterms:modified xsi:type="dcterms:W3CDTF">2022-04-11T12:41:55Z</dcterms:modified>
</cp:coreProperties>
</file>