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nurbaser/Documents/FinTech/FT_Project_1/Resources/"/>
    </mc:Choice>
  </mc:AlternateContent>
  <bookViews>
    <workbookView xWindow="15900" yWindow="1040" windowWidth="24960" windowHeight="14880" tabRatio="500"/>
  </bookViews>
  <sheets>
    <sheet name="DATA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7" i="2" l="1"/>
  <c r="AE37" i="2"/>
  <c r="AA37" i="2"/>
  <c r="AB37" i="2"/>
  <c r="W37" i="2"/>
  <c r="X37" i="2"/>
  <c r="S37" i="2"/>
  <c r="T37" i="2"/>
  <c r="P37" i="2"/>
  <c r="Q37" i="2"/>
  <c r="M3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N37" i="2"/>
  <c r="E37" i="2"/>
  <c r="H37" i="2"/>
  <c r="I37" i="2"/>
  <c r="E2" i="2"/>
  <c r="H2" i="2"/>
  <c r="I2" i="2"/>
  <c r="E3" i="2"/>
  <c r="H3" i="2"/>
  <c r="I3" i="2"/>
  <c r="E4" i="2"/>
  <c r="H4" i="2"/>
  <c r="I4" i="2"/>
  <c r="E5" i="2"/>
  <c r="H5" i="2"/>
  <c r="I5" i="2"/>
  <c r="E6" i="2"/>
  <c r="H6" i="2"/>
  <c r="I6" i="2"/>
  <c r="E7" i="2"/>
  <c r="H7" i="2"/>
  <c r="I7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J37" i="2"/>
  <c r="K37" i="2"/>
  <c r="F37" i="2"/>
  <c r="G37" i="2"/>
  <c r="C37" i="2"/>
  <c r="D37" i="2"/>
  <c r="AD36" i="2"/>
  <c r="AE36" i="2"/>
  <c r="AA36" i="2"/>
  <c r="AB36" i="2"/>
  <c r="W36" i="2"/>
  <c r="X36" i="2"/>
  <c r="S36" i="2"/>
  <c r="T36" i="2"/>
  <c r="P36" i="2"/>
  <c r="Q36" i="2"/>
  <c r="N36" i="2"/>
  <c r="J36" i="2"/>
  <c r="K36" i="2"/>
  <c r="F36" i="2"/>
  <c r="G36" i="2"/>
  <c r="C36" i="2"/>
  <c r="D36" i="2"/>
  <c r="AD35" i="2"/>
  <c r="AE35" i="2"/>
  <c r="AA35" i="2"/>
  <c r="AB35" i="2"/>
  <c r="W35" i="2"/>
  <c r="X35" i="2"/>
  <c r="S35" i="2"/>
  <c r="T35" i="2"/>
  <c r="P35" i="2"/>
  <c r="Q35" i="2"/>
  <c r="N35" i="2"/>
  <c r="J35" i="2"/>
  <c r="K35" i="2"/>
  <c r="F35" i="2"/>
  <c r="G35" i="2"/>
  <c r="C35" i="2"/>
  <c r="D35" i="2"/>
  <c r="AD34" i="2"/>
  <c r="AE34" i="2"/>
  <c r="AA34" i="2"/>
  <c r="AB34" i="2"/>
  <c r="W34" i="2"/>
  <c r="X34" i="2"/>
  <c r="S34" i="2"/>
  <c r="T34" i="2"/>
  <c r="P34" i="2"/>
  <c r="Q34" i="2"/>
  <c r="N34" i="2"/>
  <c r="J34" i="2"/>
  <c r="K34" i="2"/>
  <c r="F34" i="2"/>
  <c r="G34" i="2"/>
  <c r="C34" i="2"/>
  <c r="D34" i="2"/>
  <c r="AD33" i="2"/>
  <c r="AE33" i="2"/>
  <c r="AA33" i="2"/>
  <c r="AB33" i="2"/>
  <c r="W33" i="2"/>
  <c r="X33" i="2"/>
  <c r="S33" i="2"/>
  <c r="T33" i="2"/>
  <c r="P33" i="2"/>
  <c r="Q33" i="2"/>
  <c r="N33" i="2"/>
  <c r="J33" i="2"/>
  <c r="K33" i="2"/>
  <c r="F33" i="2"/>
  <c r="G33" i="2"/>
  <c r="C33" i="2"/>
  <c r="D33" i="2"/>
  <c r="AD32" i="2"/>
  <c r="AE32" i="2"/>
  <c r="AA32" i="2"/>
  <c r="AB32" i="2"/>
  <c r="W32" i="2"/>
  <c r="X32" i="2"/>
  <c r="S32" i="2"/>
  <c r="T32" i="2"/>
  <c r="P32" i="2"/>
  <c r="Q32" i="2"/>
  <c r="N32" i="2"/>
  <c r="J32" i="2"/>
  <c r="K32" i="2"/>
  <c r="F32" i="2"/>
  <c r="G32" i="2"/>
  <c r="C32" i="2"/>
  <c r="D32" i="2"/>
  <c r="AD31" i="2"/>
  <c r="AE31" i="2"/>
  <c r="AA31" i="2"/>
  <c r="AB31" i="2"/>
  <c r="W31" i="2"/>
  <c r="X31" i="2"/>
  <c r="S31" i="2"/>
  <c r="T31" i="2"/>
  <c r="P31" i="2"/>
  <c r="Q31" i="2"/>
  <c r="N31" i="2"/>
  <c r="J31" i="2"/>
  <c r="K31" i="2"/>
  <c r="F31" i="2"/>
  <c r="G31" i="2"/>
  <c r="C31" i="2"/>
  <c r="D31" i="2"/>
  <c r="AD30" i="2"/>
  <c r="AE30" i="2"/>
  <c r="AA30" i="2"/>
  <c r="AB30" i="2"/>
  <c r="W30" i="2"/>
  <c r="X30" i="2"/>
  <c r="S30" i="2"/>
  <c r="T30" i="2"/>
  <c r="P30" i="2"/>
  <c r="Q30" i="2"/>
  <c r="N30" i="2"/>
  <c r="J30" i="2"/>
  <c r="K30" i="2"/>
  <c r="F30" i="2"/>
  <c r="G30" i="2"/>
  <c r="C30" i="2"/>
  <c r="D30" i="2"/>
  <c r="AD29" i="2"/>
  <c r="AE29" i="2"/>
  <c r="AA29" i="2"/>
  <c r="AB29" i="2"/>
  <c r="W29" i="2"/>
  <c r="X29" i="2"/>
  <c r="S29" i="2"/>
  <c r="T29" i="2"/>
  <c r="P29" i="2"/>
  <c r="Q29" i="2"/>
  <c r="N29" i="2"/>
  <c r="J29" i="2"/>
  <c r="K29" i="2"/>
  <c r="F29" i="2"/>
  <c r="G29" i="2"/>
  <c r="C29" i="2"/>
  <c r="D29" i="2"/>
  <c r="AD28" i="2"/>
  <c r="AE28" i="2"/>
  <c r="AA28" i="2"/>
  <c r="AB28" i="2"/>
  <c r="W28" i="2"/>
  <c r="X28" i="2"/>
  <c r="S28" i="2"/>
  <c r="T28" i="2"/>
  <c r="P28" i="2"/>
  <c r="Q28" i="2"/>
  <c r="N28" i="2"/>
  <c r="J28" i="2"/>
  <c r="K28" i="2"/>
  <c r="F28" i="2"/>
  <c r="G28" i="2"/>
  <c r="C28" i="2"/>
  <c r="D28" i="2"/>
  <c r="AD27" i="2"/>
  <c r="AE27" i="2"/>
  <c r="AA27" i="2"/>
  <c r="AB27" i="2"/>
  <c r="W27" i="2"/>
  <c r="X27" i="2"/>
  <c r="S27" i="2"/>
  <c r="T27" i="2"/>
  <c r="P27" i="2"/>
  <c r="Q27" i="2"/>
  <c r="N27" i="2"/>
  <c r="J27" i="2"/>
  <c r="K27" i="2"/>
  <c r="F27" i="2"/>
  <c r="G27" i="2"/>
  <c r="C27" i="2"/>
  <c r="D27" i="2"/>
  <c r="AD26" i="2"/>
  <c r="AE26" i="2"/>
  <c r="AA26" i="2"/>
  <c r="AB26" i="2"/>
  <c r="W26" i="2"/>
  <c r="X26" i="2"/>
  <c r="S26" i="2"/>
  <c r="T26" i="2"/>
  <c r="P26" i="2"/>
  <c r="Q26" i="2"/>
  <c r="N26" i="2"/>
  <c r="J26" i="2"/>
  <c r="K26" i="2"/>
  <c r="F26" i="2"/>
  <c r="G26" i="2"/>
  <c r="C26" i="2"/>
  <c r="D26" i="2"/>
  <c r="AD25" i="2"/>
  <c r="AE25" i="2"/>
  <c r="AA25" i="2"/>
  <c r="AB25" i="2"/>
  <c r="W25" i="2"/>
  <c r="X25" i="2"/>
  <c r="S25" i="2"/>
  <c r="T25" i="2"/>
  <c r="P25" i="2"/>
  <c r="Q25" i="2"/>
  <c r="N25" i="2"/>
  <c r="J25" i="2"/>
  <c r="K25" i="2"/>
  <c r="F25" i="2"/>
  <c r="G25" i="2"/>
  <c r="C25" i="2"/>
  <c r="D25" i="2"/>
  <c r="AD24" i="2"/>
  <c r="AE24" i="2"/>
  <c r="AA24" i="2"/>
  <c r="AB24" i="2"/>
  <c r="W24" i="2"/>
  <c r="X24" i="2"/>
  <c r="S24" i="2"/>
  <c r="T24" i="2"/>
  <c r="P24" i="2"/>
  <c r="Q24" i="2"/>
  <c r="N24" i="2"/>
  <c r="J24" i="2"/>
  <c r="K24" i="2"/>
  <c r="F24" i="2"/>
  <c r="G24" i="2"/>
  <c r="C24" i="2"/>
  <c r="D24" i="2"/>
  <c r="AD23" i="2"/>
  <c r="AE23" i="2"/>
  <c r="AA23" i="2"/>
  <c r="AB23" i="2"/>
  <c r="W23" i="2"/>
  <c r="X23" i="2"/>
  <c r="S23" i="2"/>
  <c r="T23" i="2"/>
  <c r="P23" i="2"/>
  <c r="Q23" i="2"/>
  <c r="N23" i="2"/>
  <c r="J23" i="2"/>
  <c r="K23" i="2"/>
  <c r="F23" i="2"/>
  <c r="G23" i="2"/>
  <c r="C23" i="2"/>
  <c r="D23" i="2"/>
  <c r="AD22" i="2"/>
  <c r="AE22" i="2"/>
  <c r="AA22" i="2"/>
  <c r="AB22" i="2"/>
  <c r="W22" i="2"/>
  <c r="X22" i="2"/>
  <c r="S22" i="2"/>
  <c r="T22" i="2"/>
  <c r="P22" i="2"/>
  <c r="Q22" i="2"/>
  <c r="N22" i="2"/>
  <c r="J22" i="2"/>
  <c r="K22" i="2"/>
  <c r="F22" i="2"/>
  <c r="G22" i="2"/>
  <c r="C22" i="2"/>
  <c r="D22" i="2"/>
  <c r="AD21" i="2"/>
  <c r="AE21" i="2"/>
  <c r="AA21" i="2"/>
  <c r="AB21" i="2"/>
  <c r="W21" i="2"/>
  <c r="X21" i="2"/>
  <c r="S21" i="2"/>
  <c r="T21" i="2"/>
  <c r="P21" i="2"/>
  <c r="Q21" i="2"/>
  <c r="N21" i="2"/>
  <c r="J21" i="2"/>
  <c r="K21" i="2"/>
  <c r="F21" i="2"/>
  <c r="G21" i="2"/>
  <c r="C21" i="2"/>
  <c r="D21" i="2"/>
  <c r="AD20" i="2"/>
  <c r="AE20" i="2"/>
  <c r="AA20" i="2"/>
  <c r="AB20" i="2"/>
  <c r="W20" i="2"/>
  <c r="X20" i="2"/>
  <c r="S20" i="2"/>
  <c r="T20" i="2"/>
  <c r="P20" i="2"/>
  <c r="Q20" i="2"/>
  <c r="N20" i="2"/>
  <c r="J20" i="2"/>
  <c r="K20" i="2"/>
  <c r="F20" i="2"/>
  <c r="G20" i="2"/>
  <c r="C20" i="2"/>
  <c r="D20" i="2"/>
  <c r="AD19" i="2"/>
  <c r="AE19" i="2"/>
  <c r="AA19" i="2"/>
  <c r="AB19" i="2"/>
  <c r="W19" i="2"/>
  <c r="X19" i="2"/>
  <c r="S19" i="2"/>
  <c r="T19" i="2"/>
  <c r="P19" i="2"/>
  <c r="Q19" i="2"/>
  <c r="N19" i="2"/>
  <c r="J19" i="2"/>
  <c r="K19" i="2"/>
  <c r="F19" i="2"/>
  <c r="G19" i="2"/>
  <c r="C19" i="2"/>
  <c r="D19" i="2"/>
  <c r="AD18" i="2"/>
  <c r="AE18" i="2"/>
  <c r="AA18" i="2"/>
  <c r="AB18" i="2"/>
  <c r="W18" i="2"/>
  <c r="X18" i="2"/>
  <c r="S18" i="2"/>
  <c r="T18" i="2"/>
  <c r="P18" i="2"/>
  <c r="Q18" i="2"/>
  <c r="N18" i="2"/>
  <c r="J18" i="2"/>
  <c r="K18" i="2"/>
  <c r="F18" i="2"/>
  <c r="G18" i="2"/>
  <c r="C18" i="2"/>
  <c r="D18" i="2"/>
  <c r="AD17" i="2"/>
  <c r="AE17" i="2"/>
  <c r="AA17" i="2"/>
  <c r="AB17" i="2"/>
  <c r="W17" i="2"/>
  <c r="X17" i="2"/>
  <c r="S17" i="2"/>
  <c r="T17" i="2"/>
  <c r="P17" i="2"/>
  <c r="Q17" i="2"/>
  <c r="N17" i="2"/>
  <c r="J17" i="2"/>
  <c r="K17" i="2"/>
  <c r="F17" i="2"/>
  <c r="G17" i="2"/>
  <c r="C17" i="2"/>
  <c r="D17" i="2"/>
  <c r="AD16" i="2"/>
  <c r="AE16" i="2"/>
  <c r="AA16" i="2"/>
  <c r="AB16" i="2"/>
  <c r="W16" i="2"/>
  <c r="X16" i="2"/>
  <c r="S16" i="2"/>
  <c r="T16" i="2"/>
  <c r="P16" i="2"/>
  <c r="Q16" i="2"/>
  <c r="N16" i="2"/>
  <c r="J16" i="2"/>
  <c r="K16" i="2"/>
  <c r="F16" i="2"/>
  <c r="G16" i="2"/>
  <c r="C16" i="2"/>
  <c r="D16" i="2"/>
  <c r="AD15" i="2"/>
  <c r="AE15" i="2"/>
  <c r="AA15" i="2"/>
  <c r="AB15" i="2"/>
  <c r="W15" i="2"/>
  <c r="X15" i="2"/>
  <c r="S15" i="2"/>
  <c r="T15" i="2"/>
  <c r="P15" i="2"/>
  <c r="Q15" i="2"/>
  <c r="N15" i="2"/>
  <c r="J15" i="2"/>
  <c r="K15" i="2"/>
  <c r="F15" i="2"/>
  <c r="G15" i="2"/>
  <c r="C15" i="2"/>
  <c r="D15" i="2"/>
  <c r="AD14" i="2"/>
  <c r="AE14" i="2"/>
  <c r="AA14" i="2"/>
  <c r="AB14" i="2"/>
  <c r="W14" i="2"/>
  <c r="X14" i="2"/>
  <c r="S14" i="2"/>
  <c r="T14" i="2"/>
  <c r="P14" i="2"/>
  <c r="Q14" i="2"/>
  <c r="N14" i="2"/>
  <c r="J14" i="2"/>
  <c r="K14" i="2"/>
  <c r="F14" i="2"/>
  <c r="G14" i="2"/>
  <c r="C14" i="2"/>
  <c r="D14" i="2"/>
  <c r="AD13" i="2"/>
  <c r="AE13" i="2"/>
  <c r="AA13" i="2"/>
  <c r="AB13" i="2"/>
  <c r="W13" i="2"/>
  <c r="X13" i="2"/>
  <c r="S13" i="2"/>
  <c r="T13" i="2"/>
  <c r="P13" i="2"/>
  <c r="Q13" i="2"/>
  <c r="N13" i="2"/>
  <c r="J13" i="2"/>
  <c r="K13" i="2"/>
  <c r="F13" i="2"/>
  <c r="G13" i="2"/>
  <c r="C13" i="2"/>
  <c r="D13" i="2"/>
  <c r="AD12" i="2"/>
  <c r="AE12" i="2"/>
  <c r="AA12" i="2"/>
  <c r="AB12" i="2"/>
  <c r="W12" i="2"/>
  <c r="X12" i="2"/>
  <c r="S12" i="2"/>
  <c r="T12" i="2"/>
  <c r="P12" i="2"/>
  <c r="Q12" i="2"/>
  <c r="N12" i="2"/>
  <c r="J12" i="2"/>
  <c r="K12" i="2"/>
  <c r="F12" i="2"/>
  <c r="G12" i="2"/>
  <c r="C12" i="2"/>
  <c r="D12" i="2"/>
  <c r="AD11" i="2"/>
  <c r="AE11" i="2"/>
  <c r="AA11" i="2"/>
  <c r="AB11" i="2"/>
  <c r="W11" i="2"/>
  <c r="X11" i="2"/>
  <c r="S11" i="2"/>
  <c r="T11" i="2"/>
  <c r="P11" i="2"/>
  <c r="Q11" i="2"/>
  <c r="N11" i="2"/>
  <c r="J11" i="2"/>
  <c r="K11" i="2"/>
  <c r="F11" i="2"/>
  <c r="G11" i="2"/>
  <c r="C11" i="2"/>
  <c r="D11" i="2"/>
  <c r="AD10" i="2"/>
  <c r="AE10" i="2"/>
  <c r="AA10" i="2"/>
  <c r="AB10" i="2"/>
  <c r="W10" i="2"/>
  <c r="X10" i="2"/>
  <c r="S10" i="2"/>
  <c r="T10" i="2"/>
  <c r="P10" i="2"/>
  <c r="Q10" i="2"/>
  <c r="N10" i="2"/>
  <c r="J10" i="2"/>
  <c r="K10" i="2"/>
  <c r="F10" i="2"/>
  <c r="G10" i="2"/>
  <c r="C10" i="2"/>
  <c r="D10" i="2"/>
  <c r="AD9" i="2"/>
  <c r="AE9" i="2"/>
  <c r="AA9" i="2"/>
  <c r="AB9" i="2"/>
  <c r="W9" i="2"/>
  <c r="X9" i="2"/>
  <c r="S9" i="2"/>
  <c r="T9" i="2"/>
  <c r="P9" i="2"/>
  <c r="Q9" i="2"/>
  <c r="N9" i="2"/>
  <c r="J9" i="2"/>
  <c r="K9" i="2"/>
  <c r="F9" i="2"/>
  <c r="G9" i="2"/>
  <c r="C9" i="2"/>
  <c r="D9" i="2"/>
  <c r="AD8" i="2"/>
  <c r="AE8" i="2"/>
  <c r="AA8" i="2"/>
  <c r="AB8" i="2"/>
  <c r="W8" i="2"/>
  <c r="X8" i="2"/>
  <c r="S8" i="2"/>
  <c r="T8" i="2"/>
  <c r="P8" i="2"/>
  <c r="Q8" i="2"/>
  <c r="N8" i="2"/>
  <c r="J8" i="2"/>
  <c r="K8" i="2"/>
  <c r="F8" i="2"/>
  <c r="G8" i="2"/>
  <c r="C8" i="2"/>
  <c r="D8" i="2"/>
  <c r="AD7" i="2"/>
  <c r="AE7" i="2"/>
  <c r="AA7" i="2"/>
  <c r="AB7" i="2"/>
  <c r="W7" i="2"/>
  <c r="X7" i="2"/>
  <c r="S7" i="2"/>
  <c r="T7" i="2"/>
  <c r="P7" i="2"/>
  <c r="Q7" i="2"/>
  <c r="N7" i="2"/>
  <c r="J7" i="2"/>
  <c r="K7" i="2"/>
  <c r="F7" i="2"/>
  <c r="G7" i="2"/>
  <c r="C7" i="2"/>
  <c r="D7" i="2"/>
  <c r="AD6" i="2"/>
  <c r="AE6" i="2"/>
  <c r="AA6" i="2"/>
  <c r="AB6" i="2"/>
  <c r="W6" i="2"/>
  <c r="X6" i="2"/>
  <c r="S6" i="2"/>
  <c r="T6" i="2"/>
  <c r="P6" i="2"/>
  <c r="Q6" i="2"/>
  <c r="N6" i="2"/>
  <c r="J6" i="2"/>
  <c r="K6" i="2"/>
  <c r="F6" i="2"/>
  <c r="G6" i="2"/>
  <c r="C6" i="2"/>
  <c r="D6" i="2"/>
  <c r="AD5" i="2"/>
  <c r="AE5" i="2"/>
  <c r="AA5" i="2"/>
  <c r="AB5" i="2"/>
  <c r="W5" i="2"/>
  <c r="X5" i="2"/>
  <c r="S5" i="2"/>
  <c r="T5" i="2"/>
  <c r="P5" i="2"/>
  <c r="Q5" i="2"/>
  <c r="N5" i="2"/>
  <c r="J5" i="2"/>
  <c r="K5" i="2"/>
  <c r="F5" i="2"/>
  <c r="G5" i="2"/>
  <c r="C5" i="2"/>
  <c r="D5" i="2"/>
  <c r="AD4" i="2"/>
  <c r="AE4" i="2"/>
  <c r="AA4" i="2"/>
  <c r="AB4" i="2"/>
  <c r="W4" i="2"/>
  <c r="X4" i="2"/>
  <c r="S4" i="2"/>
  <c r="T4" i="2"/>
  <c r="P4" i="2"/>
  <c r="Q4" i="2"/>
  <c r="N4" i="2"/>
  <c r="J4" i="2"/>
  <c r="K4" i="2"/>
  <c r="F4" i="2"/>
  <c r="G4" i="2"/>
  <c r="C4" i="2"/>
  <c r="D4" i="2"/>
  <c r="AD3" i="2"/>
  <c r="AE3" i="2"/>
  <c r="AA3" i="2"/>
  <c r="AB3" i="2"/>
  <c r="W3" i="2"/>
  <c r="X3" i="2"/>
  <c r="S3" i="2"/>
  <c r="T3" i="2"/>
  <c r="P3" i="2"/>
  <c r="Q3" i="2"/>
  <c r="N3" i="2"/>
  <c r="J3" i="2"/>
  <c r="K3" i="2"/>
  <c r="F3" i="2"/>
  <c r="G3" i="2"/>
  <c r="C3" i="2"/>
  <c r="D3" i="2"/>
  <c r="AD2" i="2"/>
  <c r="AE2" i="2"/>
  <c r="AA2" i="2"/>
  <c r="AB2" i="2"/>
  <c r="W2" i="2"/>
  <c r="X2" i="2"/>
  <c r="S2" i="2"/>
  <c r="T2" i="2"/>
  <c r="P2" i="2"/>
  <c r="Q2" i="2"/>
  <c r="N2" i="2"/>
  <c r="J2" i="2"/>
  <c r="K2" i="2"/>
  <c r="F2" i="2"/>
  <c r="G2" i="2"/>
  <c r="C2" i="2"/>
  <c r="D2" i="2"/>
</calcChain>
</file>

<file path=xl/sharedStrings.xml><?xml version="1.0" encoding="utf-8"?>
<sst xmlns="http://schemas.openxmlformats.org/spreadsheetml/2006/main" count="104" uniqueCount="103">
  <si>
    <t>OECD</t>
  </si>
  <si>
    <t>HEALTH_EXPENDITURE</t>
  </si>
  <si>
    <t>MEAN_HE</t>
  </si>
  <si>
    <t>RATIO_HE</t>
  </si>
  <si>
    <t>CORONA_TOTAL_DEATH</t>
  </si>
  <si>
    <t>MEAN_DEATH</t>
  </si>
  <si>
    <t>RATIO_DEATH</t>
  </si>
  <si>
    <t>CORONA_TOTAL_CASES</t>
  </si>
  <si>
    <t>CORONA_SURVIVAL_RATE(CSR)</t>
  </si>
  <si>
    <t>MEAN_CSR</t>
  </si>
  <si>
    <t>RATIO_CSR</t>
  </si>
  <si>
    <t>MORTALITY</t>
  </si>
  <si>
    <t>Z_SCORES_MORTALITY</t>
  </si>
  <si>
    <t>Z_SCORE_QUARTILE_MORTALITY</t>
  </si>
  <si>
    <t>NURSES</t>
  </si>
  <si>
    <t>AVERAGE_NURSES</t>
  </si>
  <si>
    <t>RATIO_NURSES</t>
  </si>
  <si>
    <t>PYHSICIANS</t>
  </si>
  <si>
    <t>AVERAGE_PYHSICIANS</t>
  </si>
  <si>
    <t>RATIO_PYHSICIANS</t>
  </si>
  <si>
    <t>POPULATION</t>
  </si>
  <si>
    <t>VEGETABLES</t>
  </si>
  <si>
    <t>MEAN_VEGETABLES</t>
  </si>
  <si>
    <t>RATIO_VEGETABLES</t>
  </si>
  <si>
    <t>ABBREVETION</t>
  </si>
  <si>
    <t>ELDERLY+POP_2018</t>
  </si>
  <si>
    <t>MEAN_ELDERLY_POP</t>
  </si>
  <si>
    <t>RATIO_ELDERLY</t>
  </si>
  <si>
    <t>ALCOHOL_CONS_2016</t>
  </si>
  <si>
    <t>MEAN_ALCOHOL_CONS</t>
  </si>
  <si>
    <t>RATIO_ALCOHOL_CONS</t>
  </si>
  <si>
    <t>Australia</t>
  </si>
  <si>
    <t>AUS</t>
  </si>
  <si>
    <t>Austria</t>
  </si>
  <si>
    <t>AUT</t>
  </si>
  <si>
    <t>Belgium</t>
  </si>
  <si>
    <t>BEL</t>
  </si>
  <si>
    <t>Canada</t>
  </si>
  <si>
    <t>CAN</t>
  </si>
  <si>
    <t>Chile</t>
  </si>
  <si>
    <t>CHL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</si>
  <si>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</si>
  <si>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</si>
  <si>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</si>
  <si>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</si>
  <si>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</si>
  <si>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</si>
  <si>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</si>
  <si>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</si>
  <si>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</si>
  <si>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</si>
  <si>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</si>
  <si>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</si>
  <si>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</si>
  <si>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</si>
  <si>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</si>
  <si>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</si>
  <si>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</si>
  <si>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</si>
  <si>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</si>
  <si>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</si>
  <si>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</si>
  <si>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</si>
  <si>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</si>
  <si>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</si>
  <si>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</si>
  <si>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N/A</t>
  </si>
  <si>
    <t>JPN</t>
  </si>
  <si>
    <t>S. Korea</t>
  </si>
  <si>
    <t>KOR</t>
  </si>
  <si>
    <t>Latvia</t>
  </si>
  <si>
    <t>LVA</t>
  </si>
  <si>
    <t>Lithuania</t>
  </si>
  <si>
    <t>LTU</t>
  </si>
  <si>
    <t>Luxembourg</t>
  </si>
  <si>
    <t>LUX</t>
  </si>
  <si>
    <t>Mexico</t>
  </si>
  <si>
    <t>MEX</t>
  </si>
  <si>
    <t>Netherlands</t>
  </si>
  <si>
    <t>NLD</t>
  </si>
  <si>
    <t>New Zealand</t>
  </si>
  <si>
    <t>NZL</t>
  </si>
  <si>
    <t>Norway</t>
  </si>
  <si>
    <t>NOR</t>
  </si>
  <si>
    <t>Poland</t>
  </si>
  <si>
    <t>POL</t>
  </si>
  <si>
    <t>Portugal</t>
  </si>
  <si>
    <t>PRT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</si>
  <si>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</si>
  <si>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</si>
  <si>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</si>
  <si>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</si>
  <si>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</si>
  <si>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</si>
  <si>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</si>
  <si>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</si>
  <si>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</si>
  <si>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</si>
  <si>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Turkey</t>
  </si>
  <si>
    <t>TUR</t>
  </si>
  <si>
    <t>UK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</si>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</sst>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2" fontId="1" fillId="0" borderId="0" xfId="1" applyNumberFormat="1"/>
    <xf numFmtId="0" fontId="1" fillId="2" borderId="0" xfId="1" applyFill="1"/>
    <xf numFmtId="0" fontId="1" fillId="0" borderId="0" xfId="1" applyFill="1"/>
    <xf numFmtId="0" fontId="1" fillId="3" borderId="0" xfId="1" applyFill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baser/Library/Containers/com.apple.mail/Data/Library/Mail%20Downloads/FBA6CC0E-7A1C-42D2-9429-BBAA7CF6ECCD/bub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PHYSICIAN"/>
      <sheetName val="NURSES"/>
      <sheetName val="ALCOHOL"/>
      <sheetName val="ELDERLY_POP"/>
      <sheetName val="VEGETABLES"/>
      <sheetName val="HE"/>
      <sheetName val="DATA"/>
      <sheetName val="CORONA_WORLD"/>
      <sheetName val="OE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Country,</v>
          </cell>
          <cell r="B1" t="str">
            <v>Total</v>
          </cell>
          <cell r="C1" t="str">
            <v>New</v>
          </cell>
          <cell r="D1" t="str">
            <v>Total</v>
          </cell>
          <cell r="E1" t="str">
            <v>New</v>
          </cell>
          <cell r="F1" t="str">
            <v>Total</v>
          </cell>
          <cell r="G1" t="str">
            <v>Active</v>
          </cell>
          <cell r="H1" t="str">
            <v>Serious,</v>
          </cell>
          <cell r="I1" t="str">
            <v>Tot Cases/</v>
          </cell>
          <cell r="J1" t="str">
            <v>Deaths/</v>
          </cell>
          <cell r="K1" t="str">
            <v>Total</v>
          </cell>
          <cell r="L1" t="str">
            <v>Tests/</v>
          </cell>
        </row>
        <row r="2">
          <cell r="A2" t="str">
            <v>Other</v>
          </cell>
          <cell r="B2" t="str">
            <v>Cases</v>
          </cell>
          <cell r="C2" t="str">
            <v>Cases</v>
          </cell>
          <cell r="D2" t="str">
            <v>Deaths</v>
          </cell>
          <cell r="E2" t="str">
            <v>Deaths</v>
          </cell>
          <cell r="F2" t="str">
            <v>Recovered</v>
          </cell>
          <cell r="G2" t="str">
            <v>Cases</v>
          </cell>
          <cell r="H2" t="str">
            <v>Critical</v>
          </cell>
          <cell r="I2" t="str">
            <v>1M pop</v>
          </cell>
          <cell r="J2" t="str">
            <v>1M pop</v>
          </cell>
          <cell r="K2" t="str">
            <v>Tests</v>
          </cell>
          <cell r="L2" t="str">
            <v>1M pop</v>
          </cell>
        </row>
        <row r="3">
          <cell r="A3" t="str">
            <v>Afghanistan</v>
          </cell>
          <cell r="B3">
            <v>1939</v>
          </cell>
          <cell r="C3">
            <v>111</v>
          </cell>
          <cell r="D3" t="str">
            <v>60 </v>
          </cell>
          <cell r="E3">
            <v>2</v>
          </cell>
          <cell r="F3">
            <v>252</v>
          </cell>
          <cell r="G3">
            <v>1627</v>
          </cell>
          <cell r="H3">
            <v>7</v>
          </cell>
          <cell r="I3">
            <v>50</v>
          </cell>
          <cell r="J3">
            <v>2</v>
          </cell>
          <cell r="K3">
            <v>9000</v>
          </cell>
          <cell r="L3">
            <v>231</v>
          </cell>
        </row>
        <row r="4">
          <cell r="A4" t="str">
            <v>Albania</v>
          </cell>
          <cell r="B4">
            <v>766</v>
          </cell>
          <cell r="C4">
            <v>16</v>
          </cell>
          <cell r="D4" t="str">
            <v>30 </v>
          </cell>
          <cell r="F4">
            <v>455</v>
          </cell>
          <cell r="G4">
            <v>281</v>
          </cell>
          <cell r="H4">
            <v>4</v>
          </cell>
          <cell r="I4">
            <v>266</v>
          </cell>
          <cell r="J4">
            <v>10</v>
          </cell>
          <cell r="K4">
            <v>8028</v>
          </cell>
          <cell r="L4">
            <v>2790</v>
          </cell>
        </row>
        <row r="5">
          <cell r="A5" t="str">
            <v>Algeria</v>
          </cell>
          <cell r="B5">
            <v>3848</v>
          </cell>
          <cell r="C5">
            <v>199</v>
          </cell>
          <cell r="D5" t="str">
            <v>444 </v>
          </cell>
          <cell r="E5">
            <v>7</v>
          </cell>
          <cell r="F5">
            <v>1702</v>
          </cell>
          <cell r="G5">
            <v>1702</v>
          </cell>
          <cell r="H5">
            <v>22</v>
          </cell>
          <cell r="I5">
            <v>88</v>
          </cell>
          <cell r="J5">
            <v>10</v>
          </cell>
          <cell r="K5">
            <v>6500</v>
          </cell>
          <cell r="L5">
            <v>148</v>
          </cell>
        </row>
        <row r="6">
          <cell r="A6" t="str">
            <v>Andorra</v>
          </cell>
          <cell r="B6">
            <v>743</v>
          </cell>
          <cell r="D6" t="str">
            <v>41 </v>
          </cell>
          <cell r="F6">
            <v>398</v>
          </cell>
          <cell r="G6">
            <v>304</v>
          </cell>
          <cell r="H6">
            <v>17</v>
          </cell>
          <cell r="I6">
            <v>9616</v>
          </cell>
          <cell r="J6">
            <v>531</v>
          </cell>
          <cell r="K6">
            <v>1673</v>
          </cell>
          <cell r="L6">
            <v>21653</v>
          </cell>
        </row>
        <row r="7">
          <cell r="A7" t="str">
            <v>Angola</v>
          </cell>
          <cell r="B7">
            <v>27</v>
          </cell>
          <cell r="D7" t="str">
            <v>2 </v>
          </cell>
          <cell r="F7">
            <v>7</v>
          </cell>
          <cell r="G7">
            <v>18</v>
          </cell>
          <cell r="I7">
            <v>0.8</v>
          </cell>
          <cell r="J7">
            <v>0.06</v>
          </cell>
        </row>
        <row r="8">
          <cell r="A8" t="str">
            <v>Anguilla</v>
          </cell>
          <cell r="B8">
            <v>3</v>
          </cell>
          <cell r="F8">
            <v>3</v>
          </cell>
          <cell r="G8">
            <v>0</v>
          </cell>
          <cell r="I8">
            <v>200</v>
          </cell>
        </row>
        <row r="9">
          <cell r="A9" t="str">
            <v>Antigua and Barbuda</v>
          </cell>
          <cell r="B9">
            <v>24</v>
          </cell>
          <cell r="D9" t="str">
            <v>3 </v>
          </cell>
          <cell r="F9">
            <v>11</v>
          </cell>
          <cell r="G9">
            <v>10</v>
          </cell>
          <cell r="H9">
            <v>1</v>
          </cell>
          <cell r="I9">
            <v>245</v>
          </cell>
          <cell r="J9">
            <v>31</v>
          </cell>
          <cell r="K9">
            <v>113</v>
          </cell>
          <cell r="L9">
            <v>1154</v>
          </cell>
        </row>
        <row r="10">
          <cell r="A10" t="str">
            <v>Argentina</v>
          </cell>
          <cell r="B10">
            <v>4127</v>
          </cell>
          <cell r="D10" t="str">
            <v>207 </v>
          </cell>
          <cell r="F10">
            <v>1192</v>
          </cell>
          <cell r="G10">
            <v>2728</v>
          </cell>
          <cell r="H10">
            <v>144</v>
          </cell>
          <cell r="I10">
            <v>91</v>
          </cell>
          <cell r="J10">
            <v>5</v>
          </cell>
          <cell r="K10">
            <v>56058</v>
          </cell>
          <cell r="L10">
            <v>1240</v>
          </cell>
        </row>
        <row r="11">
          <cell r="A11" t="str">
            <v>Armenia</v>
          </cell>
          <cell r="B11">
            <v>1932</v>
          </cell>
          <cell r="C11">
            <v>65</v>
          </cell>
          <cell r="D11" t="str">
            <v>30 </v>
          </cell>
          <cell r="F11">
            <v>900</v>
          </cell>
          <cell r="G11">
            <v>1002</v>
          </cell>
          <cell r="H11">
            <v>10</v>
          </cell>
          <cell r="I11">
            <v>652</v>
          </cell>
          <cell r="J11">
            <v>10</v>
          </cell>
          <cell r="K11">
            <v>20189</v>
          </cell>
          <cell r="L11">
            <v>6813</v>
          </cell>
        </row>
        <row r="12">
          <cell r="A12" t="str">
            <v>Aruba</v>
          </cell>
          <cell r="B12">
            <v>100</v>
          </cell>
          <cell r="D12" t="str">
            <v>2 </v>
          </cell>
          <cell r="F12">
            <v>73</v>
          </cell>
          <cell r="G12">
            <v>25</v>
          </cell>
          <cell r="H12">
            <v>4</v>
          </cell>
          <cell r="I12">
            <v>937</v>
          </cell>
          <cell r="J12">
            <v>19</v>
          </cell>
          <cell r="K12">
            <v>1649</v>
          </cell>
          <cell r="L12">
            <v>15445</v>
          </cell>
        </row>
        <row r="13">
          <cell r="A13" t="str">
            <v>Australia</v>
          </cell>
          <cell r="B13">
            <v>6746</v>
          </cell>
          <cell r="C13">
            <v>8</v>
          </cell>
          <cell r="D13">
            <v>89</v>
          </cell>
          <cell r="E13">
            <v>1</v>
          </cell>
          <cell r="F13">
            <v>5667</v>
          </cell>
          <cell r="G13">
            <v>990</v>
          </cell>
          <cell r="H13">
            <v>38</v>
          </cell>
          <cell r="I13">
            <v>265</v>
          </cell>
          <cell r="J13">
            <v>3</v>
          </cell>
          <cell r="K13">
            <v>544410</v>
          </cell>
          <cell r="L13">
            <v>21350</v>
          </cell>
        </row>
        <row r="14">
          <cell r="A14" t="str">
            <v>Austria</v>
          </cell>
          <cell r="B14">
            <v>15402</v>
          </cell>
          <cell r="C14">
            <v>45</v>
          </cell>
          <cell r="D14">
            <v>580</v>
          </cell>
          <cell r="E14">
            <v>11</v>
          </cell>
          <cell r="F14">
            <v>12779</v>
          </cell>
          <cell r="G14">
            <v>2043</v>
          </cell>
          <cell r="H14">
            <v>131</v>
          </cell>
          <cell r="I14">
            <v>1710</v>
          </cell>
          <cell r="J14">
            <v>64</v>
          </cell>
          <cell r="K14">
            <v>247754</v>
          </cell>
          <cell r="L14">
            <v>27509</v>
          </cell>
        </row>
        <row r="15">
          <cell r="A15" t="str">
            <v>Azerbaijan</v>
          </cell>
          <cell r="B15">
            <v>1766</v>
          </cell>
          <cell r="C15">
            <v>49</v>
          </cell>
          <cell r="D15" t="str">
            <v>23 </v>
          </cell>
          <cell r="E15">
            <v>1</v>
          </cell>
          <cell r="F15">
            <v>1267</v>
          </cell>
          <cell r="G15">
            <v>476</v>
          </cell>
          <cell r="H15">
            <v>18</v>
          </cell>
          <cell r="I15">
            <v>174</v>
          </cell>
          <cell r="J15">
            <v>2</v>
          </cell>
          <cell r="K15">
            <v>137379</v>
          </cell>
          <cell r="L15">
            <v>13549</v>
          </cell>
        </row>
        <row r="16">
          <cell r="A16" t="str">
            <v>Bahamas</v>
          </cell>
          <cell r="B16">
            <v>80</v>
          </cell>
          <cell r="D16" t="str">
            <v>11 </v>
          </cell>
          <cell r="F16">
            <v>23</v>
          </cell>
          <cell r="G16">
            <v>46</v>
          </cell>
          <cell r="H16">
            <v>1</v>
          </cell>
          <cell r="I16">
            <v>203</v>
          </cell>
          <cell r="J16">
            <v>28</v>
          </cell>
        </row>
        <row r="17">
          <cell r="A17" t="str">
            <v>Bahrain</v>
          </cell>
          <cell r="B17">
            <v>2869</v>
          </cell>
          <cell r="C17">
            <v>58</v>
          </cell>
          <cell r="D17" t="str">
            <v>8 </v>
          </cell>
          <cell r="F17">
            <v>1370</v>
          </cell>
          <cell r="G17">
            <v>1491</v>
          </cell>
          <cell r="H17">
            <v>2</v>
          </cell>
          <cell r="I17">
            <v>1686</v>
          </cell>
          <cell r="J17">
            <v>5</v>
          </cell>
          <cell r="K17">
            <v>124591</v>
          </cell>
          <cell r="L17">
            <v>73221</v>
          </cell>
        </row>
        <row r="18">
          <cell r="A18" t="str">
            <v>Bangladesh</v>
          </cell>
          <cell r="B18">
            <v>7103</v>
          </cell>
          <cell r="C18">
            <v>641</v>
          </cell>
          <cell r="D18" t="str">
            <v>163 </v>
          </cell>
          <cell r="E18">
            <v>8</v>
          </cell>
          <cell r="F18">
            <v>150</v>
          </cell>
          <cell r="G18">
            <v>6790</v>
          </cell>
          <cell r="H18">
            <v>1</v>
          </cell>
          <cell r="I18">
            <v>43</v>
          </cell>
          <cell r="J18">
            <v>1</v>
          </cell>
          <cell r="K18">
            <v>59701</v>
          </cell>
          <cell r="L18">
            <v>363</v>
          </cell>
        </row>
        <row r="19">
          <cell r="A19" t="str">
            <v>Barbados</v>
          </cell>
          <cell r="B19">
            <v>80</v>
          </cell>
          <cell r="D19" t="str">
            <v>6 </v>
          </cell>
          <cell r="F19">
            <v>39</v>
          </cell>
          <cell r="G19">
            <v>35</v>
          </cell>
          <cell r="H19">
            <v>4</v>
          </cell>
          <cell r="I19">
            <v>278</v>
          </cell>
          <cell r="J19">
            <v>21</v>
          </cell>
          <cell r="K19">
            <v>1930</v>
          </cell>
          <cell r="L19">
            <v>6716</v>
          </cell>
        </row>
        <row r="20">
          <cell r="A20" t="str">
            <v>Belarus</v>
          </cell>
          <cell r="B20">
            <v>13181</v>
          </cell>
          <cell r="C20">
            <v>973</v>
          </cell>
          <cell r="D20" t="str">
            <v>84 </v>
          </cell>
          <cell r="E20">
            <v>5</v>
          </cell>
          <cell r="F20">
            <v>2072</v>
          </cell>
          <cell r="G20">
            <v>11025</v>
          </cell>
          <cell r="H20">
            <v>92</v>
          </cell>
          <cell r="I20">
            <v>1395</v>
          </cell>
          <cell r="J20">
            <v>9</v>
          </cell>
          <cell r="K20">
            <v>168986</v>
          </cell>
          <cell r="L20">
            <v>17883</v>
          </cell>
        </row>
        <row r="21">
          <cell r="A21" t="str">
            <v>Belgium</v>
          </cell>
          <cell r="B21">
            <v>47859</v>
          </cell>
          <cell r="C21">
            <v>525</v>
          </cell>
          <cell r="D21">
            <v>7501</v>
          </cell>
          <cell r="E21">
            <v>170</v>
          </cell>
          <cell r="F21">
            <v>11283</v>
          </cell>
          <cell r="G21">
            <v>29075</v>
          </cell>
          <cell r="H21">
            <v>797</v>
          </cell>
          <cell r="I21">
            <v>4129</v>
          </cell>
          <cell r="J21">
            <v>647</v>
          </cell>
          <cell r="K21">
            <v>226724</v>
          </cell>
          <cell r="L21">
            <v>19563</v>
          </cell>
        </row>
        <row r="22">
          <cell r="A22" t="str">
            <v>Belize</v>
          </cell>
          <cell r="B22">
            <v>18</v>
          </cell>
          <cell r="D22" t="str">
            <v>2 </v>
          </cell>
          <cell r="F22">
            <v>9</v>
          </cell>
          <cell r="G22">
            <v>7</v>
          </cell>
          <cell r="H22">
            <v>1</v>
          </cell>
          <cell r="I22">
            <v>45</v>
          </cell>
          <cell r="J22">
            <v>5</v>
          </cell>
          <cell r="K22">
            <v>995</v>
          </cell>
          <cell r="L22">
            <v>2502</v>
          </cell>
        </row>
        <row r="23">
          <cell r="A23" t="str">
            <v>Benin</v>
          </cell>
          <cell r="B23">
            <v>64</v>
          </cell>
          <cell r="D23" t="str">
            <v>1 </v>
          </cell>
          <cell r="F23">
            <v>33</v>
          </cell>
          <cell r="G23">
            <v>30</v>
          </cell>
          <cell r="I23">
            <v>5</v>
          </cell>
          <cell r="J23">
            <v>0.08</v>
          </cell>
        </row>
        <row r="24">
          <cell r="A24" t="str">
            <v>Bermuda</v>
          </cell>
          <cell r="B24">
            <v>110</v>
          </cell>
          <cell r="D24" t="str">
            <v>6 </v>
          </cell>
          <cell r="F24">
            <v>44</v>
          </cell>
          <cell r="G24">
            <v>60</v>
          </cell>
          <cell r="H24">
            <v>10</v>
          </cell>
          <cell r="I24">
            <v>1766</v>
          </cell>
          <cell r="J24">
            <v>96</v>
          </cell>
          <cell r="K24">
            <v>1682</v>
          </cell>
          <cell r="L24">
            <v>27008</v>
          </cell>
        </row>
        <row r="25">
          <cell r="A25" t="str">
            <v>Bhutan</v>
          </cell>
          <cell r="B25">
            <v>7</v>
          </cell>
          <cell r="F25">
            <v>5</v>
          </cell>
          <cell r="G25">
            <v>2</v>
          </cell>
          <cell r="I25">
            <v>9</v>
          </cell>
          <cell r="K25">
            <v>9865</v>
          </cell>
          <cell r="L25">
            <v>12785</v>
          </cell>
        </row>
        <row r="26">
          <cell r="A26" t="str">
            <v>Bolivia</v>
          </cell>
          <cell r="B26">
            <v>1053</v>
          </cell>
          <cell r="C26">
            <v>39</v>
          </cell>
          <cell r="D26" t="str">
            <v>55 </v>
          </cell>
          <cell r="E26">
            <v>2</v>
          </cell>
          <cell r="F26">
            <v>110</v>
          </cell>
          <cell r="G26">
            <v>888</v>
          </cell>
          <cell r="H26">
            <v>3</v>
          </cell>
          <cell r="I26">
            <v>90</v>
          </cell>
          <cell r="J26">
            <v>5</v>
          </cell>
          <cell r="K26">
            <v>5791</v>
          </cell>
          <cell r="L26">
            <v>496</v>
          </cell>
        </row>
        <row r="27">
          <cell r="A27" t="str">
            <v>Bosnia and Herzegovina</v>
          </cell>
          <cell r="B27">
            <v>1677</v>
          </cell>
          <cell r="C27">
            <v>92</v>
          </cell>
          <cell r="D27" t="str">
            <v>65 </v>
          </cell>
          <cell r="E27">
            <v>2</v>
          </cell>
          <cell r="F27">
            <v>710</v>
          </cell>
          <cell r="G27">
            <v>902</v>
          </cell>
          <cell r="H27">
            <v>4</v>
          </cell>
          <cell r="I27">
            <v>511</v>
          </cell>
          <cell r="J27">
            <v>20</v>
          </cell>
          <cell r="K27">
            <v>29130</v>
          </cell>
          <cell r="L27">
            <v>8879</v>
          </cell>
        </row>
        <row r="28">
          <cell r="A28" t="str">
            <v>Botswana</v>
          </cell>
          <cell r="B28">
            <v>23</v>
          </cell>
          <cell r="D28" t="str">
            <v>1 </v>
          </cell>
          <cell r="F28">
            <v>5</v>
          </cell>
          <cell r="G28">
            <v>17</v>
          </cell>
          <cell r="I28">
            <v>10</v>
          </cell>
          <cell r="J28">
            <v>0.4</v>
          </cell>
          <cell r="K28">
            <v>6016</v>
          </cell>
          <cell r="L28">
            <v>2558</v>
          </cell>
        </row>
        <row r="29">
          <cell r="A29" t="str">
            <v>Brazil</v>
          </cell>
          <cell r="B29">
            <v>74493</v>
          </cell>
          <cell r="C29">
            <v>1594</v>
          </cell>
          <cell r="D29" t="str">
            <v>5,158 </v>
          </cell>
          <cell r="E29">
            <v>95</v>
          </cell>
          <cell r="F29">
            <v>32544</v>
          </cell>
          <cell r="G29">
            <v>36791</v>
          </cell>
          <cell r="H29">
            <v>8318</v>
          </cell>
          <cell r="I29">
            <v>350</v>
          </cell>
          <cell r="J29">
            <v>24</v>
          </cell>
          <cell r="K29">
            <v>339552</v>
          </cell>
          <cell r="L29">
            <v>1597</v>
          </cell>
        </row>
        <row r="30">
          <cell r="A30" t="str">
            <v>British Virgin Islands</v>
          </cell>
          <cell r="B30">
            <v>6</v>
          </cell>
          <cell r="D30" t="str">
            <v>1 </v>
          </cell>
          <cell r="F30">
            <v>3</v>
          </cell>
          <cell r="G30">
            <v>2</v>
          </cell>
          <cell r="I30">
            <v>198</v>
          </cell>
          <cell r="J30">
            <v>33</v>
          </cell>
        </row>
        <row r="31">
          <cell r="A31" t="str">
            <v>Brunei </v>
          </cell>
          <cell r="B31">
            <v>138</v>
          </cell>
          <cell r="D31" t="str">
            <v>1 </v>
          </cell>
          <cell r="F31">
            <v>124</v>
          </cell>
          <cell r="G31">
            <v>13</v>
          </cell>
          <cell r="H31">
            <v>2</v>
          </cell>
          <cell r="I31">
            <v>315</v>
          </cell>
          <cell r="J31">
            <v>2</v>
          </cell>
          <cell r="K31">
            <v>13428</v>
          </cell>
          <cell r="L31">
            <v>30694</v>
          </cell>
        </row>
        <row r="32">
          <cell r="A32" t="str">
            <v>Bulgaria</v>
          </cell>
          <cell r="B32">
            <v>1447</v>
          </cell>
          <cell r="C32">
            <v>48</v>
          </cell>
          <cell r="D32" t="str">
            <v>64 </v>
          </cell>
          <cell r="E32">
            <v>6</v>
          </cell>
          <cell r="F32">
            <v>243</v>
          </cell>
          <cell r="G32">
            <v>1140</v>
          </cell>
          <cell r="H32">
            <v>38</v>
          </cell>
          <cell r="I32">
            <v>208</v>
          </cell>
          <cell r="J32">
            <v>9</v>
          </cell>
          <cell r="K32">
            <v>45208</v>
          </cell>
          <cell r="L32">
            <v>6506</v>
          </cell>
        </row>
        <row r="33">
          <cell r="A33" t="str">
            <v>Burkina Faso</v>
          </cell>
          <cell r="B33">
            <v>638</v>
          </cell>
          <cell r="D33" t="str">
            <v>42 </v>
          </cell>
          <cell r="F33">
            <v>476</v>
          </cell>
          <cell r="G33">
            <v>120</v>
          </cell>
          <cell r="I33">
            <v>31</v>
          </cell>
          <cell r="J33">
            <v>2</v>
          </cell>
        </row>
        <row r="34">
          <cell r="A34" t="str">
            <v>Burundi</v>
          </cell>
          <cell r="B34">
            <v>11</v>
          </cell>
          <cell r="D34" t="str">
            <v>1 </v>
          </cell>
          <cell r="F34">
            <v>4</v>
          </cell>
          <cell r="G34">
            <v>6</v>
          </cell>
          <cell r="I34">
            <v>0.9</v>
          </cell>
          <cell r="J34">
            <v>0.08</v>
          </cell>
          <cell r="K34">
            <v>284</v>
          </cell>
          <cell r="L34">
            <v>24</v>
          </cell>
        </row>
        <row r="35">
          <cell r="A35" t="str">
            <v>Cabo Verde</v>
          </cell>
          <cell r="B35">
            <v>114</v>
          </cell>
          <cell r="D35" t="str">
            <v>1 </v>
          </cell>
          <cell r="F35">
            <v>2</v>
          </cell>
          <cell r="G35">
            <v>111</v>
          </cell>
          <cell r="I35">
            <v>205</v>
          </cell>
          <cell r="J35">
            <v>2</v>
          </cell>
          <cell r="K35">
            <v>791</v>
          </cell>
          <cell r="L35">
            <v>1423</v>
          </cell>
        </row>
        <row r="36">
          <cell r="A36" t="str">
            <v>Cambodia</v>
          </cell>
          <cell r="B36">
            <v>122</v>
          </cell>
          <cell r="F36">
            <v>119</v>
          </cell>
          <cell r="G36">
            <v>3</v>
          </cell>
          <cell r="H36">
            <v>1</v>
          </cell>
          <cell r="I36">
            <v>7</v>
          </cell>
          <cell r="K36">
            <v>11905</v>
          </cell>
          <cell r="L36">
            <v>712</v>
          </cell>
        </row>
        <row r="37">
          <cell r="A37" t="str">
            <v>Cameroon</v>
          </cell>
          <cell r="B37">
            <v>1806</v>
          </cell>
          <cell r="C37">
            <v>101</v>
          </cell>
          <cell r="D37" t="str">
            <v>59 </v>
          </cell>
          <cell r="E37">
            <v>1</v>
          </cell>
          <cell r="F37">
            <v>915</v>
          </cell>
          <cell r="G37">
            <v>832</v>
          </cell>
          <cell r="H37">
            <v>12</v>
          </cell>
          <cell r="I37">
            <v>68</v>
          </cell>
          <cell r="J37">
            <v>2</v>
          </cell>
        </row>
        <row r="38">
          <cell r="A38" t="str">
            <v>Canada</v>
          </cell>
          <cell r="B38">
            <v>50373</v>
          </cell>
          <cell r="C38">
            <v>347</v>
          </cell>
          <cell r="D38">
            <v>2904</v>
          </cell>
          <cell r="E38">
            <v>45</v>
          </cell>
          <cell r="F38">
            <v>19886</v>
          </cell>
          <cell r="G38">
            <v>27583</v>
          </cell>
          <cell r="H38">
            <v>557</v>
          </cell>
          <cell r="I38">
            <v>1335</v>
          </cell>
          <cell r="J38">
            <v>77</v>
          </cell>
          <cell r="K38">
            <v>754800</v>
          </cell>
          <cell r="L38">
            <v>19999</v>
          </cell>
        </row>
        <row r="39">
          <cell r="A39" t="str">
            <v>CAR</v>
          </cell>
          <cell r="B39">
            <v>50</v>
          </cell>
          <cell r="F39">
            <v>10</v>
          </cell>
          <cell r="G39">
            <v>40</v>
          </cell>
          <cell r="I39">
            <v>10</v>
          </cell>
        </row>
        <row r="40">
          <cell r="A40" t="str">
            <v>Caribbean Netherlands</v>
          </cell>
          <cell r="B40">
            <v>5</v>
          </cell>
          <cell r="G40">
            <v>5</v>
          </cell>
          <cell r="I40">
            <v>191</v>
          </cell>
          <cell r="K40">
            <v>110</v>
          </cell>
          <cell r="L40">
            <v>4195</v>
          </cell>
        </row>
        <row r="41">
          <cell r="A41" t="str">
            <v>Cayman Islands</v>
          </cell>
          <cell r="B41">
            <v>73</v>
          </cell>
          <cell r="C41">
            <v>3</v>
          </cell>
          <cell r="D41" t="str">
            <v>1 </v>
          </cell>
          <cell r="F41">
            <v>10</v>
          </cell>
          <cell r="G41">
            <v>62</v>
          </cell>
          <cell r="H41">
            <v>3</v>
          </cell>
          <cell r="I41">
            <v>1111</v>
          </cell>
          <cell r="J41">
            <v>15</v>
          </cell>
          <cell r="K41">
            <v>1335</v>
          </cell>
          <cell r="L41">
            <v>20313</v>
          </cell>
        </row>
        <row r="42">
          <cell r="A42" t="str">
            <v>Chad</v>
          </cell>
          <cell r="B42">
            <v>52</v>
          </cell>
          <cell r="D42" t="str">
            <v>2 </v>
          </cell>
          <cell r="F42">
            <v>19</v>
          </cell>
          <cell r="G42">
            <v>31</v>
          </cell>
          <cell r="I42">
            <v>3</v>
          </cell>
          <cell r="J42">
            <v>0.1</v>
          </cell>
        </row>
        <row r="43">
          <cell r="A43" t="str">
            <v>Channel Islands</v>
          </cell>
          <cell r="B43">
            <v>537</v>
          </cell>
          <cell r="C43">
            <v>7</v>
          </cell>
          <cell r="D43" t="str">
            <v>38 </v>
          </cell>
          <cell r="E43">
            <v>2</v>
          </cell>
          <cell r="F43">
            <v>386</v>
          </cell>
          <cell r="G43">
            <v>113</v>
          </cell>
          <cell r="I43">
            <v>3089</v>
          </cell>
          <cell r="J43">
            <v>219</v>
          </cell>
          <cell r="K43">
            <v>5342</v>
          </cell>
          <cell r="L43">
            <v>30725</v>
          </cell>
        </row>
        <row r="44">
          <cell r="A44" t="str">
            <v>Chile</v>
          </cell>
          <cell r="B44">
            <v>14885</v>
          </cell>
          <cell r="C44">
            <v>520</v>
          </cell>
          <cell r="D44">
            <v>216</v>
          </cell>
          <cell r="E44">
            <v>9</v>
          </cell>
          <cell r="F44">
            <v>8057</v>
          </cell>
          <cell r="G44">
            <v>6612</v>
          </cell>
          <cell r="H44">
            <v>377</v>
          </cell>
          <cell r="I44">
            <v>779</v>
          </cell>
          <cell r="J44">
            <v>11</v>
          </cell>
          <cell r="K44">
            <v>172619</v>
          </cell>
          <cell r="L44">
            <v>9030</v>
          </cell>
        </row>
        <row r="45">
          <cell r="A45" t="str">
            <v>China</v>
          </cell>
          <cell r="B45">
            <v>82858</v>
          </cell>
          <cell r="C45">
            <v>22</v>
          </cell>
          <cell r="D45" t="str">
            <v>4,633 </v>
          </cell>
          <cell r="F45">
            <v>77578</v>
          </cell>
          <cell r="G45">
            <v>647</v>
          </cell>
          <cell r="H45">
            <v>50</v>
          </cell>
          <cell r="I45">
            <v>58</v>
          </cell>
          <cell r="J45">
            <v>3</v>
          </cell>
        </row>
        <row r="46">
          <cell r="A46" t="str">
            <v>Colombia</v>
          </cell>
          <cell r="B46">
            <v>5949</v>
          </cell>
          <cell r="D46" t="str">
            <v>269 </v>
          </cell>
          <cell r="F46">
            <v>1268</v>
          </cell>
          <cell r="G46">
            <v>4412</v>
          </cell>
          <cell r="H46">
            <v>118</v>
          </cell>
          <cell r="I46">
            <v>117</v>
          </cell>
          <cell r="J46">
            <v>5</v>
          </cell>
          <cell r="K46">
            <v>90899</v>
          </cell>
          <cell r="L46">
            <v>1786</v>
          </cell>
        </row>
        <row r="47">
          <cell r="A47" t="str">
            <v>Congo</v>
          </cell>
          <cell r="B47">
            <v>207</v>
          </cell>
          <cell r="D47" t="str">
            <v>8 </v>
          </cell>
          <cell r="F47">
            <v>19</v>
          </cell>
          <cell r="G47">
            <v>180</v>
          </cell>
          <cell r="I47">
            <v>38</v>
          </cell>
          <cell r="J47">
            <v>1</v>
          </cell>
        </row>
        <row r="48">
          <cell r="A48" t="str">
            <v>Costa Rica</v>
          </cell>
          <cell r="B48">
            <v>705</v>
          </cell>
          <cell r="D48" t="str">
            <v>6 </v>
          </cell>
          <cell r="F48">
            <v>306</v>
          </cell>
          <cell r="G48">
            <v>393</v>
          </cell>
          <cell r="H48">
            <v>8</v>
          </cell>
          <cell r="I48">
            <v>138</v>
          </cell>
          <cell r="J48">
            <v>1</v>
          </cell>
          <cell r="K48">
            <v>12729</v>
          </cell>
          <cell r="L48">
            <v>2499</v>
          </cell>
        </row>
        <row r="49">
          <cell r="A49" t="str">
            <v>Croatia</v>
          </cell>
          <cell r="B49">
            <v>2062</v>
          </cell>
          <cell r="C49">
            <v>15</v>
          </cell>
          <cell r="D49" t="str">
            <v>67 </v>
          </cell>
          <cell r="E49">
            <v>4</v>
          </cell>
          <cell r="F49">
            <v>1288</v>
          </cell>
          <cell r="G49">
            <v>707</v>
          </cell>
          <cell r="H49">
            <v>19</v>
          </cell>
          <cell r="I49">
            <v>502</v>
          </cell>
          <cell r="J49">
            <v>16</v>
          </cell>
          <cell r="K49">
            <v>34476</v>
          </cell>
          <cell r="L49">
            <v>8398</v>
          </cell>
        </row>
        <row r="50">
          <cell r="A50" t="str">
            <v>Cuba</v>
          </cell>
          <cell r="B50">
            <v>1467</v>
          </cell>
          <cell r="C50">
            <v>30</v>
          </cell>
          <cell r="D50" t="str">
            <v>58 </v>
          </cell>
          <cell r="F50">
            <v>617</v>
          </cell>
          <cell r="G50">
            <v>792</v>
          </cell>
          <cell r="H50">
            <v>14</v>
          </cell>
          <cell r="I50">
            <v>130</v>
          </cell>
          <cell r="J50">
            <v>5</v>
          </cell>
          <cell r="K50">
            <v>45344</v>
          </cell>
          <cell r="L50">
            <v>4003</v>
          </cell>
        </row>
        <row r="51">
          <cell r="A51" t="str">
            <v>Curaçao</v>
          </cell>
          <cell r="B51">
            <v>16</v>
          </cell>
          <cell r="D51" t="str">
            <v>1 </v>
          </cell>
          <cell r="F51">
            <v>11</v>
          </cell>
          <cell r="G51">
            <v>4</v>
          </cell>
          <cell r="I51">
            <v>98</v>
          </cell>
          <cell r="J51">
            <v>6</v>
          </cell>
          <cell r="K51">
            <v>304</v>
          </cell>
          <cell r="L51">
            <v>1853</v>
          </cell>
        </row>
        <row r="52">
          <cell r="A52" t="str">
            <v>Cyprus</v>
          </cell>
          <cell r="B52">
            <v>843</v>
          </cell>
          <cell r="C52">
            <v>6</v>
          </cell>
          <cell r="D52" t="str">
            <v>15 </v>
          </cell>
          <cell r="F52">
            <v>148</v>
          </cell>
          <cell r="G52">
            <v>680</v>
          </cell>
          <cell r="H52">
            <v>15</v>
          </cell>
          <cell r="I52">
            <v>698</v>
          </cell>
          <cell r="J52">
            <v>12</v>
          </cell>
          <cell r="K52">
            <v>53219</v>
          </cell>
          <cell r="L52">
            <v>44079</v>
          </cell>
        </row>
        <row r="53">
          <cell r="A53" t="str">
            <v>Czechia</v>
          </cell>
          <cell r="B53">
            <v>7563</v>
          </cell>
          <cell r="C53">
            <v>59</v>
          </cell>
          <cell r="D53">
            <v>227</v>
          </cell>
          <cell r="F53">
            <v>3096</v>
          </cell>
          <cell r="G53">
            <v>4240</v>
          </cell>
          <cell r="H53">
            <v>71</v>
          </cell>
          <cell r="I53">
            <v>706</v>
          </cell>
          <cell r="J53">
            <v>21</v>
          </cell>
          <cell r="K53">
            <v>234985</v>
          </cell>
          <cell r="L53">
            <v>21943</v>
          </cell>
        </row>
        <row r="54">
          <cell r="A54" t="str">
            <v>Denmark</v>
          </cell>
          <cell r="B54">
            <v>9008</v>
          </cell>
          <cell r="C54">
            <v>157</v>
          </cell>
          <cell r="D54">
            <v>443</v>
          </cell>
          <cell r="E54">
            <v>9</v>
          </cell>
          <cell r="F54">
            <v>6366</v>
          </cell>
          <cell r="G54">
            <v>2199</v>
          </cell>
          <cell r="H54">
            <v>66</v>
          </cell>
          <cell r="I54">
            <v>1555</v>
          </cell>
          <cell r="J54">
            <v>76</v>
          </cell>
          <cell r="K54">
            <v>180062</v>
          </cell>
          <cell r="L54">
            <v>31087</v>
          </cell>
        </row>
        <row r="55">
          <cell r="A55" t="str">
            <v>Diamond Princess</v>
          </cell>
          <cell r="B55">
            <v>712</v>
          </cell>
          <cell r="D55" t="str">
            <v>13 </v>
          </cell>
          <cell r="F55">
            <v>645</v>
          </cell>
          <cell r="G55">
            <v>54</v>
          </cell>
          <cell r="H55">
            <v>4</v>
          </cell>
        </row>
        <row r="56">
          <cell r="A56" t="str">
            <v>Djibouti</v>
          </cell>
          <cell r="B56">
            <v>1077</v>
          </cell>
          <cell r="C56">
            <v>5</v>
          </cell>
          <cell r="D56" t="str">
            <v>2 </v>
          </cell>
          <cell r="F56">
            <v>599</v>
          </cell>
          <cell r="G56">
            <v>476</v>
          </cell>
          <cell r="I56">
            <v>1090</v>
          </cell>
          <cell r="J56">
            <v>2</v>
          </cell>
          <cell r="K56">
            <v>12985</v>
          </cell>
          <cell r="L56">
            <v>13143</v>
          </cell>
        </row>
        <row r="57">
          <cell r="A57" t="str">
            <v>Dominica</v>
          </cell>
          <cell r="B57">
            <v>16</v>
          </cell>
          <cell r="F57">
            <v>13</v>
          </cell>
          <cell r="G57">
            <v>3</v>
          </cell>
          <cell r="I57">
            <v>222</v>
          </cell>
          <cell r="K57">
            <v>383</v>
          </cell>
          <cell r="L57">
            <v>5320</v>
          </cell>
        </row>
        <row r="58">
          <cell r="A58" t="str">
            <v>Dominican Republic</v>
          </cell>
          <cell r="B58">
            <v>6652</v>
          </cell>
          <cell r="C58">
            <v>236</v>
          </cell>
          <cell r="D58" t="str">
            <v>293 </v>
          </cell>
          <cell r="E58">
            <v>7</v>
          </cell>
          <cell r="F58">
            <v>1228</v>
          </cell>
          <cell r="G58">
            <v>5131</v>
          </cell>
          <cell r="H58">
            <v>144</v>
          </cell>
          <cell r="I58">
            <v>613</v>
          </cell>
          <cell r="J58">
            <v>27</v>
          </cell>
          <cell r="K58">
            <v>25368</v>
          </cell>
          <cell r="L58">
            <v>2339</v>
          </cell>
        </row>
        <row r="59">
          <cell r="A59" t="str">
            <v>DRC</v>
          </cell>
          <cell r="B59">
            <v>491</v>
          </cell>
          <cell r="C59">
            <v>20</v>
          </cell>
          <cell r="D59" t="str">
            <v>30 </v>
          </cell>
          <cell r="F59">
            <v>59</v>
          </cell>
          <cell r="G59">
            <v>402</v>
          </cell>
          <cell r="I59">
            <v>5</v>
          </cell>
          <cell r="J59">
            <v>0.3</v>
          </cell>
        </row>
        <row r="60">
          <cell r="A60" t="str">
            <v>Ecuador</v>
          </cell>
          <cell r="B60">
            <v>24258</v>
          </cell>
          <cell r="D60" t="str">
            <v>871 </v>
          </cell>
          <cell r="F60">
            <v>1557</v>
          </cell>
          <cell r="G60">
            <v>21830</v>
          </cell>
          <cell r="H60">
            <v>146</v>
          </cell>
          <cell r="I60">
            <v>1375</v>
          </cell>
          <cell r="J60">
            <v>49</v>
          </cell>
          <cell r="K60">
            <v>61529</v>
          </cell>
          <cell r="L60">
            <v>3487</v>
          </cell>
        </row>
        <row r="61">
          <cell r="A61" t="str">
            <v>Egypt</v>
          </cell>
          <cell r="B61">
            <v>5268</v>
          </cell>
          <cell r="C61">
            <v>226</v>
          </cell>
          <cell r="D61" t="str">
            <v>380 </v>
          </cell>
          <cell r="E61">
            <v>21</v>
          </cell>
          <cell r="F61">
            <v>1335</v>
          </cell>
          <cell r="G61">
            <v>3553</v>
          </cell>
          <cell r="I61">
            <v>51</v>
          </cell>
          <cell r="J61">
            <v>4</v>
          </cell>
          <cell r="K61">
            <v>90000</v>
          </cell>
          <cell r="L61">
            <v>879</v>
          </cell>
        </row>
        <row r="62">
          <cell r="A62" t="str">
            <v>El Salvador</v>
          </cell>
          <cell r="B62">
            <v>377</v>
          </cell>
          <cell r="C62">
            <v>32</v>
          </cell>
          <cell r="D62" t="str">
            <v>9 </v>
          </cell>
          <cell r="E62">
            <v>1</v>
          </cell>
          <cell r="F62">
            <v>106</v>
          </cell>
          <cell r="G62">
            <v>262</v>
          </cell>
          <cell r="H62">
            <v>3</v>
          </cell>
          <cell r="I62">
            <v>58</v>
          </cell>
          <cell r="J62">
            <v>1</v>
          </cell>
          <cell r="K62">
            <v>22593</v>
          </cell>
          <cell r="L62">
            <v>3483</v>
          </cell>
        </row>
        <row r="63">
          <cell r="A63" t="str">
            <v>Equatorial Guinea</v>
          </cell>
          <cell r="B63">
            <v>315</v>
          </cell>
          <cell r="D63" t="str">
            <v>1 </v>
          </cell>
          <cell r="F63">
            <v>9</v>
          </cell>
          <cell r="G63">
            <v>305</v>
          </cell>
          <cell r="I63">
            <v>225</v>
          </cell>
          <cell r="J63">
            <v>0.7</v>
          </cell>
          <cell r="K63">
            <v>854</v>
          </cell>
          <cell r="L63">
            <v>609</v>
          </cell>
        </row>
        <row r="64">
          <cell r="A64" t="str">
            <v>Eritrea</v>
          </cell>
          <cell r="B64">
            <v>39</v>
          </cell>
          <cell r="F64">
            <v>19</v>
          </cell>
          <cell r="G64">
            <v>20</v>
          </cell>
          <cell r="I64">
            <v>11</v>
          </cell>
        </row>
        <row r="65">
          <cell r="A65" t="str">
            <v>Estonia</v>
          </cell>
          <cell r="B65">
            <v>1666</v>
          </cell>
          <cell r="C65">
            <v>6</v>
          </cell>
          <cell r="D65">
            <v>50</v>
          </cell>
          <cell r="F65">
            <v>236</v>
          </cell>
          <cell r="G65">
            <v>1380</v>
          </cell>
          <cell r="H65">
            <v>10</v>
          </cell>
          <cell r="I65">
            <v>1256</v>
          </cell>
          <cell r="J65">
            <v>38</v>
          </cell>
          <cell r="K65">
            <v>51188</v>
          </cell>
          <cell r="L65">
            <v>38588</v>
          </cell>
        </row>
        <row r="66">
          <cell r="A66" t="str">
            <v>Eswatini</v>
          </cell>
          <cell r="B66">
            <v>91</v>
          </cell>
          <cell r="C66">
            <v>20</v>
          </cell>
          <cell r="D66" t="str">
            <v>1 </v>
          </cell>
          <cell r="F66">
            <v>10</v>
          </cell>
          <cell r="G66">
            <v>80</v>
          </cell>
          <cell r="I66">
            <v>78</v>
          </cell>
          <cell r="J66">
            <v>0.9</v>
          </cell>
          <cell r="K66">
            <v>714</v>
          </cell>
          <cell r="L66">
            <v>615</v>
          </cell>
        </row>
        <row r="67">
          <cell r="A67" t="str">
            <v>Ethiopia</v>
          </cell>
          <cell r="B67">
            <v>130</v>
          </cell>
          <cell r="C67">
            <v>4</v>
          </cell>
          <cell r="D67" t="str">
            <v>3 </v>
          </cell>
          <cell r="F67">
            <v>58</v>
          </cell>
          <cell r="G67">
            <v>69</v>
          </cell>
          <cell r="I67">
            <v>1</v>
          </cell>
          <cell r="J67">
            <v>0.03</v>
          </cell>
          <cell r="K67">
            <v>16434</v>
          </cell>
          <cell r="L67">
            <v>143</v>
          </cell>
        </row>
        <row r="68">
          <cell r="A68" t="str">
            <v>Faeroe Islands</v>
          </cell>
          <cell r="B68">
            <v>187</v>
          </cell>
          <cell r="F68">
            <v>181</v>
          </cell>
          <cell r="G68">
            <v>6</v>
          </cell>
          <cell r="I68">
            <v>3827</v>
          </cell>
          <cell r="K68">
            <v>6851</v>
          </cell>
          <cell r="L68">
            <v>140208</v>
          </cell>
        </row>
        <row r="69">
          <cell r="A69" t="str">
            <v>Falkland Islands</v>
          </cell>
          <cell r="B69">
            <v>13</v>
          </cell>
          <cell r="F69">
            <v>11</v>
          </cell>
          <cell r="G69">
            <v>2</v>
          </cell>
          <cell r="I69">
            <v>3736</v>
          </cell>
          <cell r="K69">
            <v>353</v>
          </cell>
          <cell r="L69">
            <v>101437</v>
          </cell>
        </row>
        <row r="70">
          <cell r="A70" t="str">
            <v>Fiji</v>
          </cell>
          <cell r="B70">
            <v>18</v>
          </cell>
          <cell r="F70">
            <v>12</v>
          </cell>
          <cell r="G70">
            <v>6</v>
          </cell>
          <cell r="I70">
            <v>20</v>
          </cell>
          <cell r="K70">
            <v>1007</v>
          </cell>
          <cell r="L70">
            <v>1123</v>
          </cell>
        </row>
        <row r="71">
          <cell r="A71" t="str">
            <v>Finland</v>
          </cell>
          <cell r="B71">
            <v>4906</v>
          </cell>
          <cell r="C71">
            <v>166</v>
          </cell>
          <cell r="D71">
            <v>206</v>
          </cell>
          <cell r="E71">
            <v>7</v>
          </cell>
          <cell r="F71">
            <v>2800</v>
          </cell>
          <cell r="G71">
            <v>1900</v>
          </cell>
          <cell r="H71">
            <v>51</v>
          </cell>
          <cell r="I71">
            <v>885</v>
          </cell>
          <cell r="J71">
            <v>37</v>
          </cell>
          <cell r="K71">
            <v>89800</v>
          </cell>
          <cell r="L71">
            <v>16207</v>
          </cell>
        </row>
        <row r="72">
          <cell r="A72" t="str">
            <v>France</v>
          </cell>
          <cell r="B72">
            <v>165911</v>
          </cell>
          <cell r="D72">
            <v>23660</v>
          </cell>
          <cell r="F72">
            <v>46886</v>
          </cell>
          <cell r="G72">
            <v>95365</v>
          </cell>
          <cell r="H72">
            <v>4387</v>
          </cell>
          <cell r="I72">
            <v>2542</v>
          </cell>
          <cell r="J72">
            <v>362</v>
          </cell>
          <cell r="K72">
            <v>463662</v>
          </cell>
          <cell r="L72">
            <v>7103</v>
          </cell>
        </row>
        <row r="73">
          <cell r="A73" t="str">
            <v>French Guiana</v>
          </cell>
          <cell r="B73">
            <v>125</v>
          </cell>
          <cell r="D73" t="str">
            <v>1 </v>
          </cell>
          <cell r="F73">
            <v>93</v>
          </cell>
          <cell r="G73">
            <v>31</v>
          </cell>
          <cell r="I73">
            <v>419</v>
          </cell>
          <cell r="J73">
            <v>3</v>
          </cell>
        </row>
        <row r="74">
          <cell r="A74" t="str">
            <v>French Polynesia</v>
          </cell>
          <cell r="B74">
            <v>58</v>
          </cell>
          <cell r="F74">
            <v>49</v>
          </cell>
          <cell r="G74">
            <v>9</v>
          </cell>
          <cell r="H74">
            <v>1</v>
          </cell>
          <cell r="I74">
            <v>206</v>
          </cell>
          <cell r="K74">
            <v>2345</v>
          </cell>
          <cell r="L74">
            <v>8348</v>
          </cell>
        </row>
        <row r="75">
          <cell r="A75" t="str">
            <v>Gabon</v>
          </cell>
          <cell r="B75">
            <v>238</v>
          </cell>
          <cell r="D75" t="str">
            <v>3 </v>
          </cell>
          <cell r="F75">
            <v>53</v>
          </cell>
          <cell r="G75">
            <v>182</v>
          </cell>
          <cell r="H75">
            <v>1</v>
          </cell>
          <cell r="I75">
            <v>107</v>
          </cell>
          <cell r="J75">
            <v>1</v>
          </cell>
          <cell r="K75">
            <v>724</v>
          </cell>
          <cell r="L75">
            <v>325</v>
          </cell>
        </row>
        <row r="76">
          <cell r="A76" t="str">
            <v>Gambia</v>
          </cell>
          <cell r="B76">
            <v>10</v>
          </cell>
          <cell r="D76" t="str">
            <v>1 </v>
          </cell>
          <cell r="F76">
            <v>8</v>
          </cell>
          <cell r="G76">
            <v>1</v>
          </cell>
          <cell r="I76">
            <v>4</v>
          </cell>
          <cell r="J76">
            <v>0.4</v>
          </cell>
          <cell r="K76">
            <v>401</v>
          </cell>
          <cell r="L76">
            <v>166</v>
          </cell>
        </row>
        <row r="77">
          <cell r="A77" t="str">
            <v>Georgia</v>
          </cell>
          <cell r="B77">
            <v>517</v>
          </cell>
          <cell r="C77">
            <v>6</v>
          </cell>
          <cell r="D77" t="str">
            <v>6 </v>
          </cell>
          <cell r="F77">
            <v>178</v>
          </cell>
          <cell r="G77">
            <v>333</v>
          </cell>
          <cell r="H77">
            <v>6</v>
          </cell>
          <cell r="I77">
            <v>130</v>
          </cell>
          <cell r="J77">
            <v>2</v>
          </cell>
          <cell r="K77">
            <v>12593</v>
          </cell>
          <cell r="L77">
            <v>3157</v>
          </cell>
        </row>
        <row r="78">
          <cell r="A78" t="str">
            <v>Germany</v>
          </cell>
          <cell r="B78">
            <v>160943</v>
          </cell>
          <cell r="C78">
            <v>1031</v>
          </cell>
          <cell r="D78">
            <v>6376</v>
          </cell>
          <cell r="E78">
            <v>62</v>
          </cell>
          <cell r="F78">
            <v>120400</v>
          </cell>
          <cell r="G78">
            <v>34167</v>
          </cell>
          <cell r="H78">
            <v>2409</v>
          </cell>
          <cell r="I78">
            <v>1921</v>
          </cell>
          <cell r="J78">
            <v>76</v>
          </cell>
          <cell r="K78">
            <v>2072669</v>
          </cell>
          <cell r="L78">
            <v>24738</v>
          </cell>
        </row>
        <row r="79">
          <cell r="A79" t="str">
            <v>Ghana</v>
          </cell>
          <cell r="B79">
            <v>1671</v>
          </cell>
          <cell r="D79" t="str">
            <v>16 </v>
          </cell>
          <cell r="F79">
            <v>188</v>
          </cell>
          <cell r="G79">
            <v>1467</v>
          </cell>
          <cell r="H79">
            <v>4</v>
          </cell>
          <cell r="I79">
            <v>54</v>
          </cell>
          <cell r="J79">
            <v>0.5</v>
          </cell>
          <cell r="K79">
            <v>100622</v>
          </cell>
          <cell r="L79">
            <v>3238</v>
          </cell>
        </row>
        <row r="80">
          <cell r="A80" t="str">
            <v>Gibraltar</v>
          </cell>
          <cell r="B80">
            <v>141</v>
          </cell>
          <cell r="F80">
            <v>131</v>
          </cell>
          <cell r="G80">
            <v>10</v>
          </cell>
          <cell r="I80">
            <v>4185</v>
          </cell>
          <cell r="K80">
            <v>2198</v>
          </cell>
          <cell r="L80">
            <v>65240</v>
          </cell>
        </row>
        <row r="81">
          <cell r="A81" t="str">
            <v>Greece</v>
          </cell>
          <cell r="B81">
            <v>2576</v>
          </cell>
          <cell r="C81">
            <v>10</v>
          </cell>
          <cell r="D81">
            <v>139</v>
          </cell>
          <cell r="E81">
            <v>1</v>
          </cell>
          <cell r="F81">
            <v>577</v>
          </cell>
          <cell r="G81">
            <v>1860</v>
          </cell>
          <cell r="H81">
            <v>41</v>
          </cell>
          <cell r="I81">
            <v>247</v>
          </cell>
          <cell r="J81">
            <v>13</v>
          </cell>
          <cell r="K81">
            <v>72130</v>
          </cell>
          <cell r="L81">
            <v>6920</v>
          </cell>
        </row>
        <row r="82">
          <cell r="A82" t="str">
            <v>Greenland</v>
          </cell>
          <cell r="B82">
            <v>11</v>
          </cell>
          <cell r="F82">
            <v>11</v>
          </cell>
          <cell r="G82">
            <v>0</v>
          </cell>
          <cell r="I82">
            <v>194</v>
          </cell>
          <cell r="K82">
            <v>1200</v>
          </cell>
          <cell r="L82">
            <v>21138</v>
          </cell>
        </row>
        <row r="83">
          <cell r="A83" t="str">
            <v>Grenada</v>
          </cell>
          <cell r="B83">
            <v>19</v>
          </cell>
          <cell r="C83">
            <v>1</v>
          </cell>
          <cell r="F83">
            <v>10</v>
          </cell>
          <cell r="G83">
            <v>9</v>
          </cell>
          <cell r="H83">
            <v>4</v>
          </cell>
          <cell r="I83">
            <v>169</v>
          </cell>
          <cell r="K83">
            <v>175</v>
          </cell>
          <cell r="L83">
            <v>1555</v>
          </cell>
        </row>
        <row r="84">
          <cell r="A84" t="str">
            <v>Guadeloupe</v>
          </cell>
          <cell r="B84">
            <v>149</v>
          </cell>
          <cell r="D84" t="str">
            <v>12 </v>
          </cell>
          <cell r="F84">
            <v>82</v>
          </cell>
          <cell r="G84">
            <v>55</v>
          </cell>
          <cell r="H84">
            <v>11</v>
          </cell>
          <cell r="I84">
            <v>372</v>
          </cell>
          <cell r="J84">
            <v>30</v>
          </cell>
        </row>
        <row r="85">
          <cell r="A85" t="str">
            <v>Guatemala</v>
          </cell>
          <cell r="B85">
            <v>557</v>
          </cell>
          <cell r="C85">
            <v>27</v>
          </cell>
          <cell r="D85" t="str">
            <v>16 </v>
          </cell>
          <cell r="E85">
            <v>1</v>
          </cell>
          <cell r="F85">
            <v>62</v>
          </cell>
          <cell r="G85">
            <v>479</v>
          </cell>
          <cell r="H85">
            <v>5</v>
          </cell>
          <cell r="I85">
            <v>31</v>
          </cell>
          <cell r="J85">
            <v>0.9</v>
          </cell>
          <cell r="K85">
            <v>7200</v>
          </cell>
          <cell r="L85">
            <v>402</v>
          </cell>
        </row>
        <row r="86">
          <cell r="A86" t="str">
            <v>Guinea</v>
          </cell>
          <cell r="B86">
            <v>1240</v>
          </cell>
          <cell r="D86" t="str">
            <v>7 </v>
          </cell>
          <cell r="F86">
            <v>269</v>
          </cell>
          <cell r="G86">
            <v>964</v>
          </cell>
          <cell r="I86">
            <v>94</v>
          </cell>
          <cell r="J86">
            <v>0.5</v>
          </cell>
        </row>
        <row r="87">
          <cell r="A87" t="str">
            <v>Guinea-Bissau</v>
          </cell>
          <cell r="B87">
            <v>73</v>
          </cell>
          <cell r="D87" t="str">
            <v>1 </v>
          </cell>
          <cell r="F87">
            <v>18</v>
          </cell>
          <cell r="G87">
            <v>54</v>
          </cell>
          <cell r="I87">
            <v>37</v>
          </cell>
          <cell r="J87">
            <v>0.5</v>
          </cell>
          <cell r="K87">
            <v>1500</v>
          </cell>
          <cell r="L87">
            <v>762</v>
          </cell>
        </row>
        <row r="88">
          <cell r="A88" t="str">
            <v>Guyana</v>
          </cell>
          <cell r="B88">
            <v>74</v>
          </cell>
          <cell r="D88" t="str">
            <v>8 </v>
          </cell>
          <cell r="F88">
            <v>15</v>
          </cell>
          <cell r="G88">
            <v>51</v>
          </cell>
          <cell r="H88">
            <v>5</v>
          </cell>
          <cell r="I88">
            <v>94</v>
          </cell>
          <cell r="J88">
            <v>10</v>
          </cell>
          <cell r="K88">
            <v>464</v>
          </cell>
          <cell r="L88">
            <v>590</v>
          </cell>
        </row>
        <row r="89">
          <cell r="A89" t="str">
            <v>Haiti</v>
          </cell>
          <cell r="B89">
            <v>76</v>
          </cell>
          <cell r="D89" t="str">
            <v>6 </v>
          </cell>
          <cell r="F89">
            <v>8</v>
          </cell>
          <cell r="G89">
            <v>62</v>
          </cell>
          <cell r="I89">
            <v>7</v>
          </cell>
          <cell r="J89">
            <v>0.5</v>
          </cell>
          <cell r="K89">
            <v>776</v>
          </cell>
          <cell r="L89">
            <v>68</v>
          </cell>
        </row>
        <row r="90">
          <cell r="A90" t="str">
            <v>Honduras</v>
          </cell>
          <cell r="B90">
            <v>738</v>
          </cell>
          <cell r="C90">
            <v>36</v>
          </cell>
          <cell r="D90" t="str">
            <v>66 </v>
          </cell>
          <cell r="E90">
            <v>2</v>
          </cell>
          <cell r="F90">
            <v>73</v>
          </cell>
          <cell r="G90">
            <v>599</v>
          </cell>
          <cell r="H90">
            <v>10</v>
          </cell>
          <cell r="I90">
            <v>75</v>
          </cell>
          <cell r="J90">
            <v>7</v>
          </cell>
          <cell r="K90">
            <v>3643</v>
          </cell>
          <cell r="L90">
            <v>368</v>
          </cell>
        </row>
        <row r="91">
          <cell r="A91" t="str">
            <v>Hong Kong</v>
          </cell>
          <cell r="B91">
            <v>1038</v>
          </cell>
          <cell r="D91" t="str">
            <v>4 </v>
          </cell>
          <cell r="F91">
            <v>830</v>
          </cell>
          <cell r="G91">
            <v>204</v>
          </cell>
          <cell r="H91">
            <v>4</v>
          </cell>
          <cell r="I91">
            <v>138</v>
          </cell>
          <cell r="J91">
            <v>0.5</v>
          </cell>
          <cell r="K91">
            <v>145640</v>
          </cell>
          <cell r="L91">
            <v>19426</v>
          </cell>
        </row>
        <row r="92">
          <cell r="A92" t="str">
            <v>Hungary</v>
          </cell>
          <cell r="B92">
            <v>2727</v>
          </cell>
          <cell r="C92">
            <v>78</v>
          </cell>
          <cell r="D92">
            <v>300</v>
          </cell>
          <cell r="E92">
            <v>9</v>
          </cell>
          <cell r="F92">
            <v>536</v>
          </cell>
          <cell r="G92">
            <v>1891</v>
          </cell>
          <cell r="H92">
            <v>50</v>
          </cell>
          <cell r="I92">
            <v>282</v>
          </cell>
          <cell r="J92">
            <v>31</v>
          </cell>
          <cell r="K92">
            <v>70300</v>
          </cell>
          <cell r="L92">
            <v>7277</v>
          </cell>
        </row>
        <row r="93">
          <cell r="A93" t="str">
            <v>Iceland</v>
          </cell>
          <cell r="B93">
            <v>1797</v>
          </cell>
          <cell r="C93">
            <v>2</v>
          </cell>
          <cell r="D93">
            <v>10</v>
          </cell>
          <cell r="F93">
            <v>1656</v>
          </cell>
          <cell r="G93">
            <v>131</v>
          </cell>
          <cell r="I93">
            <v>5266</v>
          </cell>
          <cell r="J93">
            <v>29</v>
          </cell>
          <cell r="K93">
            <v>47573</v>
          </cell>
          <cell r="L93">
            <v>139411</v>
          </cell>
        </row>
        <row r="94">
          <cell r="A94" t="str">
            <v>India</v>
          </cell>
          <cell r="B94">
            <v>31787</v>
          </cell>
          <cell r="C94">
            <v>463</v>
          </cell>
          <cell r="D94" t="str">
            <v>1,008 </v>
          </cell>
          <cell r="F94">
            <v>7796</v>
          </cell>
          <cell r="G94">
            <v>22983</v>
          </cell>
          <cell r="I94">
            <v>23</v>
          </cell>
          <cell r="J94">
            <v>0.7</v>
          </cell>
          <cell r="K94">
            <v>770764</v>
          </cell>
          <cell r="L94">
            <v>559</v>
          </cell>
        </row>
        <row r="95">
          <cell r="A95" t="str">
            <v>Indonesia</v>
          </cell>
          <cell r="B95">
            <v>9771</v>
          </cell>
          <cell r="C95">
            <v>260</v>
          </cell>
          <cell r="D95" t="str">
            <v>784 </v>
          </cell>
          <cell r="E95">
            <v>11</v>
          </cell>
          <cell r="F95">
            <v>1391</v>
          </cell>
          <cell r="G95">
            <v>7596</v>
          </cell>
          <cell r="I95">
            <v>36</v>
          </cell>
          <cell r="J95">
            <v>3</v>
          </cell>
          <cell r="K95">
            <v>86985</v>
          </cell>
          <cell r="L95">
            <v>318</v>
          </cell>
        </row>
        <row r="96">
          <cell r="A96" t="str">
            <v>Iran</v>
          </cell>
          <cell r="B96">
            <v>93657</v>
          </cell>
          <cell r="C96">
            <v>1073</v>
          </cell>
          <cell r="D96" t="str">
            <v>5,957 </v>
          </cell>
          <cell r="E96">
            <v>80</v>
          </cell>
          <cell r="F96">
            <v>73791</v>
          </cell>
          <cell r="G96">
            <v>13909</v>
          </cell>
          <cell r="H96">
            <v>2965</v>
          </cell>
          <cell r="I96">
            <v>1115</v>
          </cell>
          <cell r="J96">
            <v>71</v>
          </cell>
          <cell r="K96">
            <v>453386</v>
          </cell>
          <cell r="L96">
            <v>5398</v>
          </cell>
        </row>
        <row r="97">
          <cell r="A97" t="str">
            <v>Iraq</v>
          </cell>
          <cell r="B97">
            <v>2003</v>
          </cell>
          <cell r="C97">
            <v>75</v>
          </cell>
          <cell r="D97" t="str">
            <v>92 </v>
          </cell>
          <cell r="E97">
            <v>2</v>
          </cell>
          <cell r="F97">
            <v>1346</v>
          </cell>
          <cell r="G97">
            <v>565</v>
          </cell>
          <cell r="I97">
            <v>50</v>
          </cell>
          <cell r="J97">
            <v>2</v>
          </cell>
          <cell r="K97">
            <v>86708</v>
          </cell>
          <cell r="L97">
            <v>2156</v>
          </cell>
        </row>
        <row r="98">
          <cell r="A98" t="str">
            <v>Ireland</v>
          </cell>
          <cell r="B98">
            <v>19877</v>
          </cell>
          <cell r="D98">
            <v>1159</v>
          </cell>
          <cell r="F98">
            <v>9233</v>
          </cell>
          <cell r="G98">
            <v>9485</v>
          </cell>
          <cell r="H98">
            <v>141</v>
          </cell>
          <cell r="I98">
            <v>4025</v>
          </cell>
          <cell r="J98">
            <v>235</v>
          </cell>
          <cell r="K98">
            <v>153954</v>
          </cell>
          <cell r="L98">
            <v>31179</v>
          </cell>
        </row>
        <row r="99">
          <cell r="A99" t="str">
            <v>Isle of Man</v>
          </cell>
          <cell r="B99">
            <v>313</v>
          </cell>
          <cell r="C99">
            <v>4</v>
          </cell>
          <cell r="D99" t="str">
            <v>21 </v>
          </cell>
          <cell r="F99">
            <v>252</v>
          </cell>
          <cell r="G99">
            <v>40</v>
          </cell>
          <cell r="H99">
            <v>22</v>
          </cell>
          <cell r="I99">
            <v>3681</v>
          </cell>
          <cell r="J99">
            <v>247</v>
          </cell>
          <cell r="K99">
            <v>2986</v>
          </cell>
          <cell r="L99">
            <v>35116</v>
          </cell>
        </row>
        <row r="100">
          <cell r="A100" t="str">
            <v>Israel</v>
          </cell>
          <cell r="B100">
            <v>15782</v>
          </cell>
          <cell r="C100">
            <v>54</v>
          </cell>
          <cell r="D100">
            <v>212</v>
          </cell>
          <cell r="E100">
            <v>2</v>
          </cell>
          <cell r="F100">
            <v>7929</v>
          </cell>
          <cell r="G100">
            <v>7641</v>
          </cell>
          <cell r="H100">
            <v>120</v>
          </cell>
          <cell r="I100">
            <v>1823</v>
          </cell>
          <cell r="J100">
            <v>24</v>
          </cell>
          <cell r="K100">
            <v>313135</v>
          </cell>
          <cell r="L100">
            <v>36177</v>
          </cell>
        </row>
        <row r="101">
          <cell r="A101" t="str">
            <v>Italy</v>
          </cell>
          <cell r="B101">
            <v>203591</v>
          </cell>
          <cell r="C101">
            <v>2086</v>
          </cell>
          <cell r="D101">
            <v>27682</v>
          </cell>
          <cell r="E101">
            <v>323</v>
          </cell>
          <cell r="F101">
            <v>71252</v>
          </cell>
          <cell r="G101">
            <v>104657</v>
          </cell>
          <cell r="H101">
            <v>1795</v>
          </cell>
          <cell r="I101">
            <v>3367</v>
          </cell>
          <cell r="J101">
            <v>458</v>
          </cell>
          <cell r="K101">
            <v>1910761</v>
          </cell>
          <cell r="L101">
            <v>31603</v>
          </cell>
        </row>
        <row r="102">
          <cell r="A102" t="str">
            <v>Ivory Coast</v>
          </cell>
          <cell r="B102">
            <v>1183</v>
          </cell>
          <cell r="D102" t="str">
            <v>14 </v>
          </cell>
          <cell r="F102">
            <v>525</v>
          </cell>
          <cell r="G102">
            <v>644</v>
          </cell>
          <cell r="I102">
            <v>45</v>
          </cell>
          <cell r="J102">
            <v>0.5</v>
          </cell>
        </row>
        <row r="103">
          <cell r="A103" t="str">
            <v>Jamaica</v>
          </cell>
          <cell r="B103">
            <v>381</v>
          </cell>
          <cell r="C103">
            <v>17</v>
          </cell>
          <cell r="D103" t="str">
            <v>7 </v>
          </cell>
          <cell r="F103">
            <v>29</v>
          </cell>
          <cell r="G103">
            <v>345</v>
          </cell>
          <cell r="H103">
            <v>3</v>
          </cell>
          <cell r="I103">
            <v>129</v>
          </cell>
          <cell r="J103">
            <v>2</v>
          </cell>
          <cell r="K103">
            <v>3621</v>
          </cell>
          <cell r="L103">
            <v>1223</v>
          </cell>
        </row>
        <row r="104">
          <cell r="A104" t="str">
            <v>Japan</v>
          </cell>
          <cell r="B104">
            <v>13736</v>
          </cell>
          <cell r="D104">
            <v>394</v>
          </cell>
          <cell r="F104">
            <v>1899</v>
          </cell>
          <cell r="G104">
            <v>11443</v>
          </cell>
          <cell r="H104">
            <v>300</v>
          </cell>
          <cell r="I104">
            <v>109</v>
          </cell>
          <cell r="J104">
            <v>3</v>
          </cell>
          <cell r="K104">
            <v>160546</v>
          </cell>
          <cell r="L104">
            <v>1269</v>
          </cell>
        </row>
        <row r="105">
          <cell r="A105" t="str">
            <v>Jordan</v>
          </cell>
          <cell r="B105">
            <v>451</v>
          </cell>
          <cell r="C105">
            <v>2</v>
          </cell>
          <cell r="D105" t="str">
            <v>8 </v>
          </cell>
          <cell r="F105">
            <v>356</v>
          </cell>
          <cell r="G105">
            <v>87</v>
          </cell>
          <cell r="H105">
            <v>5</v>
          </cell>
          <cell r="I105">
            <v>44</v>
          </cell>
          <cell r="J105">
            <v>0.8</v>
          </cell>
          <cell r="K105">
            <v>63737</v>
          </cell>
          <cell r="L105">
            <v>6247</v>
          </cell>
        </row>
        <row r="106">
          <cell r="A106" t="str">
            <v>Kazakhstan</v>
          </cell>
          <cell r="B106">
            <v>3138</v>
          </cell>
          <cell r="C106">
            <v>111</v>
          </cell>
          <cell r="D106" t="str">
            <v>25 </v>
          </cell>
          <cell r="F106">
            <v>819</v>
          </cell>
          <cell r="G106">
            <v>2294</v>
          </cell>
          <cell r="H106">
            <v>41</v>
          </cell>
          <cell r="I106">
            <v>167</v>
          </cell>
          <cell r="J106">
            <v>1</v>
          </cell>
          <cell r="K106">
            <v>232415</v>
          </cell>
          <cell r="L106">
            <v>12378</v>
          </cell>
        </row>
        <row r="107">
          <cell r="A107" t="str">
            <v>Kenya</v>
          </cell>
          <cell r="B107">
            <v>384</v>
          </cell>
          <cell r="C107">
            <v>10</v>
          </cell>
          <cell r="D107" t="str">
            <v>14 </v>
          </cell>
          <cell r="F107">
            <v>129</v>
          </cell>
          <cell r="G107">
            <v>241</v>
          </cell>
          <cell r="H107">
            <v>2</v>
          </cell>
          <cell r="I107">
            <v>7</v>
          </cell>
          <cell r="J107">
            <v>0.3</v>
          </cell>
          <cell r="K107">
            <v>17992</v>
          </cell>
          <cell r="L107">
            <v>335</v>
          </cell>
        </row>
        <row r="108">
          <cell r="A108" t="str">
            <v>Kuwait</v>
          </cell>
          <cell r="B108">
            <v>3740</v>
          </cell>
          <cell r="C108">
            <v>300</v>
          </cell>
          <cell r="D108" t="str">
            <v>24 </v>
          </cell>
          <cell r="E108">
            <v>1</v>
          </cell>
          <cell r="F108">
            <v>1389</v>
          </cell>
          <cell r="G108">
            <v>2327</v>
          </cell>
          <cell r="H108">
            <v>66</v>
          </cell>
          <cell r="I108">
            <v>876</v>
          </cell>
          <cell r="J108">
            <v>6</v>
          </cell>
          <cell r="K108">
            <v>179000</v>
          </cell>
          <cell r="L108">
            <v>41915</v>
          </cell>
        </row>
        <row r="109">
          <cell r="A109" t="str">
            <v>Kyrgyzstan</v>
          </cell>
          <cell r="B109">
            <v>729</v>
          </cell>
          <cell r="C109">
            <v>21</v>
          </cell>
          <cell r="D109" t="str">
            <v>8 </v>
          </cell>
          <cell r="F109">
            <v>437</v>
          </cell>
          <cell r="G109">
            <v>284</v>
          </cell>
          <cell r="H109">
            <v>10</v>
          </cell>
          <cell r="I109">
            <v>112</v>
          </cell>
          <cell r="J109">
            <v>1</v>
          </cell>
          <cell r="K109">
            <v>50775</v>
          </cell>
          <cell r="L109">
            <v>7783</v>
          </cell>
        </row>
        <row r="110">
          <cell r="A110" t="str">
            <v>Laos</v>
          </cell>
          <cell r="B110">
            <v>19</v>
          </cell>
          <cell r="F110">
            <v>7</v>
          </cell>
          <cell r="G110">
            <v>12</v>
          </cell>
          <cell r="I110">
            <v>3</v>
          </cell>
          <cell r="K110">
            <v>1917</v>
          </cell>
          <cell r="L110">
            <v>263</v>
          </cell>
        </row>
        <row r="111">
          <cell r="A111" t="str">
            <v>Latvia</v>
          </cell>
          <cell r="B111">
            <v>849</v>
          </cell>
          <cell r="C111">
            <v>13</v>
          </cell>
          <cell r="D111">
            <v>15</v>
          </cell>
          <cell r="E111">
            <v>2</v>
          </cell>
          <cell r="F111">
            <v>348</v>
          </cell>
          <cell r="G111">
            <v>486</v>
          </cell>
          <cell r="H111">
            <v>4</v>
          </cell>
          <cell r="I111">
            <v>450</v>
          </cell>
          <cell r="J111">
            <v>8</v>
          </cell>
          <cell r="K111">
            <v>54811</v>
          </cell>
          <cell r="L111">
            <v>29059</v>
          </cell>
        </row>
        <row r="112">
          <cell r="A112" t="str">
            <v>Lebanon</v>
          </cell>
          <cell r="B112">
            <v>721</v>
          </cell>
          <cell r="C112">
            <v>4</v>
          </cell>
          <cell r="D112" t="str">
            <v>24 </v>
          </cell>
          <cell r="F112">
            <v>150</v>
          </cell>
          <cell r="G112">
            <v>547</v>
          </cell>
          <cell r="H112">
            <v>44</v>
          </cell>
          <cell r="I112">
            <v>106</v>
          </cell>
          <cell r="J112">
            <v>4</v>
          </cell>
          <cell r="K112">
            <v>32446</v>
          </cell>
          <cell r="L112">
            <v>4754</v>
          </cell>
        </row>
        <row r="113">
          <cell r="A113" t="str">
            <v>Liberia</v>
          </cell>
          <cell r="B113">
            <v>141</v>
          </cell>
          <cell r="D113" t="str">
            <v>16 </v>
          </cell>
          <cell r="F113">
            <v>45</v>
          </cell>
          <cell r="G113">
            <v>80</v>
          </cell>
          <cell r="I113">
            <v>28</v>
          </cell>
          <cell r="J113">
            <v>3</v>
          </cell>
        </row>
        <row r="114">
          <cell r="A114" t="str">
            <v>Libya</v>
          </cell>
          <cell r="B114">
            <v>61</v>
          </cell>
          <cell r="D114" t="str">
            <v>2 </v>
          </cell>
          <cell r="F114">
            <v>18</v>
          </cell>
          <cell r="G114">
            <v>41</v>
          </cell>
          <cell r="I114">
            <v>9</v>
          </cell>
          <cell r="J114">
            <v>0.3</v>
          </cell>
          <cell r="K114">
            <v>1623</v>
          </cell>
          <cell r="L114">
            <v>236</v>
          </cell>
        </row>
        <row r="115">
          <cell r="A115" t="str">
            <v>Liechtenstein</v>
          </cell>
          <cell r="B115">
            <v>82</v>
          </cell>
          <cell r="D115" t="str">
            <v>1 </v>
          </cell>
          <cell r="F115">
            <v>55</v>
          </cell>
          <cell r="G115">
            <v>26</v>
          </cell>
          <cell r="I115">
            <v>2151</v>
          </cell>
          <cell r="J115">
            <v>26</v>
          </cell>
          <cell r="K115">
            <v>900</v>
          </cell>
          <cell r="L115">
            <v>23605</v>
          </cell>
        </row>
        <row r="116">
          <cell r="A116" t="str">
            <v>Lithuania</v>
          </cell>
          <cell r="B116">
            <v>1375</v>
          </cell>
          <cell r="C116">
            <v>31</v>
          </cell>
          <cell r="D116">
            <v>45</v>
          </cell>
          <cell r="E116">
            <v>1</v>
          </cell>
          <cell r="F116">
            <v>563</v>
          </cell>
          <cell r="G116">
            <v>767</v>
          </cell>
          <cell r="H116">
            <v>17</v>
          </cell>
          <cell r="I116">
            <v>505</v>
          </cell>
          <cell r="J116">
            <v>17</v>
          </cell>
          <cell r="K116">
            <v>118201</v>
          </cell>
          <cell r="L116">
            <v>43420</v>
          </cell>
        </row>
        <row r="117">
          <cell r="A117" t="str">
            <v>Luxembourg</v>
          </cell>
          <cell r="B117">
            <v>3769</v>
          </cell>
          <cell r="C117">
            <v>28</v>
          </cell>
          <cell r="D117">
            <v>89</v>
          </cell>
          <cell r="F117">
            <v>3134</v>
          </cell>
          <cell r="G117">
            <v>546</v>
          </cell>
          <cell r="H117">
            <v>21</v>
          </cell>
          <cell r="I117">
            <v>6021</v>
          </cell>
          <cell r="J117">
            <v>142</v>
          </cell>
          <cell r="K117">
            <v>41758</v>
          </cell>
          <cell r="L117">
            <v>66708</v>
          </cell>
        </row>
        <row r="118">
          <cell r="A118" t="str">
            <v>Macao</v>
          </cell>
          <cell r="B118">
            <v>45</v>
          </cell>
          <cell r="F118">
            <v>34</v>
          </cell>
          <cell r="G118">
            <v>11</v>
          </cell>
          <cell r="H118">
            <v>1</v>
          </cell>
          <cell r="I118">
            <v>69</v>
          </cell>
        </row>
        <row r="119">
          <cell r="A119" t="str">
            <v>Madagascar</v>
          </cell>
          <cell r="B119">
            <v>128</v>
          </cell>
          <cell r="F119">
            <v>90</v>
          </cell>
          <cell r="G119">
            <v>38</v>
          </cell>
          <cell r="H119">
            <v>1</v>
          </cell>
          <cell r="I119">
            <v>5</v>
          </cell>
          <cell r="K119">
            <v>3107</v>
          </cell>
          <cell r="L119">
            <v>112</v>
          </cell>
        </row>
        <row r="120">
          <cell r="A120" t="str">
            <v>Malawi</v>
          </cell>
          <cell r="B120">
            <v>36</v>
          </cell>
          <cell r="D120" t="str">
            <v>3 </v>
          </cell>
          <cell r="F120">
            <v>5</v>
          </cell>
          <cell r="G120">
            <v>28</v>
          </cell>
          <cell r="H120">
            <v>1</v>
          </cell>
          <cell r="I120">
            <v>2</v>
          </cell>
          <cell r="J120">
            <v>0.2</v>
          </cell>
          <cell r="K120">
            <v>690</v>
          </cell>
          <cell r="L120">
            <v>36</v>
          </cell>
        </row>
        <row r="121">
          <cell r="A121" t="str">
            <v>Malaysia</v>
          </cell>
          <cell r="B121">
            <v>5945</v>
          </cell>
          <cell r="C121">
            <v>94</v>
          </cell>
          <cell r="D121" t="str">
            <v>100 </v>
          </cell>
          <cell r="F121">
            <v>4087</v>
          </cell>
          <cell r="G121">
            <v>1758</v>
          </cell>
          <cell r="H121">
            <v>40</v>
          </cell>
          <cell r="I121">
            <v>184</v>
          </cell>
          <cell r="J121">
            <v>3</v>
          </cell>
          <cell r="K121">
            <v>154203</v>
          </cell>
          <cell r="L121">
            <v>4764</v>
          </cell>
        </row>
        <row r="122">
          <cell r="A122" t="str">
            <v>Maldives</v>
          </cell>
          <cell r="B122">
            <v>269</v>
          </cell>
          <cell r="C122">
            <v>19</v>
          </cell>
          <cell r="F122">
            <v>17</v>
          </cell>
          <cell r="G122">
            <v>252</v>
          </cell>
          <cell r="H122">
            <v>2</v>
          </cell>
          <cell r="I122">
            <v>498</v>
          </cell>
          <cell r="K122">
            <v>5296</v>
          </cell>
          <cell r="L122">
            <v>9798</v>
          </cell>
        </row>
        <row r="123">
          <cell r="A123" t="str">
            <v>Mali</v>
          </cell>
          <cell r="B123">
            <v>482</v>
          </cell>
          <cell r="C123">
            <v>58</v>
          </cell>
          <cell r="D123" t="str">
            <v>25 </v>
          </cell>
          <cell r="E123">
            <v>1</v>
          </cell>
          <cell r="F123">
            <v>129</v>
          </cell>
          <cell r="G123">
            <v>328</v>
          </cell>
          <cell r="I123">
            <v>24</v>
          </cell>
          <cell r="J123">
            <v>1</v>
          </cell>
          <cell r="K123">
            <v>2172</v>
          </cell>
          <cell r="L123">
            <v>107</v>
          </cell>
        </row>
        <row r="124">
          <cell r="A124" t="str">
            <v>Malta</v>
          </cell>
          <cell r="B124">
            <v>463</v>
          </cell>
          <cell r="C124">
            <v>5</v>
          </cell>
          <cell r="D124" t="str">
            <v>4 </v>
          </cell>
          <cell r="F124">
            <v>339</v>
          </cell>
          <cell r="G124">
            <v>120</v>
          </cell>
          <cell r="H124">
            <v>1</v>
          </cell>
          <cell r="I124">
            <v>1049</v>
          </cell>
          <cell r="J124">
            <v>9</v>
          </cell>
          <cell r="K124">
            <v>31736</v>
          </cell>
          <cell r="L124">
            <v>71875</v>
          </cell>
        </row>
        <row r="125">
          <cell r="A125" t="str">
            <v>Martinique</v>
          </cell>
          <cell r="B125">
            <v>175</v>
          </cell>
          <cell r="D125" t="str">
            <v>14 </v>
          </cell>
          <cell r="F125">
            <v>83</v>
          </cell>
          <cell r="G125">
            <v>78</v>
          </cell>
          <cell r="H125">
            <v>5</v>
          </cell>
          <cell r="I125">
            <v>466</v>
          </cell>
          <cell r="J125">
            <v>37</v>
          </cell>
        </row>
        <row r="126">
          <cell r="A126" t="str">
            <v>Mauritania</v>
          </cell>
          <cell r="B126">
            <v>8</v>
          </cell>
          <cell r="C126">
            <v>1</v>
          </cell>
          <cell r="D126" t="str">
            <v>1 </v>
          </cell>
          <cell r="F126">
            <v>6</v>
          </cell>
          <cell r="G126">
            <v>1</v>
          </cell>
          <cell r="I126">
            <v>2</v>
          </cell>
          <cell r="J126">
            <v>0.2</v>
          </cell>
          <cell r="K126">
            <v>1032</v>
          </cell>
          <cell r="L126">
            <v>222</v>
          </cell>
        </row>
        <row r="127">
          <cell r="A127" t="str">
            <v>Mauritius</v>
          </cell>
          <cell r="B127">
            <v>334</v>
          </cell>
          <cell r="D127" t="str">
            <v>10 </v>
          </cell>
          <cell r="F127">
            <v>306</v>
          </cell>
          <cell r="G127">
            <v>18</v>
          </cell>
          <cell r="H127">
            <v>3</v>
          </cell>
          <cell r="I127">
            <v>263</v>
          </cell>
          <cell r="J127">
            <v>8</v>
          </cell>
          <cell r="K127">
            <v>14445</v>
          </cell>
          <cell r="L127">
            <v>11358</v>
          </cell>
        </row>
        <row r="128">
          <cell r="A128" t="str">
            <v>Mayotte</v>
          </cell>
          <cell r="B128">
            <v>460</v>
          </cell>
          <cell r="D128" t="str">
            <v>4 </v>
          </cell>
          <cell r="F128">
            <v>235</v>
          </cell>
          <cell r="G128">
            <v>221</v>
          </cell>
          <cell r="H128">
            <v>4</v>
          </cell>
          <cell r="I128">
            <v>1686</v>
          </cell>
          <cell r="J128">
            <v>15</v>
          </cell>
          <cell r="K128">
            <v>2700</v>
          </cell>
          <cell r="L128">
            <v>9897</v>
          </cell>
        </row>
        <row r="129">
          <cell r="A129" t="str">
            <v>Mexico</v>
          </cell>
          <cell r="B129">
            <v>16752</v>
          </cell>
          <cell r="C129">
            <v>1223</v>
          </cell>
          <cell r="D129">
            <v>1569</v>
          </cell>
          <cell r="E129">
            <v>135</v>
          </cell>
          <cell r="F129">
            <v>11423</v>
          </cell>
          <cell r="G129">
            <v>3760</v>
          </cell>
          <cell r="H129">
            <v>378</v>
          </cell>
          <cell r="I129">
            <v>130</v>
          </cell>
          <cell r="J129">
            <v>12</v>
          </cell>
          <cell r="K129">
            <v>77005</v>
          </cell>
          <cell r="L129">
            <v>597</v>
          </cell>
        </row>
        <row r="130">
          <cell r="A130" t="str">
            <v>Moldova</v>
          </cell>
          <cell r="B130">
            <v>3771</v>
          </cell>
          <cell r="C130">
            <v>133</v>
          </cell>
          <cell r="D130" t="str">
            <v>107 </v>
          </cell>
          <cell r="E130">
            <v>4</v>
          </cell>
          <cell r="F130">
            <v>1114</v>
          </cell>
          <cell r="G130">
            <v>2550</v>
          </cell>
          <cell r="H130">
            <v>212</v>
          </cell>
          <cell r="I130">
            <v>935</v>
          </cell>
          <cell r="J130">
            <v>27</v>
          </cell>
          <cell r="K130">
            <v>11763</v>
          </cell>
          <cell r="L130">
            <v>2916</v>
          </cell>
        </row>
        <row r="131">
          <cell r="A131" t="str">
            <v>Monaco</v>
          </cell>
          <cell r="B131">
            <v>95</v>
          </cell>
          <cell r="D131" t="str">
            <v>4 </v>
          </cell>
          <cell r="F131">
            <v>58</v>
          </cell>
          <cell r="G131">
            <v>33</v>
          </cell>
          <cell r="H131">
            <v>1</v>
          </cell>
          <cell r="I131">
            <v>2421</v>
          </cell>
          <cell r="J131">
            <v>102</v>
          </cell>
        </row>
        <row r="132">
          <cell r="A132" t="str">
            <v>Mongolia</v>
          </cell>
          <cell r="B132">
            <v>38</v>
          </cell>
          <cell r="F132">
            <v>10</v>
          </cell>
          <cell r="G132">
            <v>28</v>
          </cell>
          <cell r="I132">
            <v>12</v>
          </cell>
          <cell r="K132">
            <v>7292</v>
          </cell>
          <cell r="L132">
            <v>2224</v>
          </cell>
        </row>
        <row r="133">
          <cell r="A133" t="str">
            <v>Montenegro</v>
          </cell>
          <cell r="B133">
            <v>322</v>
          </cell>
          <cell r="C133">
            <v>1</v>
          </cell>
          <cell r="D133" t="str">
            <v>7 </v>
          </cell>
          <cell r="F133">
            <v>203</v>
          </cell>
          <cell r="G133">
            <v>112</v>
          </cell>
          <cell r="H133">
            <v>2</v>
          </cell>
          <cell r="I133">
            <v>513</v>
          </cell>
          <cell r="J133">
            <v>11</v>
          </cell>
          <cell r="K133">
            <v>6864</v>
          </cell>
          <cell r="L133">
            <v>10929</v>
          </cell>
        </row>
        <row r="134">
          <cell r="A134" t="str">
            <v>Montserrat</v>
          </cell>
          <cell r="B134">
            <v>11</v>
          </cell>
          <cell r="D134" t="str">
            <v>1 </v>
          </cell>
          <cell r="F134">
            <v>2</v>
          </cell>
          <cell r="G134">
            <v>8</v>
          </cell>
          <cell r="H134">
            <v>1</v>
          </cell>
          <cell r="I134">
            <v>2204</v>
          </cell>
          <cell r="J134">
            <v>200</v>
          </cell>
          <cell r="K134">
            <v>36</v>
          </cell>
          <cell r="L134">
            <v>7212</v>
          </cell>
        </row>
        <row r="135">
          <cell r="A135" t="str">
            <v>Morocco</v>
          </cell>
          <cell r="B135">
            <v>4321</v>
          </cell>
          <cell r="C135">
            <v>69</v>
          </cell>
          <cell r="D135" t="str">
            <v>168 </v>
          </cell>
          <cell r="E135">
            <v>3</v>
          </cell>
          <cell r="F135">
            <v>928</v>
          </cell>
          <cell r="G135">
            <v>3225</v>
          </cell>
          <cell r="H135">
            <v>1</v>
          </cell>
          <cell r="I135">
            <v>117</v>
          </cell>
          <cell r="J135">
            <v>5</v>
          </cell>
          <cell r="K135">
            <v>32930</v>
          </cell>
          <cell r="L135">
            <v>892</v>
          </cell>
        </row>
        <row r="136">
          <cell r="A136" t="str">
            <v>Mozambique</v>
          </cell>
          <cell r="B136">
            <v>76</v>
          </cell>
          <cell r="F136">
            <v>12</v>
          </cell>
          <cell r="G136">
            <v>64</v>
          </cell>
          <cell r="I136">
            <v>2</v>
          </cell>
          <cell r="K136">
            <v>1688</v>
          </cell>
          <cell r="L136">
            <v>54</v>
          </cell>
        </row>
        <row r="137">
          <cell r="A137" t="str">
            <v>MS Zaandam</v>
          </cell>
          <cell r="B137">
            <v>9</v>
          </cell>
          <cell r="D137" t="str">
            <v>2 </v>
          </cell>
          <cell r="G137">
            <v>7</v>
          </cell>
        </row>
        <row r="138">
          <cell r="A138" t="str">
            <v>Myanmar</v>
          </cell>
          <cell r="B138">
            <v>150</v>
          </cell>
          <cell r="D138" t="str">
            <v>6 </v>
          </cell>
          <cell r="E138">
            <v>1</v>
          </cell>
          <cell r="F138">
            <v>27</v>
          </cell>
          <cell r="G138">
            <v>117</v>
          </cell>
          <cell r="I138">
            <v>3</v>
          </cell>
          <cell r="J138">
            <v>0.1</v>
          </cell>
          <cell r="K138">
            <v>7718</v>
          </cell>
          <cell r="L138">
            <v>142</v>
          </cell>
        </row>
        <row r="139">
          <cell r="A139" t="str">
            <v>Namibia</v>
          </cell>
          <cell r="B139">
            <v>16</v>
          </cell>
          <cell r="F139">
            <v>8</v>
          </cell>
          <cell r="G139">
            <v>8</v>
          </cell>
          <cell r="I139">
            <v>6</v>
          </cell>
          <cell r="K139">
            <v>704</v>
          </cell>
          <cell r="L139">
            <v>277</v>
          </cell>
        </row>
        <row r="140">
          <cell r="A140" t="str">
            <v>Nepal</v>
          </cell>
          <cell r="B140">
            <v>57</v>
          </cell>
          <cell r="C140">
            <v>3</v>
          </cell>
          <cell r="F140">
            <v>16</v>
          </cell>
          <cell r="G140">
            <v>41</v>
          </cell>
          <cell r="I140">
            <v>2</v>
          </cell>
          <cell r="K140">
            <v>57189</v>
          </cell>
          <cell r="L140">
            <v>1963</v>
          </cell>
        </row>
        <row r="141">
          <cell r="A141" t="str">
            <v>Netherlands</v>
          </cell>
          <cell r="B141">
            <v>38802</v>
          </cell>
          <cell r="C141">
            <v>386</v>
          </cell>
          <cell r="D141">
            <v>4711</v>
          </cell>
          <cell r="E141">
            <v>145</v>
          </cell>
          <cell r="F141" t="str">
            <v>N/A</v>
          </cell>
          <cell r="G141">
            <v>33841</v>
          </cell>
          <cell r="H141">
            <v>804</v>
          </cell>
          <cell r="I141">
            <v>2265</v>
          </cell>
          <cell r="J141">
            <v>275</v>
          </cell>
          <cell r="K141">
            <v>213372</v>
          </cell>
          <cell r="L141">
            <v>12453</v>
          </cell>
        </row>
        <row r="142">
          <cell r="A142" t="str">
            <v>New Caledonia</v>
          </cell>
          <cell r="B142">
            <v>18</v>
          </cell>
          <cell r="F142">
            <v>17</v>
          </cell>
          <cell r="G142">
            <v>1</v>
          </cell>
          <cell r="H142">
            <v>1</v>
          </cell>
          <cell r="I142">
            <v>63</v>
          </cell>
          <cell r="K142">
            <v>4456</v>
          </cell>
          <cell r="L142">
            <v>15608</v>
          </cell>
        </row>
        <row r="143">
          <cell r="A143" t="str">
            <v>New Zealand</v>
          </cell>
          <cell r="B143">
            <v>1474</v>
          </cell>
          <cell r="C143">
            <v>2</v>
          </cell>
          <cell r="D143">
            <v>19</v>
          </cell>
          <cell r="F143">
            <v>1229</v>
          </cell>
          <cell r="G143">
            <v>226</v>
          </cell>
          <cell r="H143">
            <v>1</v>
          </cell>
          <cell r="I143">
            <v>306</v>
          </cell>
          <cell r="J143">
            <v>4</v>
          </cell>
          <cell r="K143">
            <v>128703</v>
          </cell>
          <cell r="L143">
            <v>26690</v>
          </cell>
        </row>
        <row r="144">
          <cell r="A144" t="str">
            <v>Nicaragua</v>
          </cell>
          <cell r="B144">
            <v>13</v>
          </cell>
          <cell r="D144" t="str">
            <v>3 </v>
          </cell>
          <cell r="F144">
            <v>7</v>
          </cell>
          <cell r="G144">
            <v>3</v>
          </cell>
          <cell r="I144">
            <v>2</v>
          </cell>
          <cell r="J144">
            <v>0.5</v>
          </cell>
        </row>
        <row r="145">
          <cell r="A145" t="str">
            <v>Niger</v>
          </cell>
          <cell r="B145">
            <v>709</v>
          </cell>
          <cell r="D145" t="str">
            <v>31 </v>
          </cell>
          <cell r="F145">
            <v>403</v>
          </cell>
          <cell r="G145">
            <v>275</v>
          </cell>
          <cell r="I145">
            <v>29</v>
          </cell>
          <cell r="J145">
            <v>1</v>
          </cell>
          <cell r="K145">
            <v>5116</v>
          </cell>
          <cell r="L145">
            <v>211</v>
          </cell>
        </row>
        <row r="146">
          <cell r="A146" t="str">
            <v>Nigeria</v>
          </cell>
          <cell r="B146">
            <v>1532</v>
          </cell>
          <cell r="D146" t="str">
            <v>44 </v>
          </cell>
          <cell r="F146">
            <v>255</v>
          </cell>
          <cell r="G146">
            <v>1233</v>
          </cell>
          <cell r="H146">
            <v>2</v>
          </cell>
          <cell r="I146">
            <v>7</v>
          </cell>
          <cell r="J146">
            <v>0.2</v>
          </cell>
          <cell r="K146">
            <v>12828</v>
          </cell>
          <cell r="L146">
            <v>62</v>
          </cell>
        </row>
        <row r="147">
          <cell r="A147" t="str">
            <v>North Macedonia</v>
          </cell>
          <cell r="B147">
            <v>1442</v>
          </cell>
          <cell r="C147">
            <v>21</v>
          </cell>
          <cell r="D147" t="str">
            <v>73 </v>
          </cell>
          <cell r="E147">
            <v>2</v>
          </cell>
          <cell r="F147">
            <v>627</v>
          </cell>
          <cell r="G147">
            <v>742</v>
          </cell>
          <cell r="H147">
            <v>13</v>
          </cell>
          <cell r="I147">
            <v>692</v>
          </cell>
          <cell r="J147">
            <v>35</v>
          </cell>
          <cell r="K147">
            <v>16050</v>
          </cell>
          <cell r="L147">
            <v>7704</v>
          </cell>
        </row>
        <row r="148">
          <cell r="A148" t="str">
            <v>Norway</v>
          </cell>
          <cell r="B148">
            <v>7680</v>
          </cell>
          <cell r="C148">
            <v>20</v>
          </cell>
          <cell r="D148">
            <v>207</v>
          </cell>
          <cell r="E148">
            <v>1</v>
          </cell>
          <cell r="F148">
            <v>32</v>
          </cell>
          <cell r="G148">
            <v>7441</v>
          </cell>
          <cell r="H148">
            <v>40</v>
          </cell>
          <cell r="I148">
            <v>1417</v>
          </cell>
          <cell r="J148">
            <v>38</v>
          </cell>
          <cell r="K148">
            <v>169124</v>
          </cell>
          <cell r="L148">
            <v>31197</v>
          </cell>
        </row>
        <row r="149">
          <cell r="A149" t="str">
            <v>Oman</v>
          </cell>
          <cell r="B149">
            <v>2274</v>
          </cell>
          <cell r="C149">
            <v>143</v>
          </cell>
          <cell r="D149" t="str">
            <v>10 </v>
          </cell>
          <cell r="F149">
            <v>364</v>
          </cell>
          <cell r="G149">
            <v>1900</v>
          </cell>
          <cell r="H149">
            <v>3</v>
          </cell>
          <cell r="I149">
            <v>445</v>
          </cell>
          <cell r="J149">
            <v>2</v>
          </cell>
        </row>
        <row r="150">
          <cell r="A150" t="str">
            <v>Pakistan</v>
          </cell>
          <cell r="B150">
            <v>15525</v>
          </cell>
          <cell r="C150">
            <v>913</v>
          </cell>
          <cell r="D150" t="str">
            <v>343 </v>
          </cell>
          <cell r="E150">
            <v>31</v>
          </cell>
          <cell r="F150">
            <v>3425</v>
          </cell>
          <cell r="G150">
            <v>11757</v>
          </cell>
          <cell r="H150">
            <v>111</v>
          </cell>
          <cell r="I150">
            <v>70</v>
          </cell>
          <cell r="J150">
            <v>2</v>
          </cell>
          <cell r="K150">
            <v>165911</v>
          </cell>
          <cell r="L150">
            <v>751</v>
          </cell>
        </row>
        <row r="151">
          <cell r="A151" t="str">
            <v>Palestine</v>
          </cell>
          <cell r="B151">
            <v>344</v>
          </cell>
          <cell r="C151">
            <v>1</v>
          </cell>
          <cell r="D151" t="str">
            <v>2 </v>
          </cell>
          <cell r="F151">
            <v>71</v>
          </cell>
          <cell r="G151">
            <v>271</v>
          </cell>
          <cell r="I151">
            <v>67</v>
          </cell>
          <cell r="J151">
            <v>0.4</v>
          </cell>
          <cell r="K151">
            <v>27000</v>
          </cell>
          <cell r="L151">
            <v>5293</v>
          </cell>
        </row>
        <row r="152">
          <cell r="A152" t="str">
            <v>Panama</v>
          </cell>
          <cell r="B152">
            <v>6200</v>
          </cell>
          <cell r="C152">
            <v>179</v>
          </cell>
          <cell r="D152" t="str">
            <v>176 </v>
          </cell>
          <cell r="E152">
            <v>9</v>
          </cell>
          <cell r="F152">
            <v>484</v>
          </cell>
          <cell r="G152">
            <v>5540</v>
          </cell>
          <cell r="H152">
            <v>89</v>
          </cell>
          <cell r="I152">
            <v>1437</v>
          </cell>
          <cell r="J152">
            <v>41</v>
          </cell>
          <cell r="K152">
            <v>28795</v>
          </cell>
          <cell r="L152">
            <v>6674</v>
          </cell>
        </row>
        <row r="153">
          <cell r="A153" t="str">
            <v>Papua New Guinea</v>
          </cell>
          <cell r="B153">
            <v>8</v>
          </cell>
          <cell r="G153">
            <v>8</v>
          </cell>
          <cell r="I153">
            <v>0.9</v>
          </cell>
          <cell r="K153">
            <v>604</v>
          </cell>
          <cell r="L153">
            <v>68</v>
          </cell>
        </row>
        <row r="154">
          <cell r="A154" t="str">
            <v>Paraguay</v>
          </cell>
          <cell r="B154">
            <v>239</v>
          </cell>
          <cell r="C154">
            <v>9</v>
          </cell>
          <cell r="D154" t="str">
            <v>9 </v>
          </cell>
          <cell r="F154">
            <v>102</v>
          </cell>
          <cell r="G154">
            <v>128</v>
          </cell>
          <cell r="H154">
            <v>1</v>
          </cell>
          <cell r="I154">
            <v>34</v>
          </cell>
          <cell r="J154">
            <v>1</v>
          </cell>
          <cell r="K154">
            <v>8444</v>
          </cell>
          <cell r="L154">
            <v>1184</v>
          </cell>
        </row>
        <row r="155">
          <cell r="A155" t="str">
            <v>Peru</v>
          </cell>
          <cell r="B155">
            <v>31190</v>
          </cell>
          <cell r="D155" t="str">
            <v>854 </v>
          </cell>
          <cell r="F155">
            <v>9179</v>
          </cell>
          <cell r="G155">
            <v>21157</v>
          </cell>
          <cell r="H155">
            <v>600</v>
          </cell>
          <cell r="I155">
            <v>946</v>
          </cell>
          <cell r="J155">
            <v>26</v>
          </cell>
          <cell r="K155">
            <v>267612</v>
          </cell>
          <cell r="L155">
            <v>8116</v>
          </cell>
        </row>
        <row r="156">
          <cell r="A156" t="str">
            <v>Philippines</v>
          </cell>
          <cell r="B156">
            <v>8212</v>
          </cell>
          <cell r="C156">
            <v>254</v>
          </cell>
          <cell r="D156" t="str">
            <v>558 </v>
          </cell>
          <cell r="E156">
            <v>28</v>
          </cell>
          <cell r="F156">
            <v>1023</v>
          </cell>
          <cell r="G156">
            <v>6631</v>
          </cell>
          <cell r="H156">
            <v>31</v>
          </cell>
          <cell r="I156">
            <v>75</v>
          </cell>
          <cell r="J156">
            <v>5</v>
          </cell>
          <cell r="K156">
            <v>98941</v>
          </cell>
          <cell r="L156">
            <v>903</v>
          </cell>
        </row>
        <row r="157">
          <cell r="A157" t="str">
            <v>Poland</v>
          </cell>
          <cell r="B157">
            <v>12640</v>
          </cell>
          <cell r="C157">
            <v>422</v>
          </cell>
          <cell r="D157">
            <v>624</v>
          </cell>
          <cell r="E157">
            <v>28</v>
          </cell>
          <cell r="F157">
            <v>3025</v>
          </cell>
          <cell r="G157">
            <v>8991</v>
          </cell>
          <cell r="H157">
            <v>160</v>
          </cell>
          <cell r="I157">
            <v>334</v>
          </cell>
          <cell r="J157">
            <v>16</v>
          </cell>
          <cell r="K157">
            <v>324527</v>
          </cell>
          <cell r="L157">
            <v>8575</v>
          </cell>
        </row>
        <row r="158">
          <cell r="A158" t="str">
            <v>Portugal</v>
          </cell>
          <cell r="B158">
            <v>24505</v>
          </cell>
          <cell r="C158">
            <v>183</v>
          </cell>
          <cell r="D158">
            <v>973</v>
          </cell>
          <cell r="E158">
            <v>25</v>
          </cell>
          <cell r="F158">
            <v>1470</v>
          </cell>
          <cell r="G158">
            <v>22062</v>
          </cell>
          <cell r="H158">
            <v>169</v>
          </cell>
          <cell r="I158">
            <v>2403</v>
          </cell>
          <cell r="J158">
            <v>95</v>
          </cell>
          <cell r="K158">
            <v>379551</v>
          </cell>
          <cell r="L158">
            <v>37223</v>
          </cell>
        </row>
        <row r="159">
          <cell r="A159" t="str">
            <v>Qatar</v>
          </cell>
          <cell r="B159">
            <v>12564</v>
          </cell>
          <cell r="C159">
            <v>643</v>
          </cell>
          <cell r="D159" t="str">
            <v>10 </v>
          </cell>
          <cell r="F159">
            <v>1243</v>
          </cell>
          <cell r="G159">
            <v>11311</v>
          </cell>
          <cell r="H159">
            <v>72</v>
          </cell>
          <cell r="I159">
            <v>4361</v>
          </cell>
          <cell r="J159">
            <v>3</v>
          </cell>
          <cell r="K159">
            <v>91415</v>
          </cell>
          <cell r="L159">
            <v>31730</v>
          </cell>
        </row>
        <row r="160">
          <cell r="A160" t="str">
            <v>Réunion</v>
          </cell>
          <cell r="B160">
            <v>418</v>
          </cell>
          <cell r="F160">
            <v>300</v>
          </cell>
          <cell r="G160">
            <v>118</v>
          </cell>
          <cell r="H160">
            <v>2</v>
          </cell>
          <cell r="I160">
            <v>467</v>
          </cell>
        </row>
        <row r="161">
          <cell r="A161" t="str">
            <v>Romania</v>
          </cell>
          <cell r="B161">
            <v>11978</v>
          </cell>
          <cell r="C161">
            <v>362</v>
          </cell>
          <cell r="D161" t="str">
            <v>688 </v>
          </cell>
          <cell r="E161">
            <v>25</v>
          </cell>
          <cell r="F161">
            <v>3569</v>
          </cell>
          <cell r="G161">
            <v>7721</v>
          </cell>
          <cell r="H161">
            <v>247</v>
          </cell>
          <cell r="I161">
            <v>623</v>
          </cell>
          <cell r="J161">
            <v>36</v>
          </cell>
          <cell r="K161">
            <v>166993</v>
          </cell>
          <cell r="L161">
            <v>8681</v>
          </cell>
        </row>
        <row r="162">
          <cell r="A162" t="str">
            <v>Russia</v>
          </cell>
          <cell r="B162">
            <v>99399</v>
          </cell>
          <cell r="C162">
            <v>5841</v>
          </cell>
          <cell r="D162" t="str">
            <v>972 </v>
          </cell>
          <cell r="E162">
            <v>105</v>
          </cell>
          <cell r="F162">
            <v>10286</v>
          </cell>
          <cell r="G162">
            <v>88141</v>
          </cell>
          <cell r="H162">
            <v>2300</v>
          </cell>
          <cell r="I162">
            <v>681</v>
          </cell>
          <cell r="J162">
            <v>7</v>
          </cell>
          <cell r="K162">
            <v>3303717</v>
          </cell>
          <cell r="L162">
            <v>22638</v>
          </cell>
        </row>
        <row r="163">
          <cell r="A163" t="str">
            <v>Rwanda</v>
          </cell>
          <cell r="B163">
            <v>212</v>
          </cell>
          <cell r="F163">
            <v>95</v>
          </cell>
          <cell r="G163">
            <v>117</v>
          </cell>
          <cell r="I163">
            <v>16</v>
          </cell>
          <cell r="K163">
            <v>8464</v>
          </cell>
          <cell r="L163">
            <v>653</v>
          </cell>
        </row>
        <row r="164">
          <cell r="A164" t="str">
            <v>S. Korea</v>
          </cell>
          <cell r="B164">
            <v>10761</v>
          </cell>
          <cell r="C164">
            <v>9</v>
          </cell>
          <cell r="D164">
            <v>246</v>
          </cell>
          <cell r="E164">
            <v>2</v>
          </cell>
          <cell r="F164">
            <v>8922</v>
          </cell>
          <cell r="G164">
            <v>1593</v>
          </cell>
          <cell r="H164">
            <v>55</v>
          </cell>
          <cell r="I164">
            <v>210</v>
          </cell>
          <cell r="J164">
            <v>5</v>
          </cell>
          <cell r="K164">
            <v>614197</v>
          </cell>
          <cell r="L164">
            <v>11980</v>
          </cell>
        </row>
        <row r="165">
          <cell r="A165" t="str">
            <v>Saint Kitts and Nevis</v>
          </cell>
          <cell r="B165">
            <v>15</v>
          </cell>
          <cell r="F165">
            <v>4</v>
          </cell>
          <cell r="G165">
            <v>11</v>
          </cell>
          <cell r="I165">
            <v>282</v>
          </cell>
          <cell r="K165">
            <v>293</v>
          </cell>
          <cell r="L165">
            <v>5508</v>
          </cell>
        </row>
        <row r="166">
          <cell r="A166" t="str">
            <v>Saint Lucia</v>
          </cell>
          <cell r="B166">
            <v>17</v>
          </cell>
          <cell r="C166">
            <v>2</v>
          </cell>
          <cell r="F166">
            <v>15</v>
          </cell>
          <cell r="G166">
            <v>2</v>
          </cell>
          <cell r="I166">
            <v>93</v>
          </cell>
          <cell r="K166">
            <v>446</v>
          </cell>
          <cell r="L166">
            <v>2429</v>
          </cell>
        </row>
        <row r="167">
          <cell r="A167" t="str">
            <v>Saint Martin</v>
          </cell>
          <cell r="B167">
            <v>38</v>
          </cell>
          <cell r="D167" t="str">
            <v>3 </v>
          </cell>
          <cell r="F167">
            <v>24</v>
          </cell>
          <cell r="G167">
            <v>11</v>
          </cell>
          <cell r="H167">
            <v>3</v>
          </cell>
          <cell r="I167">
            <v>983</v>
          </cell>
          <cell r="J167">
            <v>78</v>
          </cell>
        </row>
        <row r="168">
          <cell r="A168" t="str">
            <v>Saint Pierre Miquelon</v>
          </cell>
          <cell r="B168">
            <v>1</v>
          </cell>
          <cell r="G168">
            <v>1</v>
          </cell>
          <cell r="I168">
            <v>173</v>
          </cell>
        </row>
        <row r="169">
          <cell r="A169" t="str">
            <v>San Marino</v>
          </cell>
          <cell r="B169">
            <v>563</v>
          </cell>
          <cell r="C169">
            <v>10</v>
          </cell>
          <cell r="D169" t="str">
            <v>41 </v>
          </cell>
          <cell r="F169">
            <v>69</v>
          </cell>
          <cell r="G169">
            <v>453</v>
          </cell>
          <cell r="H169">
            <v>6</v>
          </cell>
          <cell r="I169">
            <v>16592</v>
          </cell>
          <cell r="J169">
            <v>1208</v>
          </cell>
          <cell r="K169">
            <v>2235</v>
          </cell>
          <cell r="L169">
            <v>65869</v>
          </cell>
        </row>
        <row r="170">
          <cell r="A170" t="str">
            <v>Sao Tome and Principe</v>
          </cell>
          <cell r="B170">
            <v>8</v>
          </cell>
          <cell r="F170">
            <v>4</v>
          </cell>
          <cell r="G170">
            <v>4</v>
          </cell>
          <cell r="I170">
            <v>37</v>
          </cell>
          <cell r="K170">
            <v>19</v>
          </cell>
          <cell r="L170">
            <v>87</v>
          </cell>
        </row>
        <row r="171">
          <cell r="A171" t="str">
            <v>Saudi Arabia</v>
          </cell>
          <cell r="B171">
            <v>21402</v>
          </cell>
          <cell r="C171">
            <v>1325</v>
          </cell>
          <cell r="D171" t="str">
            <v>157 </v>
          </cell>
          <cell r="E171">
            <v>5</v>
          </cell>
          <cell r="F171">
            <v>2953</v>
          </cell>
          <cell r="G171">
            <v>18292</v>
          </cell>
          <cell r="H171">
            <v>125</v>
          </cell>
          <cell r="I171">
            <v>615</v>
          </cell>
          <cell r="J171">
            <v>5</v>
          </cell>
          <cell r="K171">
            <v>200000</v>
          </cell>
          <cell r="L171">
            <v>5745</v>
          </cell>
        </row>
        <row r="172">
          <cell r="A172" t="str">
            <v>Senegal</v>
          </cell>
          <cell r="B172">
            <v>882</v>
          </cell>
          <cell r="C172">
            <v>59</v>
          </cell>
          <cell r="D172" t="str">
            <v>9 </v>
          </cell>
          <cell r="F172">
            <v>315</v>
          </cell>
          <cell r="G172">
            <v>558</v>
          </cell>
          <cell r="H172">
            <v>1</v>
          </cell>
          <cell r="I172">
            <v>53</v>
          </cell>
          <cell r="J172">
            <v>0.5</v>
          </cell>
          <cell r="K172">
            <v>466</v>
          </cell>
          <cell r="L172">
            <v>28</v>
          </cell>
        </row>
        <row r="173">
          <cell r="A173" t="str">
            <v>Serbia</v>
          </cell>
          <cell r="B173">
            <v>8724</v>
          </cell>
          <cell r="C173">
            <v>227</v>
          </cell>
          <cell r="D173" t="str">
            <v>173 </v>
          </cell>
          <cell r="E173">
            <v>5</v>
          </cell>
          <cell r="F173">
            <v>1292</v>
          </cell>
          <cell r="G173">
            <v>7259</v>
          </cell>
          <cell r="H173">
            <v>78</v>
          </cell>
          <cell r="I173">
            <v>998</v>
          </cell>
          <cell r="J173">
            <v>20</v>
          </cell>
          <cell r="K173">
            <v>78942</v>
          </cell>
          <cell r="L173">
            <v>9035</v>
          </cell>
        </row>
        <row r="174">
          <cell r="A174" t="str">
            <v>Seychelles</v>
          </cell>
          <cell r="B174">
            <v>11</v>
          </cell>
          <cell r="F174">
            <v>6</v>
          </cell>
          <cell r="G174">
            <v>5</v>
          </cell>
          <cell r="I174">
            <v>112</v>
          </cell>
        </row>
        <row r="175">
          <cell r="A175" t="str">
            <v>Sierra Leone</v>
          </cell>
          <cell r="B175">
            <v>104</v>
          </cell>
          <cell r="D175" t="str">
            <v>4 </v>
          </cell>
          <cell r="F175">
            <v>12</v>
          </cell>
          <cell r="G175">
            <v>88</v>
          </cell>
          <cell r="I175">
            <v>13</v>
          </cell>
          <cell r="J175">
            <v>0.5</v>
          </cell>
        </row>
        <row r="176">
          <cell r="A176" t="str">
            <v>Singapore</v>
          </cell>
          <cell r="B176">
            <v>15641</v>
          </cell>
          <cell r="C176">
            <v>690</v>
          </cell>
          <cell r="D176" t="str">
            <v>14 </v>
          </cell>
          <cell r="F176">
            <v>1188</v>
          </cell>
          <cell r="G176">
            <v>14439</v>
          </cell>
          <cell r="H176">
            <v>22</v>
          </cell>
          <cell r="I176">
            <v>2674</v>
          </cell>
          <cell r="J176">
            <v>2</v>
          </cell>
          <cell r="K176">
            <v>143919</v>
          </cell>
          <cell r="L176">
            <v>24600</v>
          </cell>
        </row>
        <row r="177">
          <cell r="A177" t="str">
            <v>Sint Maarten</v>
          </cell>
          <cell r="B177">
            <v>75</v>
          </cell>
          <cell r="D177" t="str">
            <v>13 </v>
          </cell>
          <cell r="F177">
            <v>33</v>
          </cell>
          <cell r="G177">
            <v>29</v>
          </cell>
          <cell r="H177">
            <v>7</v>
          </cell>
          <cell r="I177">
            <v>1749</v>
          </cell>
          <cell r="J177">
            <v>303</v>
          </cell>
          <cell r="K177">
            <v>302</v>
          </cell>
          <cell r="L177">
            <v>7044</v>
          </cell>
        </row>
        <row r="178">
          <cell r="A178" t="str">
            <v>Slovakia</v>
          </cell>
          <cell r="B178">
            <v>1391</v>
          </cell>
          <cell r="C178">
            <v>7</v>
          </cell>
          <cell r="D178">
            <v>22</v>
          </cell>
          <cell r="E178">
            <v>2</v>
          </cell>
          <cell r="F178">
            <v>484</v>
          </cell>
          <cell r="G178">
            <v>885</v>
          </cell>
          <cell r="H178">
            <v>8</v>
          </cell>
          <cell r="I178">
            <v>255</v>
          </cell>
          <cell r="J178">
            <v>4</v>
          </cell>
          <cell r="K178">
            <v>81338</v>
          </cell>
          <cell r="L178">
            <v>14898</v>
          </cell>
        </row>
        <row r="179">
          <cell r="A179" t="str">
            <v>Slovenia</v>
          </cell>
          <cell r="B179">
            <v>1418</v>
          </cell>
          <cell r="C179">
            <v>10</v>
          </cell>
          <cell r="D179">
            <v>89</v>
          </cell>
          <cell r="E179">
            <v>3</v>
          </cell>
          <cell r="F179">
            <v>230</v>
          </cell>
          <cell r="G179">
            <v>1099</v>
          </cell>
          <cell r="H179">
            <v>25</v>
          </cell>
          <cell r="I179">
            <v>682</v>
          </cell>
          <cell r="J179">
            <v>43</v>
          </cell>
          <cell r="K179">
            <v>51607</v>
          </cell>
          <cell r="L179">
            <v>24824</v>
          </cell>
        </row>
        <row r="180">
          <cell r="A180" t="str">
            <v>Somalia</v>
          </cell>
          <cell r="B180">
            <v>582</v>
          </cell>
          <cell r="C180">
            <v>54</v>
          </cell>
          <cell r="D180" t="str">
            <v>28 </v>
          </cell>
          <cell r="F180">
            <v>20</v>
          </cell>
          <cell r="G180">
            <v>534</v>
          </cell>
          <cell r="H180">
            <v>2</v>
          </cell>
          <cell r="I180">
            <v>37</v>
          </cell>
          <cell r="J180">
            <v>2</v>
          </cell>
        </row>
        <row r="181">
          <cell r="A181" t="str">
            <v>South Africa</v>
          </cell>
          <cell r="B181">
            <v>4996</v>
          </cell>
          <cell r="D181" t="str">
            <v>93 </v>
          </cell>
          <cell r="F181">
            <v>2073</v>
          </cell>
          <cell r="G181">
            <v>2830</v>
          </cell>
          <cell r="H181">
            <v>36</v>
          </cell>
          <cell r="I181">
            <v>84</v>
          </cell>
          <cell r="J181">
            <v>2</v>
          </cell>
          <cell r="K181">
            <v>185497</v>
          </cell>
          <cell r="L181">
            <v>3128</v>
          </cell>
        </row>
        <row r="182">
          <cell r="A182" t="str">
            <v>South Sudan</v>
          </cell>
          <cell r="B182">
            <v>34</v>
          </cell>
          <cell r="G182">
            <v>34</v>
          </cell>
          <cell r="I182">
            <v>3</v>
          </cell>
        </row>
        <row r="183">
          <cell r="A183" t="str">
            <v>Spain</v>
          </cell>
          <cell r="B183">
            <v>236899</v>
          </cell>
          <cell r="C183">
            <v>4771</v>
          </cell>
          <cell r="D183">
            <v>24275</v>
          </cell>
          <cell r="E183">
            <v>453</v>
          </cell>
          <cell r="F183">
            <v>132929</v>
          </cell>
          <cell r="G183">
            <v>79695</v>
          </cell>
          <cell r="H183">
            <v>7764</v>
          </cell>
          <cell r="I183">
            <v>5067</v>
          </cell>
          <cell r="J183">
            <v>519</v>
          </cell>
          <cell r="K183">
            <v>1414477</v>
          </cell>
          <cell r="L183">
            <v>30253</v>
          </cell>
        </row>
        <row r="184">
          <cell r="A184" t="str">
            <v>Sri Lanka</v>
          </cell>
          <cell r="B184">
            <v>630</v>
          </cell>
          <cell r="C184">
            <v>11</v>
          </cell>
          <cell r="D184" t="str">
            <v>7 </v>
          </cell>
          <cell r="F184">
            <v>136</v>
          </cell>
          <cell r="G184">
            <v>487</v>
          </cell>
          <cell r="H184">
            <v>2</v>
          </cell>
          <cell r="I184">
            <v>29</v>
          </cell>
          <cell r="J184">
            <v>0.3</v>
          </cell>
          <cell r="K184">
            <v>17715</v>
          </cell>
          <cell r="L184">
            <v>827</v>
          </cell>
        </row>
        <row r="185">
          <cell r="A185" t="str">
            <v>St. Barth</v>
          </cell>
          <cell r="B185">
            <v>6</v>
          </cell>
          <cell r="F185">
            <v>6</v>
          </cell>
          <cell r="G185">
            <v>0</v>
          </cell>
          <cell r="I185">
            <v>607</v>
          </cell>
        </row>
        <row r="186">
          <cell r="A186" t="str">
            <v>St. Vincent Grenadines</v>
          </cell>
          <cell r="B186">
            <v>15</v>
          </cell>
          <cell r="F186">
            <v>8</v>
          </cell>
          <cell r="G186">
            <v>7</v>
          </cell>
          <cell r="I186">
            <v>135</v>
          </cell>
          <cell r="K186">
            <v>108</v>
          </cell>
          <cell r="L186">
            <v>973</v>
          </cell>
        </row>
        <row r="187">
          <cell r="A187" t="str">
            <v>Sudan</v>
          </cell>
          <cell r="B187">
            <v>375</v>
          </cell>
          <cell r="C187">
            <v>57</v>
          </cell>
          <cell r="D187" t="str">
            <v>28 </v>
          </cell>
          <cell r="E187">
            <v>3</v>
          </cell>
          <cell r="F187">
            <v>32</v>
          </cell>
          <cell r="G187">
            <v>315</v>
          </cell>
          <cell r="I187">
            <v>9</v>
          </cell>
          <cell r="J187">
            <v>0.6</v>
          </cell>
        </row>
        <row r="188">
          <cell r="A188" t="str">
            <v>Suriname</v>
          </cell>
          <cell r="B188">
            <v>10</v>
          </cell>
          <cell r="D188" t="str">
            <v>1 </v>
          </cell>
          <cell r="F188">
            <v>7</v>
          </cell>
          <cell r="G188">
            <v>2</v>
          </cell>
          <cell r="I188">
            <v>17</v>
          </cell>
          <cell r="J188">
            <v>2</v>
          </cell>
          <cell r="K188">
            <v>404</v>
          </cell>
          <cell r="L188">
            <v>689</v>
          </cell>
        </row>
        <row r="189">
          <cell r="A189" t="str">
            <v>Sweden</v>
          </cell>
          <cell r="B189">
            <v>20302</v>
          </cell>
          <cell r="C189">
            <v>681</v>
          </cell>
          <cell r="D189">
            <v>2462</v>
          </cell>
          <cell r="E189">
            <v>107</v>
          </cell>
          <cell r="F189">
            <v>1005</v>
          </cell>
          <cell r="G189">
            <v>16835</v>
          </cell>
          <cell r="H189">
            <v>479</v>
          </cell>
          <cell r="I189">
            <v>2010</v>
          </cell>
          <cell r="J189">
            <v>244</v>
          </cell>
          <cell r="K189">
            <v>119500</v>
          </cell>
          <cell r="L189">
            <v>11833</v>
          </cell>
        </row>
        <row r="190">
          <cell r="A190" t="str">
            <v>Switzerland</v>
          </cell>
          <cell r="B190">
            <v>29407</v>
          </cell>
          <cell r="C190">
            <v>143</v>
          </cell>
          <cell r="D190">
            <v>1703</v>
          </cell>
          <cell r="E190">
            <v>4</v>
          </cell>
          <cell r="F190">
            <v>22600</v>
          </cell>
          <cell r="G190">
            <v>5104</v>
          </cell>
          <cell r="H190">
            <v>185</v>
          </cell>
          <cell r="I190">
            <v>3398</v>
          </cell>
          <cell r="J190">
            <v>197</v>
          </cell>
          <cell r="K190">
            <v>260500</v>
          </cell>
          <cell r="L190">
            <v>30100</v>
          </cell>
        </row>
        <row r="191">
          <cell r="A191" t="str">
            <v>Syria</v>
          </cell>
          <cell r="B191">
            <v>43</v>
          </cell>
          <cell r="D191" t="str">
            <v>3 </v>
          </cell>
          <cell r="F191">
            <v>21</v>
          </cell>
          <cell r="G191">
            <v>19</v>
          </cell>
          <cell r="I191">
            <v>2</v>
          </cell>
          <cell r="J191">
            <v>0.2</v>
          </cell>
        </row>
        <row r="192">
          <cell r="A192" t="str">
            <v>Taiwan</v>
          </cell>
          <cell r="B192">
            <v>429</v>
          </cell>
          <cell r="D192" t="str">
            <v>6 </v>
          </cell>
          <cell r="F192">
            <v>311</v>
          </cell>
          <cell r="G192">
            <v>112</v>
          </cell>
          <cell r="I192">
            <v>18</v>
          </cell>
          <cell r="J192">
            <v>0.3</v>
          </cell>
          <cell r="K192">
            <v>62368</v>
          </cell>
          <cell r="L192">
            <v>2619</v>
          </cell>
        </row>
        <row r="193">
          <cell r="A193" t="str">
            <v>Tanzania</v>
          </cell>
          <cell r="B193">
            <v>480</v>
          </cell>
          <cell r="C193">
            <v>181</v>
          </cell>
          <cell r="D193" t="str">
            <v>16 </v>
          </cell>
          <cell r="E193">
            <v>6</v>
          </cell>
          <cell r="F193">
            <v>167</v>
          </cell>
          <cell r="G193">
            <v>297</v>
          </cell>
          <cell r="H193">
            <v>7</v>
          </cell>
          <cell r="I193">
            <v>8</v>
          </cell>
          <cell r="J193">
            <v>0.3</v>
          </cell>
        </row>
        <row r="194">
          <cell r="A194" t="str">
            <v>Thailand</v>
          </cell>
          <cell r="B194">
            <v>2947</v>
          </cell>
          <cell r="C194">
            <v>9</v>
          </cell>
          <cell r="D194" t="str">
            <v>54 </v>
          </cell>
          <cell r="F194">
            <v>2665</v>
          </cell>
          <cell r="G194">
            <v>228</v>
          </cell>
          <cell r="H194">
            <v>61</v>
          </cell>
          <cell r="I194">
            <v>42</v>
          </cell>
          <cell r="J194">
            <v>0.8</v>
          </cell>
          <cell r="K194">
            <v>178083</v>
          </cell>
          <cell r="L194">
            <v>2551</v>
          </cell>
        </row>
        <row r="195">
          <cell r="A195" t="str">
            <v>Timor-Leste</v>
          </cell>
          <cell r="B195">
            <v>24</v>
          </cell>
          <cell r="F195">
            <v>6</v>
          </cell>
          <cell r="G195">
            <v>18</v>
          </cell>
          <cell r="I195">
            <v>18</v>
          </cell>
          <cell r="K195">
            <v>322</v>
          </cell>
          <cell r="L195">
            <v>244</v>
          </cell>
        </row>
        <row r="196">
          <cell r="A196" t="str">
            <v>Togo</v>
          </cell>
          <cell r="B196">
            <v>109</v>
          </cell>
          <cell r="C196">
            <v>10</v>
          </cell>
          <cell r="D196" t="str">
            <v>7 </v>
          </cell>
          <cell r="E196">
            <v>1</v>
          </cell>
          <cell r="F196">
            <v>64</v>
          </cell>
          <cell r="G196">
            <v>38</v>
          </cell>
          <cell r="I196">
            <v>13</v>
          </cell>
          <cell r="J196">
            <v>0.8</v>
          </cell>
          <cell r="K196">
            <v>6675</v>
          </cell>
          <cell r="L196">
            <v>806</v>
          </cell>
        </row>
        <row r="197">
          <cell r="A197" t="str">
            <v>Trinidad and Tobago</v>
          </cell>
          <cell r="B197">
            <v>116</v>
          </cell>
          <cell r="D197" t="str">
            <v>8 </v>
          </cell>
          <cell r="F197">
            <v>68</v>
          </cell>
          <cell r="G197">
            <v>40</v>
          </cell>
          <cell r="I197">
            <v>83</v>
          </cell>
          <cell r="J197">
            <v>6</v>
          </cell>
          <cell r="K197">
            <v>1642</v>
          </cell>
          <cell r="L197">
            <v>1173</v>
          </cell>
        </row>
        <row r="198">
          <cell r="A198" t="str">
            <v>Tunisia</v>
          </cell>
          <cell r="B198">
            <v>975</v>
          </cell>
          <cell r="D198" t="str">
            <v>40 </v>
          </cell>
          <cell r="F198">
            <v>279</v>
          </cell>
          <cell r="G198">
            <v>656</v>
          </cell>
          <cell r="H198">
            <v>18</v>
          </cell>
          <cell r="I198">
            <v>82</v>
          </cell>
          <cell r="J198">
            <v>3</v>
          </cell>
          <cell r="K198">
            <v>21477</v>
          </cell>
          <cell r="L198">
            <v>1817</v>
          </cell>
        </row>
        <row r="199">
          <cell r="A199" t="str">
            <v>Turkey</v>
          </cell>
          <cell r="B199">
            <v>117589</v>
          </cell>
          <cell r="C199">
            <v>2936</v>
          </cell>
          <cell r="D199">
            <v>3081</v>
          </cell>
          <cell r="E199">
            <v>89</v>
          </cell>
          <cell r="F199">
            <v>44022</v>
          </cell>
          <cell r="G199">
            <v>70486</v>
          </cell>
          <cell r="H199">
            <v>1574</v>
          </cell>
          <cell r="I199">
            <v>1394</v>
          </cell>
          <cell r="J199">
            <v>37</v>
          </cell>
          <cell r="K199">
            <v>991613</v>
          </cell>
          <cell r="L199">
            <v>11757</v>
          </cell>
        </row>
        <row r="200">
          <cell r="A200" t="str">
            <v>Turks and Caicos</v>
          </cell>
          <cell r="B200">
            <v>12</v>
          </cell>
          <cell r="D200" t="str">
            <v>1 </v>
          </cell>
          <cell r="F200">
            <v>5</v>
          </cell>
          <cell r="G200">
            <v>6</v>
          </cell>
          <cell r="I200">
            <v>310</v>
          </cell>
          <cell r="J200">
            <v>26</v>
          </cell>
          <cell r="K200">
            <v>83</v>
          </cell>
          <cell r="L200">
            <v>2144</v>
          </cell>
        </row>
        <row r="201">
          <cell r="A201" t="str">
            <v>UAE</v>
          </cell>
          <cell r="B201">
            <v>11929</v>
          </cell>
          <cell r="C201">
            <v>549</v>
          </cell>
          <cell r="D201" t="str">
            <v>98 </v>
          </cell>
          <cell r="E201">
            <v>9</v>
          </cell>
          <cell r="F201">
            <v>2329</v>
          </cell>
          <cell r="G201">
            <v>9502</v>
          </cell>
          <cell r="H201">
            <v>1</v>
          </cell>
          <cell r="I201">
            <v>1206</v>
          </cell>
          <cell r="J201">
            <v>10</v>
          </cell>
          <cell r="K201">
            <v>1122000</v>
          </cell>
          <cell r="L201">
            <v>113443</v>
          </cell>
        </row>
        <row r="202">
          <cell r="A202" t="str">
            <v>Uganda</v>
          </cell>
          <cell r="B202">
            <v>79</v>
          </cell>
          <cell r="F202">
            <v>52</v>
          </cell>
          <cell r="G202">
            <v>27</v>
          </cell>
          <cell r="I202">
            <v>2</v>
          </cell>
          <cell r="K202">
            <v>27432</v>
          </cell>
          <cell r="L202">
            <v>600</v>
          </cell>
        </row>
        <row r="203">
          <cell r="A203" t="str">
            <v>UK</v>
          </cell>
          <cell r="B203">
            <v>165221</v>
          </cell>
          <cell r="C203">
            <v>4076</v>
          </cell>
          <cell r="D203">
            <v>26097</v>
          </cell>
          <cell r="E203">
            <v>4419</v>
          </cell>
          <cell r="F203" t="str">
            <v>N/A</v>
          </cell>
          <cell r="G203">
            <v>138780</v>
          </cell>
          <cell r="H203">
            <v>1559</v>
          </cell>
          <cell r="I203">
            <v>2434</v>
          </cell>
          <cell r="J203">
            <v>384</v>
          </cell>
          <cell r="K203">
            <v>818539</v>
          </cell>
          <cell r="L203">
            <v>12058</v>
          </cell>
        </row>
        <row r="204">
          <cell r="A204" t="str">
            <v>Ukraine</v>
          </cell>
          <cell r="B204">
            <v>9866</v>
          </cell>
          <cell r="C204">
            <v>456</v>
          </cell>
          <cell r="D204" t="str">
            <v>250 </v>
          </cell>
          <cell r="E204">
            <v>11</v>
          </cell>
          <cell r="F204">
            <v>1103</v>
          </cell>
          <cell r="G204">
            <v>8513</v>
          </cell>
          <cell r="H204">
            <v>129</v>
          </cell>
          <cell r="I204">
            <v>226</v>
          </cell>
          <cell r="J204">
            <v>6</v>
          </cell>
          <cell r="K204">
            <v>104544</v>
          </cell>
          <cell r="L204">
            <v>2390</v>
          </cell>
        </row>
        <row r="205">
          <cell r="A205" t="str">
            <v>Uruguay</v>
          </cell>
          <cell r="B205">
            <v>625</v>
          </cell>
          <cell r="C205">
            <v>5</v>
          </cell>
          <cell r="D205" t="str">
            <v>15 </v>
          </cell>
          <cell r="F205">
            <v>394</v>
          </cell>
          <cell r="G205">
            <v>216</v>
          </cell>
          <cell r="H205">
            <v>11</v>
          </cell>
          <cell r="I205">
            <v>180</v>
          </cell>
          <cell r="J205">
            <v>4</v>
          </cell>
          <cell r="K205">
            <v>18140</v>
          </cell>
          <cell r="L205">
            <v>5222</v>
          </cell>
        </row>
        <row r="206">
          <cell r="A206" t="str">
            <v>USA</v>
          </cell>
          <cell r="B206">
            <v>1048834</v>
          </cell>
          <cell r="C206">
            <v>13069</v>
          </cell>
          <cell r="D206">
            <v>60495</v>
          </cell>
          <cell r="E206">
            <v>1229</v>
          </cell>
          <cell r="F206">
            <v>144352</v>
          </cell>
          <cell r="G206">
            <v>843987</v>
          </cell>
          <cell r="H206">
            <v>19110</v>
          </cell>
          <cell r="I206">
            <v>3169</v>
          </cell>
          <cell r="J206">
            <v>183</v>
          </cell>
          <cell r="K206">
            <v>6037815</v>
          </cell>
          <cell r="L206">
            <v>18241</v>
          </cell>
        </row>
        <row r="207">
          <cell r="A207" t="str">
            <v>Uzbekistan</v>
          </cell>
          <cell r="B207">
            <v>1969</v>
          </cell>
          <cell r="C207">
            <v>30</v>
          </cell>
          <cell r="D207" t="str">
            <v>8 </v>
          </cell>
          <cell r="F207">
            <v>1096</v>
          </cell>
          <cell r="G207">
            <v>865</v>
          </cell>
          <cell r="H207">
            <v>8</v>
          </cell>
          <cell r="I207">
            <v>59</v>
          </cell>
          <cell r="J207">
            <v>0.2</v>
          </cell>
          <cell r="K207">
            <v>242536</v>
          </cell>
          <cell r="L207">
            <v>7247</v>
          </cell>
        </row>
        <row r="208">
          <cell r="A208" t="str">
            <v>Vatican City</v>
          </cell>
          <cell r="B208">
            <v>10</v>
          </cell>
          <cell r="F208">
            <v>2</v>
          </cell>
          <cell r="G208">
            <v>8</v>
          </cell>
          <cell r="I208">
            <v>12484</v>
          </cell>
        </row>
        <row r="209">
          <cell r="A209" t="str">
            <v>Venezuela</v>
          </cell>
          <cell r="B209">
            <v>329</v>
          </cell>
          <cell r="D209" t="str">
            <v>10 </v>
          </cell>
          <cell r="F209">
            <v>142</v>
          </cell>
          <cell r="G209">
            <v>177</v>
          </cell>
          <cell r="H209">
            <v>3</v>
          </cell>
          <cell r="I209">
            <v>12</v>
          </cell>
          <cell r="J209">
            <v>0.4</v>
          </cell>
          <cell r="K209">
            <v>440966</v>
          </cell>
          <cell r="L209">
            <v>15507</v>
          </cell>
        </row>
        <row r="210">
          <cell r="A210" t="str">
            <v>Vietnam</v>
          </cell>
          <cell r="B210">
            <v>270</v>
          </cell>
          <cell r="F210">
            <v>222</v>
          </cell>
          <cell r="G210">
            <v>48</v>
          </cell>
          <cell r="H210">
            <v>8</v>
          </cell>
          <cell r="I210">
            <v>3</v>
          </cell>
          <cell r="K210">
            <v>212965</v>
          </cell>
          <cell r="L210">
            <v>2188</v>
          </cell>
        </row>
        <row r="211">
          <cell r="A211" t="str">
            <v>Western Sahara</v>
          </cell>
          <cell r="B211">
            <v>6</v>
          </cell>
          <cell r="F211">
            <v>5</v>
          </cell>
          <cell r="G211">
            <v>1</v>
          </cell>
          <cell r="I211">
            <v>10</v>
          </cell>
        </row>
        <row r="212">
          <cell r="A212" t="str">
            <v>World</v>
          </cell>
          <cell r="B212">
            <v>3189060</v>
          </cell>
          <cell r="C212">
            <v>52552</v>
          </cell>
          <cell r="D212">
            <v>225617</v>
          </cell>
          <cell r="E212">
            <v>7804</v>
          </cell>
          <cell r="F212">
            <v>986622</v>
          </cell>
          <cell r="G212">
            <v>1976821</v>
          </cell>
          <cell r="H212">
            <v>60419</v>
          </cell>
          <cell r="I212">
            <v>409</v>
          </cell>
          <cell r="J212">
            <v>28.9</v>
          </cell>
        </row>
        <row r="213">
          <cell r="A213" t="str">
            <v>Yemen</v>
          </cell>
          <cell r="B213">
            <v>1</v>
          </cell>
          <cell r="F213">
            <v>1</v>
          </cell>
          <cell r="G213">
            <v>0</v>
          </cell>
          <cell r="I213">
            <v>0.03</v>
          </cell>
          <cell r="K213">
            <v>120</v>
          </cell>
          <cell r="L213">
            <v>4</v>
          </cell>
        </row>
        <row r="214">
          <cell r="A214" t="str">
            <v>Zambia</v>
          </cell>
          <cell r="B214">
            <v>97</v>
          </cell>
          <cell r="C214">
            <v>2</v>
          </cell>
          <cell r="D214" t="str">
            <v>3 </v>
          </cell>
          <cell r="F214">
            <v>54</v>
          </cell>
          <cell r="G214">
            <v>40</v>
          </cell>
          <cell r="H214">
            <v>1</v>
          </cell>
          <cell r="I214">
            <v>5</v>
          </cell>
          <cell r="J214">
            <v>0.2</v>
          </cell>
          <cell r="K214">
            <v>5284</v>
          </cell>
          <cell r="L214">
            <v>287</v>
          </cell>
        </row>
        <row r="215">
          <cell r="A215" t="str">
            <v>Zimbabwe</v>
          </cell>
          <cell r="B215">
            <v>32</v>
          </cell>
          <cell r="D215" t="str">
            <v>4 </v>
          </cell>
          <cell r="F215">
            <v>5</v>
          </cell>
          <cell r="G215">
            <v>23</v>
          </cell>
          <cell r="I215">
            <v>2</v>
          </cell>
          <cell r="J215">
            <v>0.3</v>
          </cell>
          <cell r="K215">
            <v>6834</v>
          </cell>
          <cell r="L215">
            <v>460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E37"/>
  <sheetViews>
    <sheetView tabSelected="1" workbookViewId="0">
      <pane xSplit="1" ySplit="1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7.33203125" defaultRowHeight="15" x14ac:dyDescent="0.2"/>
  <cols>
    <col min="1" max="1" width="12.83203125" style="1" bestFit="1" customWidth="1"/>
    <col min="2" max="2" width="22" style="1" customWidth="1"/>
    <col min="3" max="3" width="10" style="2" bestFit="1" customWidth="1"/>
    <col min="4" max="4" width="14" style="1" customWidth="1"/>
    <col min="5" max="5" width="19.83203125" style="1" customWidth="1"/>
    <col min="6" max="6" width="14.5" style="1" customWidth="1"/>
    <col min="7" max="7" width="13.5" style="1" customWidth="1"/>
    <col min="8" max="8" width="13.33203125" style="1" customWidth="1"/>
    <col min="9" max="9" width="14" style="1" customWidth="1"/>
    <col min="10" max="10" width="8.83203125" style="1" bestFit="1" customWidth="1"/>
    <col min="11" max="11" width="7.33203125" style="1"/>
    <col min="12" max="12" width="11" style="1" customWidth="1"/>
    <col min="13" max="13" width="17.5" style="1" bestFit="1" customWidth="1"/>
    <col min="14" max="14" width="25" style="1" bestFit="1" customWidth="1"/>
    <col min="15" max="15" width="7.33203125" style="1"/>
    <col min="16" max="16" width="14.5" style="1" bestFit="1" customWidth="1"/>
    <col min="17" max="17" width="12" style="1" bestFit="1" customWidth="1"/>
    <col min="18" max="18" width="9.5" style="1" bestFit="1" customWidth="1"/>
    <col min="19" max="19" width="17.83203125" style="1" bestFit="1" customWidth="1"/>
    <col min="20" max="20" width="15.1640625" style="1" bestFit="1" customWidth="1"/>
    <col min="21" max="21" width="10.33203125" style="1" bestFit="1" customWidth="1"/>
    <col min="22" max="22" width="9.5" style="1" bestFit="1" customWidth="1"/>
    <col min="23" max="24" width="15.33203125" style="1" bestFit="1" customWidth="1"/>
    <col min="25" max="25" width="9.5" style="1" bestFit="1" customWidth="1"/>
    <col min="26" max="26" width="18.1640625" style="1" customWidth="1"/>
    <col min="27" max="27" width="13" style="1" customWidth="1"/>
    <col min="28" max="28" width="19.83203125" style="1" customWidth="1"/>
    <col min="29" max="29" width="21.1640625" style="1" customWidth="1"/>
    <col min="30" max="30" width="11.83203125" style="1" customWidth="1"/>
    <col min="31" max="31" width="14.33203125" style="1" customWidth="1"/>
    <col min="32" max="16384" width="7.33203125" style="1"/>
  </cols>
  <sheetData>
    <row r="1" spans="1:3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 t="s">
        <v>31</v>
      </c>
      <c r="B2" s="1">
        <v>5005</v>
      </c>
      <c r="C2" s="2">
        <f>AVERAGE($B$2:$B$37)</f>
        <v>3994.1388888888887</v>
      </c>
      <c r="D2" s="2">
        <f>B2/C2</f>
        <v>1.2530861192441702</v>
      </c>
      <c r="E2" s="1">
        <f>INDEX([1]CORONA_WORLD!$A$1:$L$215,MATCH(DATA!$A2,[1]CORONA_WORLD!$A$1:$A$215,0),4)</f>
        <v>89</v>
      </c>
      <c r="F2" s="2">
        <f>AVERAGE($E$2:$E$37)</f>
        <v>5524.166666666667</v>
      </c>
      <c r="G2" s="2">
        <f>E2/F2</f>
        <v>1.611102730426912E-2</v>
      </c>
      <c r="H2" s="1">
        <f>INDEX([1]CORONA_WORLD!$A$1:$L$215,MATCH(DATA!$A2,[1]CORONA_WORLD!$A$1:$A$215,0),2)</f>
        <v>6746</v>
      </c>
      <c r="I2" s="6">
        <f>1-(E2/H2)</f>
        <v>0.98680699673880823</v>
      </c>
      <c r="J2" s="6">
        <f>AVERAGE($I$2:$I$37)</f>
        <v>0.94272195579045237</v>
      </c>
      <c r="K2" s="6">
        <f>I2/J2</f>
        <v>1.0467635665824622</v>
      </c>
      <c r="L2" s="1">
        <v>642.29999999999995</v>
      </c>
      <c r="M2" s="1">
        <f>STANDARDIZE(L2,AVERAGE($L$2:$L$37),_xlfn.STDEV.P($L$2:$L$37))</f>
        <v>-1.0236043597303428</v>
      </c>
      <c r="N2" s="1">
        <f>IF(M2&lt;_xlfn.QUARTILE.EXC($M$2:$M$37,1),1,IF(M2&gt;_xlfn.QUARTILE.EXC($M$2:$M$37,3),3,2))</f>
        <v>1</v>
      </c>
      <c r="O2" s="1">
        <v>11.7</v>
      </c>
      <c r="P2" s="1">
        <f>AVERAGE($O$2:$O$37)</f>
        <v>8.8444444444444414</v>
      </c>
      <c r="Q2" s="1">
        <f>O2/P2</f>
        <v>1.3228643216080405</v>
      </c>
      <c r="R2" s="1">
        <v>3.7</v>
      </c>
      <c r="S2" s="1">
        <f>AVERAGE($R$2:$R$37)</f>
        <v>3.4888888888888889</v>
      </c>
      <c r="T2" s="1">
        <f>R2/S2</f>
        <v>1.0605095541401275</v>
      </c>
      <c r="U2" s="1">
        <v>24.992899999999999</v>
      </c>
      <c r="V2" s="1">
        <v>99.2</v>
      </c>
      <c r="W2" s="1">
        <f>AVERAGE($V$2:$V$37)</f>
        <v>59.591428571428594</v>
      </c>
      <c r="X2" s="1">
        <f>V2/W2</f>
        <v>1.6646689360886027</v>
      </c>
      <c r="Y2" s="1" t="s">
        <v>32</v>
      </c>
      <c r="Z2" s="1">
        <v>15.663</v>
      </c>
      <c r="AA2" s="1">
        <f>AVERAGE($Z$2:$Z$37)</f>
        <v>17.693472222222216</v>
      </c>
      <c r="AB2" s="1">
        <f>Z2/AA2</f>
        <v>0.88524173227728398</v>
      </c>
      <c r="AC2" s="1">
        <v>9.4</v>
      </c>
      <c r="AD2" s="1">
        <f>AVERAGE($AC$2:$AC$37)</f>
        <v>8.9416666666666647</v>
      </c>
      <c r="AE2" s="1">
        <f>AC2/AD2</f>
        <v>1.0512581547064308</v>
      </c>
    </row>
    <row r="3" spans="1:31" x14ac:dyDescent="0.2">
      <c r="A3" s="1" t="s">
        <v>33</v>
      </c>
      <c r="B3" s="1">
        <v>5395</v>
      </c>
      <c r="C3" s="2">
        <f t="shared" ref="C3:C37" si="0">AVERAGE($B$2:$B$37)</f>
        <v>3994.1388888888887</v>
      </c>
      <c r="D3" s="2">
        <f t="shared" ref="D3:D37" si="1">B3/C3</f>
        <v>1.3507291934709889</v>
      </c>
      <c r="E3" s="1">
        <f>INDEX([1]CORONA_WORLD!$A$1:$L$215,MATCH(DATA!$A3,[1]CORONA_WORLD!$A$1:$A$215,0),4)</f>
        <v>580</v>
      </c>
      <c r="F3" s="2">
        <f t="shared" ref="F3:F37" si="2">AVERAGE($E$2:$E$37)</f>
        <v>5524.166666666667</v>
      </c>
      <c r="G3" s="2">
        <f t="shared" ref="G3:G37" si="3">E3/F3</f>
        <v>0.10499321164579875</v>
      </c>
      <c r="H3" s="1">
        <f>INDEX([1]CORONA_WORLD!$A$1:$L$215,MATCH(DATA!$A3,[1]CORONA_WORLD!$A$1:$A$215,0),2)</f>
        <v>15402</v>
      </c>
      <c r="I3" s="6">
        <f t="shared" ref="I3:I37" si="4">1-(E3/H3)</f>
        <v>0.96234255291520587</v>
      </c>
      <c r="J3" s="6">
        <f t="shared" ref="J3:J37" si="5">AVERAGE($I$2:$I$37)</f>
        <v>0.94272195579045237</v>
      </c>
      <c r="K3" s="6">
        <f t="shared" ref="K3:K37" si="6">I3/J3</f>
        <v>1.0208127083539729</v>
      </c>
      <c r="L3" s="1">
        <v>741.4</v>
      </c>
      <c r="M3" s="1">
        <f t="shared" ref="M3:M37" si="7">STANDARDIZE(L3,AVERAGE($L$2:$L$37),_xlfn.STDEV.P($L$2:$L$37))</f>
        <v>-0.38300321006645283</v>
      </c>
      <c r="N3" s="1">
        <f t="shared" ref="N3:N37" si="8">IF(M3&lt;_xlfn.QUARTILE.EXC($M$2:$M$37,1),1,IF(M3&gt;_xlfn.QUARTILE.EXC($M$2:$M$37,3),3,2))</f>
        <v>2</v>
      </c>
      <c r="O3" s="1">
        <v>6.9</v>
      </c>
      <c r="P3" s="1">
        <f t="shared" ref="P3:P37" si="9">AVERAGE($O$2:$O$37)</f>
        <v>8.8444444444444414</v>
      </c>
      <c r="Q3" s="1">
        <f t="shared" ref="Q3:Q37" si="10">O3/P3</f>
        <v>0.78015075376884457</v>
      </c>
      <c r="R3" s="1">
        <v>5.2</v>
      </c>
      <c r="S3" s="1">
        <f t="shared" ref="S3:S37" si="11">AVERAGE($R$2:$R$37)</f>
        <v>3.4888888888888889</v>
      </c>
      <c r="T3" s="1">
        <f t="shared" ref="T3:T37" si="12">R3/S3</f>
        <v>1.4904458598726116</v>
      </c>
      <c r="U3" s="1">
        <v>8.8376999999999999</v>
      </c>
      <c r="V3" s="1">
        <v>47.5</v>
      </c>
      <c r="W3" s="1">
        <f t="shared" ref="W3:W37" si="13">AVERAGE($V$2:$V$37)</f>
        <v>59.591428571428594</v>
      </c>
      <c r="X3" s="1">
        <f t="shared" ref="X3:X37" si="14">V3/W3</f>
        <v>0.79709450064726439</v>
      </c>
      <c r="Y3" s="1" t="s">
        <v>34</v>
      </c>
      <c r="Z3" s="1">
        <v>18.759</v>
      </c>
      <c r="AA3" s="1">
        <f t="shared" ref="AA3:AA37" si="15">AVERAGE($Z$2:$Z$37)</f>
        <v>17.693472222222216</v>
      </c>
      <c r="AB3" s="1">
        <f t="shared" ref="AB3:AB37" si="16">Z3/AA3</f>
        <v>1.0602215192357511</v>
      </c>
      <c r="AC3" s="1">
        <v>11.8</v>
      </c>
      <c r="AD3" s="1">
        <f t="shared" ref="AD3:AD37" si="17">AVERAGE($AC$2:$AC$37)</f>
        <v>8.9416666666666647</v>
      </c>
      <c r="AE3" s="1">
        <f t="shared" ref="AE3:AE37" si="18">AC3/AD3</f>
        <v>1.3196644920782856</v>
      </c>
    </row>
    <row r="4" spans="1:31" x14ac:dyDescent="0.2">
      <c r="A4" s="1" t="s">
        <v>35</v>
      </c>
      <c r="B4" s="1">
        <v>4944</v>
      </c>
      <c r="C4" s="2">
        <f t="shared" si="0"/>
        <v>3994.1388888888887</v>
      </c>
      <c r="D4" s="2">
        <f t="shared" si="1"/>
        <v>1.2378137409676679</v>
      </c>
      <c r="E4" s="1">
        <f>INDEX([1]CORONA_WORLD!$A$1:$L$215,MATCH(DATA!$A4,[1]CORONA_WORLD!$A$1:$A$215,0),4)</f>
        <v>7501</v>
      </c>
      <c r="F4" s="2">
        <f t="shared" si="2"/>
        <v>5524.166666666667</v>
      </c>
      <c r="G4" s="2">
        <f t="shared" si="3"/>
        <v>1.3578518630260974</v>
      </c>
      <c r="H4" s="1">
        <f>INDEX([1]CORONA_WORLD!$A$1:$L$215,MATCH(DATA!$A4,[1]CORONA_WORLD!$A$1:$A$215,0),2)</f>
        <v>47859</v>
      </c>
      <c r="I4" s="6">
        <f t="shared" si="4"/>
        <v>0.84326876867464851</v>
      </c>
      <c r="J4" s="6">
        <f t="shared" si="5"/>
        <v>0.94272195579045237</v>
      </c>
      <c r="K4" s="6">
        <f t="shared" si="6"/>
        <v>0.89450422099014926</v>
      </c>
      <c r="L4" s="1">
        <v>740.7</v>
      </c>
      <c r="M4" s="1">
        <f t="shared" si="7"/>
        <v>-0.38752814250605605</v>
      </c>
      <c r="N4" s="1">
        <f t="shared" si="8"/>
        <v>2</v>
      </c>
      <c r="O4" s="1">
        <v>11</v>
      </c>
      <c r="P4" s="1">
        <f t="shared" si="9"/>
        <v>8.8444444444444414</v>
      </c>
      <c r="Q4" s="1">
        <f t="shared" si="10"/>
        <v>1.2437185929648245</v>
      </c>
      <c r="R4" s="1">
        <v>3.1</v>
      </c>
      <c r="S4" s="1">
        <f t="shared" si="11"/>
        <v>3.4888888888888889</v>
      </c>
      <c r="T4" s="1">
        <f t="shared" si="12"/>
        <v>0.88853503184713378</v>
      </c>
      <c r="U4" s="1">
        <v>11.403700000000001</v>
      </c>
      <c r="V4" s="1">
        <v>78.2</v>
      </c>
      <c r="W4" s="1">
        <f t="shared" si="13"/>
        <v>59.591428571428594</v>
      </c>
      <c r="X4" s="1">
        <f t="shared" si="14"/>
        <v>1.3122692621182332</v>
      </c>
      <c r="Y4" s="1" t="s">
        <v>36</v>
      </c>
      <c r="Z4" s="1">
        <v>18.835000000000001</v>
      </c>
      <c r="AA4" s="1">
        <f t="shared" si="15"/>
        <v>17.693472222222216</v>
      </c>
      <c r="AB4" s="1">
        <f t="shared" si="16"/>
        <v>1.0645168886830521</v>
      </c>
      <c r="AC4" s="1">
        <v>10.4</v>
      </c>
      <c r="AD4" s="1">
        <f t="shared" si="17"/>
        <v>8.9416666666666647</v>
      </c>
      <c r="AE4" s="1">
        <f t="shared" si="18"/>
        <v>1.1630941286113703</v>
      </c>
    </row>
    <row r="5" spans="1:31" x14ac:dyDescent="0.2">
      <c r="A5" s="1" t="s">
        <v>37</v>
      </c>
      <c r="B5" s="1">
        <v>4974</v>
      </c>
      <c r="C5" s="2">
        <f t="shared" si="0"/>
        <v>3994.1388888888887</v>
      </c>
      <c r="D5" s="2">
        <f t="shared" si="1"/>
        <v>1.2453247466774233</v>
      </c>
      <c r="E5" s="1">
        <f>INDEX([1]CORONA_WORLD!$A$1:$L$215,MATCH(DATA!$A5,[1]CORONA_WORLD!$A$1:$A$215,0),4)</f>
        <v>2904</v>
      </c>
      <c r="F5" s="2">
        <f t="shared" si="2"/>
        <v>5524.166666666667</v>
      </c>
      <c r="G5" s="2">
        <f t="shared" si="3"/>
        <v>0.52569014934379243</v>
      </c>
      <c r="H5" s="1">
        <f>INDEX([1]CORONA_WORLD!$A$1:$L$215,MATCH(DATA!$A5,[1]CORONA_WORLD!$A$1:$A$215,0),2)</f>
        <v>50373</v>
      </c>
      <c r="I5" s="6">
        <f t="shared" si="4"/>
        <v>0.94235006848907155</v>
      </c>
      <c r="J5" s="6">
        <f t="shared" si="5"/>
        <v>0.94272195579045237</v>
      </c>
      <c r="K5" s="6">
        <f t="shared" si="6"/>
        <v>0.9996055175133064</v>
      </c>
      <c r="L5" s="1">
        <v>675.4</v>
      </c>
      <c r="M5" s="1">
        <f>STANDARDIZE(L5,AVERAGE($L$2:$L$37),_xlfn.STDEV.P($L$2:$L$37))</f>
        <v>-0.80963969722908391</v>
      </c>
      <c r="N5" s="1">
        <f t="shared" si="8"/>
        <v>1</v>
      </c>
      <c r="O5" s="1">
        <v>10</v>
      </c>
      <c r="P5" s="1">
        <f t="shared" si="9"/>
        <v>8.8444444444444414</v>
      </c>
      <c r="Q5" s="1">
        <f t="shared" si="10"/>
        <v>1.1306532663316586</v>
      </c>
      <c r="R5" s="1">
        <v>2.7</v>
      </c>
      <c r="S5" s="1">
        <f t="shared" si="11"/>
        <v>3.4888888888888889</v>
      </c>
      <c r="T5" s="1">
        <f t="shared" si="12"/>
        <v>0.77388535031847139</v>
      </c>
      <c r="U5" s="1">
        <v>37.058900000000001</v>
      </c>
      <c r="V5" s="1">
        <v>55.9</v>
      </c>
      <c r="W5" s="1">
        <f t="shared" si="13"/>
        <v>59.591428571428594</v>
      </c>
      <c r="X5" s="1">
        <f t="shared" si="14"/>
        <v>0.93805437023541216</v>
      </c>
      <c r="Y5" s="1" t="s">
        <v>38</v>
      </c>
      <c r="Z5" s="1">
        <v>17.157</v>
      </c>
      <c r="AA5" s="1">
        <f t="shared" si="15"/>
        <v>17.693472222222216</v>
      </c>
      <c r="AB5" s="1">
        <f t="shared" si="16"/>
        <v>0.96967965272817225</v>
      </c>
      <c r="AC5" s="1">
        <v>8.1</v>
      </c>
      <c r="AD5" s="1">
        <f t="shared" si="17"/>
        <v>8.9416666666666647</v>
      </c>
      <c r="AE5" s="1">
        <f t="shared" si="18"/>
        <v>0.90587138863000949</v>
      </c>
    </row>
    <row r="6" spans="1:31" x14ac:dyDescent="0.2">
      <c r="A6" s="1" t="s">
        <v>39</v>
      </c>
      <c r="B6" s="1">
        <v>2182</v>
      </c>
      <c r="C6" s="2">
        <f t="shared" si="0"/>
        <v>3994.1388888888887</v>
      </c>
      <c r="D6" s="2">
        <f t="shared" si="1"/>
        <v>0.54630048195619973</v>
      </c>
      <c r="E6" s="1">
        <f>INDEX([1]CORONA_WORLD!$A$1:$L$215,MATCH(DATA!$A6,[1]CORONA_WORLD!$A$1:$A$215,0),4)</f>
        <v>216</v>
      </c>
      <c r="F6" s="2">
        <f t="shared" si="2"/>
        <v>5524.166666666667</v>
      </c>
      <c r="G6" s="2">
        <f t="shared" si="3"/>
        <v>3.9100920199125054E-2</v>
      </c>
      <c r="H6" s="1">
        <f>INDEX([1]CORONA_WORLD!$A$1:$L$215,MATCH(DATA!$A6,[1]CORONA_WORLD!$A$1:$A$215,0),2)</f>
        <v>14885</v>
      </c>
      <c r="I6" s="6">
        <f t="shared" si="4"/>
        <v>0.98548874706079947</v>
      </c>
      <c r="J6" s="6">
        <f t="shared" si="5"/>
        <v>0.94272195579045237</v>
      </c>
      <c r="K6" s="6">
        <f t="shared" si="6"/>
        <v>1.0453652224896874</v>
      </c>
      <c r="L6" s="1">
        <v>1051.8</v>
      </c>
      <c r="M6" s="1">
        <f t="shared" si="7"/>
        <v>1.6234811174377997</v>
      </c>
      <c r="N6" s="1">
        <f t="shared" si="8"/>
        <v>3</v>
      </c>
      <c r="O6" s="1">
        <v>2.7</v>
      </c>
      <c r="P6" s="1">
        <f t="shared" si="9"/>
        <v>8.8444444444444414</v>
      </c>
      <c r="Q6" s="1">
        <f t="shared" si="10"/>
        <v>0.30527638190954787</v>
      </c>
      <c r="R6" s="1">
        <v>2.5</v>
      </c>
      <c r="S6" s="1">
        <f t="shared" si="11"/>
        <v>3.4888888888888889</v>
      </c>
      <c r="T6" s="1">
        <f t="shared" si="12"/>
        <v>0.71656050955414008</v>
      </c>
      <c r="U6" s="1">
        <v>18.7514</v>
      </c>
      <c r="V6" s="1">
        <v>59.7</v>
      </c>
      <c r="W6" s="1">
        <f t="shared" si="13"/>
        <v>59.591428571428594</v>
      </c>
      <c r="X6" s="1">
        <f t="shared" si="14"/>
        <v>1.0018219302871934</v>
      </c>
      <c r="Y6" s="1" t="s">
        <v>40</v>
      </c>
      <c r="Z6" s="1">
        <v>11.547000000000001</v>
      </c>
      <c r="AA6" s="1">
        <f t="shared" si="15"/>
        <v>17.693472222222216</v>
      </c>
      <c r="AB6" s="1">
        <f t="shared" si="16"/>
        <v>0.65261356589451569</v>
      </c>
      <c r="AC6" s="1">
        <v>7.9</v>
      </c>
      <c r="AD6" s="1">
        <f t="shared" si="17"/>
        <v>8.9416666666666647</v>
      </c>
      <c r="AE6" s="1">
        <f t="shared" si="18"/>
        <v>0.88350419384902168</v>
      </c>
    </row>
    <row r="7" spans="1:31" x14ac:dyDescent="0.2">
      <c r="A7" s="1" t="s">
        <v>41</v>
      </c>
      <c r="B7" s="1">
        <v>3058</v>
      </c>
      <c r="C7" s="2">
        <f t="shared" si="0"/>
        <v>3994.1388888888887</v>
      </c>
      <c r="D7" s="2">
        <f t="shared" si="1"/>
        <v>0.76562184868105354</v>
      </c>
      <c r="E7" s="1">
        <f>INDEX([1]CORONA_WORLD!$A$1:$L$215,MATCH(DATA!$A7,[1]CORONA_WORLD!$A$1:$A$215,0),4)</f>
        <v>227</v>
      </c>
      <c r="F7" s="2">
        <f t="shared" si="2"/>
        <v>5524.166666666667</v>
      </c>
      <c r="G7" s="2">
        <f t="shared" si="3"/>
        <v>4.1092170764821238E-2</v>
      </c>
      <c r="H7" s="1">
        <f>INDEX([1]CORONA_WORLD!$A$1:$L$215,MATCH(DATA!$A7,[1]CORONA_WORLD!$A$1:$A$215,0),2)</f>
        <v>7563</v>
      </c>
      <c r="I7" s="6">
        <f t="shared" si="4"/>
        <v>0.96998545550707393</v>
      </c>
      <c r="J7" s="6">
        <f t="shared" si="5"/>
        <v>0.94272195579045237</v>
      </c>
      <c r="K7" s="6">
        <f t="shared" si="6"/>
        <v>1.0289199795858808</v>
      </c>
      <c r="L7" s="1">
        <v>929.2</v>
      </c>
      <c r="M7" s="1">
        <f t="shared" si="7"/>
        <v>0.83097152158721588</v>
      </c>
      <c r="N7" s="1">
        <f t="shared" si="8"/>
        <v>2</v>
      </c>
      <c r="O7" s="1">
        <v>8.1</v>
      </c>
      <c r="P7" s="1">
        <f t="shared" si="9"/>
        <v>8.8444444444444414</v>
      </c>
      <c r="Q7" s="1">
        <f t="shared" si="10"/>
        <v>0.91582914572864349</v>
      </c>
      <c r="R7" s="1">
        <v>3.7</v>
      </c>
      <c r="S7" s="1">
        <f t="shared" si="11"/>
        <v>3.4888888888888889</v>
      </c>
      <c r="T7" s="1">
        <f t="shared" si="12"/>
        <v>1.0605095541401275</v>
      </c>
      <c r="U7" s="1">
        <v>10.6264</v>
      </c>
      <c r="V7" s="1">
        <v>41.4</v>
      </c>
      <c r="W7" s="1">
        <f t="shared" si="13"/>
        <v>59.591428571428594</v>
      </c>
      <c r="X7" s="1">
        <f t="shared" si="14"/>
        <v>0.69473078582729986</v>
      </c>
      <c r="Y7" s="1" t="s">
        <v>42</v>
      </c>
      <c r="Z7" s="1">
        <v>19.414000000000001</v>
      </c>
      <c r="AA7" s="1">
        <f t="shared" si="15"/>
        <v>17.693472222222216</v>
      </c>
      <c r="AB7" s="1">
        <f t="shared" si="16"/>
        <v>1.0972408217091996</v>
      </c>
      <c r="AC7" s="1">
        <v>11.7</v>
      </c>
      <c r="AD7" s="1">
        <f t="shared" si="17"/>
        <v>8.9416666666666647</v>
      </c>
      <c r="AE7" s="1">
        <f t="shared" si="18"/>
        <v>1.3084808946877915</v>
      </c>
    </row>
    <row r="8" spans="1:31" x14ac:dyDescent="0.2">
      <c r="A8" s="1" t="s">
        <v>43</v>
      </c>
      <c r="B8" s="1">
        <v>5299</v>
      </c>
      <c r="C8" s="2">
        <f t="shared" si="0"/>
        <v>3994.1388888888887</v>
      </c>
      <c r="D8" s="2">
        <f t="shared" si="1"/>
        <v>1.3266939751997719</v>
      </c>
      <c r="E8" s="1">
        <f>INDEX([1]CORONA_WORLD!$A$1:$L$215,MATCH(DATA!$A8,[1]CORONA_WORLD!$A$1:$A$215,0),4)</f>
        <v>443</v>
      </c>
      <c r="F8" s="2">
        <f t="shared" si="2"/>
        <v>5524.166666666667</v>
      </c>
      <c r="G8" s="2">
        <f t="shared" si="3"/>
        <v>8.0193090963946292E-2</v>
      </c>
      <c r="H8" s="1">
        <f>INDEX([1]CORONA_WORLD!$A$1:$L$215,MATCH(DATA!$A8,[1]CORONA_WORLD!$A$1:$A$215,0),2)</f>
        <v>9008</v>
      </c>
      <c r="I8" s="6">
        <f t="shared" si="4"/>
        <v>0.95082149200710475</v>
      </c>
      <c r="J8" s="6">
        <f t="shared" si="5"/>
        <v>0.94272195579045237</v>
      </c>
      <c r="K8" s="6">
        <f t="shared" si="6"/>
        <v>1.0085916490720332</v>
      </c>
      <c r="L8" s="1">
        <v>799.1</v>
      </c>
      <c r="M8" s="1">
        <f t="shared" si="7"/>
        <v>-1.0019493259122101E-2</v>
      </c>
      <c r="N8" s="1">
        <f t="shared" si="8"/>
        <v>2</v>
      </c>
      <c r="O8" s="1">
        <v>10</v>
      </c>
      <c r="P8" s="1">
        <f t="shared" si="9"/>
        <v>8.8444444444444414</v>
      </c>
      <c r="Q8" s="1">
        <f t="shared" si="10"/>
        <v>1.1306532663316586</v>
      </c>
      <c r="R8" s="1">
        <v>4</v>
      </c>
      <c r="S8" s="1">
        <f t="shared" si="11"/>
        <v>3.4888888888888889</v>
      </c>
      <c r="T8" s="1">
        <f t="shared" si="12"/>
        <v>1.1464968152866242</v>
      </c>
      <c r="U8" s="1">
        <v>5.79</v>
      </c>
      <c r="V8" s="1">
        <v>44.1</v>
      </c>
      <c r="W8" s="1">
        <f t="shared" si="13"/>
        <v>59.591428571428594</v>
      </c>
      <c r="X8" s="1">
        <f t="shared" si="14"/>
        <v>0.740039315337776</v>
      </c>
      <c r="Y8" s="1" t="s">
        <v>44</v>
      </c>
      <c r="Z8" s="1">
        <v>19.460999999999999</v>
      </c>
      <c r="AA8" s="1">
        <f t="shared" si="15"/>
        <v>17.693472222222216</v>
      </c>
      <c r="AB8" s="1">
        <f t="shared" si="16"/>
        <v>1.0998971686042407</v>
      </c>
      <c r="AC8" s="1">
        <v>9.4</v>
      </c>
      <c r="AD8" s="1">
        <f t="shared" si="17"/>
        <v>8.9416666666666647</v>
      </c>
      <c r="AE8" s="1">
        <f t="shared" si="18"/>
        <v>1.0512581547064308</v>
      </c>
    </row>
    <row r="9" spans="1:31" x14ac:dyDescent="0.2">
      <c r="A9" s="1" t="s">
        <v>45</v>
      </c>
      <c r="B9" s="1">
        <v>2231</v>
      </c>
      <c r="C9" s="2">
        <f t="shared" si="0"/>
        <v>3994.1388888888887</v>
      </c>
      <c r="D9" s="2">
        <f t="shared" si="1"/>
        <v>0.55856845794880006</v>
      </c>
      <c r="E9" s="1">
        <f>INDEX([1]CORONA_WORLD!$A$1:$L$215,MATCH(DATA!$A9,[1]CORONA_WORLD!$A$1:$A$215,0),4)</f>
        <v>50</v>
      </c>
      <c r="F9" s="2">
        <f t="shared" si="2"/>
        <v>5524.166666666667</v>
      </c>
      <c r="G9" s="2">
        <f t="shared" si="3"/>
        <v>9.0511389349826523E-3</v>
      </c>
      <c r="H9" s="1">
        <f>INDEX([1]CORONA_WORLD!$A$1:$L$215,MATCH(DATA!$A9,[1]CORONA_WORLD!$A$1:$A$215,0),2)</f>
        <v>1666</v>
      </c>
      <c r="I9" s="6">
        <f t="shared" si="4"/>
        <v>0.96998799519807921</v>
      </c>
      <c r="J9" s="6">
        <f t="shared" si="5"/>
        <v>0.94272195579045237</v>
      </c>
      <c r="K9" s="6">
        <f t="shared" si="6"/>
        <v>1.0289226735838191</v>
      </c>
      <c r="L9" s="1">
        <v>933.7</v>
      </c>
      <c r="M9" s="1">
        <f t="shared" si="7"/>
        <v>0.86006037298466798</v>
      </c>
      <c r="N9" s="1">
        <f t="shared" si="8"/>
        <v>3</v>
      </c>
      <c r="O9" s="1">
        <v>6.2</v>
      </c>
      <c r="P9" s="1">
        <f t="shared" si="9"/>
        <v>8.8444444444444414</v>
      </c>
      <c r="Q9" s="1">
        <f t="shared" si="10"/>
        <v>0.70100502512562834</v>
      </c>
      <c r="R9" s="1">
        <v>3.5</v>
      </c>
      <c r="S9" s="1">
        <f t="shared" si="11"/>
        <v>3.4888888888888889</v>
      </c>
      <c r="T9" s="1">
        <f t="shared" si="12"/>
        <v>1.0031847133757961</v>
      </c>
      <c r="U9" s="1">
        <v>1.3220000000000001</v>
      </c>
      <c r="V9" s="1">
        <v>54.8</v>
      </c>
      <c r="W9" s="1">
        <f t="shared" si="13"/>
        <v>59.591428571428594</v>
      </c>
      <c r="X9" s="1">
        <f t="shared" si="14"/>
        <v>0.91959533969410712</v>
      </c>
      <c r="Y9" s="1" t="s">
        <v>46</v>
      </c>
      <c r="Z9" s="1">
        <v>19.675999999999998</v>
      </c>
      <c r="AA9" s="1">
        <f t="shared" si="15"/>
        <v>17.693472222222216</v>
      </c>
      <c r="AB9" s="1">
        <f t="shared" si="16"/>
        <v>1.1120485426985787</v>
      </c>
      <c r="AC9" s="1">
        <v>10.199999999999999</v>
      </c>
      <c r="AD9" s="1">
        <f t="shared" si="17"/>
        <v>8.9416666666666647</v>
      </c>
      <c r="AE9" s="1">
        <f t="shared" si="18"/>
        <v>1.1407269338303823</v>
      </c>
    </row>
    <row r="10" spans="1:31" x14ac:dyDescent="0.2">
      <c r="A10" s="1" t="s">
        <v>47</v>
      </c>
      <c r="B10" s="1">
        <v>4228</v>
      </c>
      <c r="C10" s="2">
        <f t="shared" si="0"/>
        <v>3994.1388888888887</v>
      </c>
      <c r="D10" s="2">
        <f t="shared" si="1"/>
        <v>1.0585510713615089</v>
      </c>
      <c r="E10" s="1">
        <f>INDEX([1]CORONA_WORLD!$A$1:$L$215,MATCH(DATA!$A10,[1]CORONA_WORLD!$A$1:$A$215,0),4)</f>
        <v>206</v>
      </c>
      <c r="F10" s="2">
        <f t="shared" si="2"/>
        <v>5524.166666666667</v>
      </c>
      <c r="G10" s="2">
        <f t="shared" si="3"/>
        <v>3.7290692412128526E-2</v>
      </c>
      <c r="H10" s="1">
        <f>INDEX([1]CORONA_WORLD!$A$1:$L$215,MATCH(DATA!$A10,[1]CORONA_WORLD!$A$1:$A$215,0),2)</f>
        <v>4906</v>
      </c>
      <c r="I10" s="6">
        <f t="shared" si="4"/>
        <v>0.95801059926620469</v>
      </c>
      <c r="J10" s="6">
        <f t="shared" si="5"/>
        <v>0.94272195579045237</v>
      </c>
      <c r="K10" s="6">
        <f t="shared" si="6"/>
        <v>1.0162175532052111</v>
      </c>
      <c r="L10" s="1">
        <v>747.9</v>
      </c>
      <c r="M10" s="1">
        <f t="shared" si="7"/>
        <v>-0.3409859802701331</v>
      </c>
      <c r="N10" s="1">
        <f t="shared" si="8"/>
        <v>2</v>
      </c>
      <c r="O10" s="1">
        <v>14.3</v>
      </c>
      <c r="P10" s="1">
        <f t="shared" si="9"/>
        <v>8.8444444444444414</v>
      </c>
      <c r="Q10" s="1">
        <f t="shared" si="10"/>
        <v>1.6168341708542719</v>
      </c>
      <c r="R10" s="1">
        <v>3.2</v>
      </c>
      <c r="S10" s="1">
        <f t="shared" si="11"/>
        <v>3.4888888888888889</v>
      </c>
      <c r="T10" s="1">
        <f t="shared" si="12"/>
        <v>0.91719745222929938</v>
      </c>
      <c r="U10" s="1">
        <v>5.5155000000000003</v>
      </c>
      <c r="V10" s="1">
        <v>44</v>
      </c>
      <c r="W10" s="1">
        <f t="shared" si="13"/>
        <v>59.591428571428594</v>
      </c>
      <c r="X10" s="1">
        <f t="shared" si="14"/>
        <v>0.73836122165220286</v>
      </c>
      <c r="Y10" s="1" t="s">
        <v>48</v>
      </c>
      <c r="Z10" s="1">
        <v>21.613</v>
      </c>
      <c r="AA10" s="1">
        <f t="shared" si="15"/>
        <v>17.693472222222216</v>
      </c>
      <c r="AB10" s="1">
        <f t="shared" si="16"/>
        <v>1.2215239455857076</v>
      </c>
      <c r="AC10" s="1">
        <v>8.4</v>
      </c>
      <c r="AD10" s="1">
        <f t="shared" si="17"/>
        <v>8.9416666666666647</v>
      </c>
      <c r="AE10" s="1">
        <f t="shared" si="18"/>
        <v>0.93942218080149142</v>
      </c>
    </row>
    <row r="11" spans="1:31" x14ac:dyDescent="0.2">
      <c r="A11" s="1" t="s">
        <v>49</v>
      </c>
      <c r="B11" s="1">
        <v>4965</v>
      </c>
      <c r="C11" s="2">
        <f t="shared" si="0"/>
        <v>3994.1388888888887</v>
      </c>
      <c r="D11" s="2">
        <f t="shared" si="1"/>
        <v>1.2430714449644966</v>
      </c>
      <c r="E11" s="1">
        <f>INDEX([1]CORONA_WORLD!$A$1:$L$215,MATCH(DATA!$A11,[1]CORONA_WORLD!$A$1:$A$215,0),4)</f>
        <v>23660</v>
      </c>
      <c r="F11" s="2">
        <f t="shared" si="2"/>
        <v>5524.166666666667</v>
      </c>
      <c r="G11" s="2">
        <f t="shared" si="3"/>
        <v>4.2829989440337908</v>
      </c>
      <c r="H11" s="1">
        <f>INDEX([1]CORONA_WORLD!$A$1:$L$215,MATCH(DATA!$A11,[1]CORONA_WORLD!$A$1:$A$215,0),2)</f>
        <v>165911</v>
      </c>
      <c r="I11" s="6">
        <f t="shared" si="4"/>
        <v>0.85739342177432476</v>
      </c>
      <c r="J11" s="6">
        <f t="shared" si="5"/>
        <v>0.94272195579045237</v>
      </c>
      <c r="K11" s="6">
        <f t="shared" si="6"/>
        <v>0.90948706191468576</v>
      </c>
      <c r="L11" s="1">
        <v>677.8</v>
      </c>
      <c r="M11" s="1">
        <f t="shared" si="7"/>
        <v>-0.79412564315044287</v>
      </c>
      <c r="N11" s="1">
        <f t="shared" si="8"/>
        <v>1</v>
      </c>
      <c r="O11" s="1">
        <v>10.5</v>
      </c>
      <c r="P11" s="1">
        <f t="shared" si="9"/>
        <v>8.8444444444444414</v>
      </c>
      <c r="Q11" s="1">
        <f t="shared" si="10"/>
        <v>1.1871859296482417</v>
      </c>
      <c r="R11" s="1">
        <v>3.2</v>
      </c>
      <c r="S11" s="1">
        <f t="shared" si="11"/>
        <v>3.4888888888888889</v>
      </c>
      <c r="T11" s="1">
        <f t="shared" si="12"/>
        <v>0.91719745222929938</v>
      </c>
      <c r="U11" s="1">
        <v>66.941699999999997</v>
      </c>
      <c r="V11" s="1">
        <v>57.6</v>
      </c>
      <c r="W11" s="1">
        <f t="shared" si="13"/>
        <v>59.591428571428594</v>
      </c>
      <c r="X11" s="1">
        <f t="shared" si="14"/>
        <v>0.96658196289015641</v>
      </c>
      <c r="Y11" s="1" t="s">
        <v>50</v>
      </c>
      <c r="Z11" s="1">
        <v>19.837</v>
      </c>
      <c r="AA11" s="1">
        <f t="shared" si="15"/>
        <v>17.693472222222216</v>
      </c>
      <c r="AB11" s="1">
        <f t="shared" si="16"/>
        <v>1.1211479437645715</v>
      </c>
      <c r="AC11" s="1">
        <v>11.7</v>
      </c>
      <c r="AD11" s="1">
        <f t="shared" si="17"/>
        <v>8.9416666666666647</v>
      </c>
      <c r="AE11" s="1">
        <f t="shared" si="18"/>
        <v>1.3084808946877915</v>
      </c>
    </row>
    <row r="12" spans="1:31" x14ac:dyDescent="0.2">
      <c r="A12" s="1" t="s">
        <v>51</v>
      </c>
      <c r="B12" s="1">
        <v>5986</v>
      </c>
      <c r="C12" s="2">
        <f t="shared" si="0"/>
        <v>3994.1388888888887</v>
      </c>
      <c r="D12" s="2">
        <f t="shared" si="1"/>
        <v>1.4986960059531675</v>
      </c>
      <c r="E12" s="1">
        <f>INDEX([1]CORONA_WORLD!$A$1:$L$215,MATCH(DATA!$A12,[1]CORONA_WORLD!$A$1:$A$215,0),4)</f>
        <v>6376</v>
      </c>
      <c r="F12" s="2">
        <f t="shared" si="2"/>
        <v>5524.166666666667</v>
      </c>
      <c r="G12" s="2">
        <f t="shared" si="3"/>
        <v>1.1542012369889878</v>
      </c>
      <c r="H12" s="1">
        <f>INDEX([1]CORONA_WORLD!$A$1:$L$215,MATCH(DATA!$A12,[1]CORONA_WORLD!$A$1:$A$215,0),2)</f>
        <v>160943</v>
      </c>
      <c r="I12" s="6">
        <f t="shared" si="4"/>
        <v>0.96038348980695032</v>
      </c>
      <c r="J12" s="6">
        <f t="shared" si="5"/>
        <v>0.94272195579045237</v>
      </c>
      <c r="K12" s="6">
        <f t="shared" si="6"/>
        <v>1.018734616190931</v>
      </c>
      <c r="L12" s="1">
        <v>776.7</v>
      </c>
      <c r="M12" s="1">
        <f t="shared" si="7"/>
        <v>-0.15481733132643916</v>
      </c>
      <c r="N12" s="1">
        <f t="shared" si="8"/>
        <v>2</v>
      </c>
      <c r="O12" s="1">
        <v>12.9</v>
      </c>
      <c r="P12" s="1">
        <f t="shared" si="9"/>
        <v>8.8444444444444414</v>
      </c>
      <c r="Q12" s="1">
        <f t="shared" si="10"/>
        <v>1.4585427135678397</v>
      </c>
      <c r="R12" s="1">
        <v>4.3</v>
      </c>
      <c r="S12" s="1">
        <f t="shared" si="11"/>
        <v>3.4888888888888889</v>
      </c>
      <c r="T12" s="1">
        <f t="shared" si="12"/>
        <v>1.2324840764331209</v>
      </c>
      <c r="U12" s="1">
        <v>82.914199999999994</v>
      </c>
      <c r="V12" s="1">
        <v>34.1</v>
      </c>
      <c r="W12" s="1">
        <f t="shared" si="13"/>
        <v>59.591428571428594</v>
      </c>
      <c r="X12" s="1">
        <f t="shared" si="14"/>
        <v>0.57222994678045724</v>
      </c>
      <c r="Y12" s="1" t="s">
        <v>52</v>
      </c>
      <c r="Z12" s="1">
        <v>21.466000000000001</v>
      </c>
      <c r="AA12" s="1">
        <f t="shared" si="15"/>
        <v>17.693472222222216</v>
      </c>
      <c r="AB12" s="1">
        <f t="shared" si="16"/>
        <v>1.2132157967863231</v>
      </c>
      <c r="AC12" s="1">
        <v>10.9</v>
      </c>
      <c r="AD12" s="1">
        <f t="shared" si="17"/>
        <v>8.9416666666666647</v>
      </c>
      <c r="AE12" s="1">
        <f t="shared" si="18"/>
        <v>1.21901211556384</v>
      </c>
    </row>
    <row r="13" spans="1:31" x14ac:dyDescent="0.2">
      <c r="A13" s="1" t="s">
        <v>53</v>
      </c>
      <c r="B13" s="1">
        <v>2238</v>
      </c>
      <c r="C13" s="2">
        <f t="shared" si="0"/>
        <v>3994.1388888888887</v>
      </c>
      <c r="D13" s="2">
        <f t="shared" si="1"/>
        <v>0.56032102594774291</v>
      </c>
      <c r="E13" s="1">
        <f>INDEX([1]CORONA_WORLD!$A$1:$L$215,MATCH(DATA!$A13,[1]CORONA_WORLD!$A$1:$A$215,0),4)</f>
        <v>139</v>
      </c>
      <c r="F13" s="2">
        <f t="shared" si="2"/>
        <v>5524.166666666667</v>
      </c>
      <c r="G13" s="2">
        <f t="shared" si="3"/>
        <v>2.5162166239251771E-2</v>
      </c>
      <c r="H13" s="1">
        <f>INDEX([1]CORONA_WORLD!$A$1:$L$215,MATCH(DATA!$A13,[1]CORONA_WORLD!$A$1:$A$215,0),2)</f>
        <v>2576</v>
      </c>
      <c r="I13" s="6">
        <f t="shared" si="4"/>
        <v>0.94604037267080743</v>
      </c>
      <c r="J13" s="6">
        <f t="shared" si="5"/>
        <v>0.94272195579045237</v>
      </c>
      <c r="K13" s="6">
        <f t="shared" si="6"/>
        <v>1.0035200377587181</v>
      </c>
      <c r="L13" s="1">
        <v>746.2</v>
      </c>
      <c r="M13" s="1">
        <f t="shared" si="7"/>
        <v>-0.35197510190917014</v>
      </c>
      <c r="N13" s="1">
        <f t="shared" si="8"/>
        <v>2</v>
      </c>
      <c r="O13" s="1">
        <v>3.3</v>
      </c>
      <c r="P13" s="1">
        <f t="shared" si="9"/>
        <v>8.8444444444444414</v>
      </c>
      <c r="Q13" s="1">
        <f t="shared" si="10"/>
        <v>0.37311557788944733</v>
      </c>
      <c r="R13" s="1">
        <v>6.1</v>
      </c>
      <c r="S13" s="1">
        <f t="shared" si="11"/>
        <v>3.4888888888888889</v>
      </c>
      <c r="T13" s="1">
        <f t="shared" si="12"/>
        <v>1.7484076433121019</v>
      </c>
      <c r="U13" s="1">
        <v>10.725899999999999</v>
      </c>
      <c r="V13" s="1">
        <v>62.2</v>
      </c>
      <c r="W13" s="1">
        <f t="shared" si="13"/>
        <v>59.591428571428594</v>
      </c>
      <c r="X13" s="1">
        <f t="shared" si="14"/>
        <v>1.0437742724265231</v>
      </c>
      <c r="Y13" s="1" t="s">
        <v>54</v>
      </c>
      <c r="Z13" s="1">
        <v>21.893999999999998</v>
      </c>
      <c r="AA13" s="1">
        <f t="shared" si="15"/>
        <v>17.693472222222216</v>
      </c>
      <c r="AB13" s="1">
        <f t="shared" si="16"/>
        <v>1.237405508936912</v>
      </c>
      <c r="AC13" s="1">
        <v>6.5</v>
      </c>
      <c r="AD13" s="1">
        <f t="shared" si="17"/>
        <v>8.9416666666666647</v>
      </c>
      <c r="AE13" s="1">
        <f t="shared" si="18"/>
        <v>0.72693383038210646</v>
      </c>
    </row>
    <row r="14" spans="1:31" x14ac:dyDescent="0.2">
      <c r="A14" s="1" t="s">
        <v>55</v>
      </c>
      <c r="B14" s="1">
        <v>2047</v>
      </c>
      <c r="C14" s="2">
        <f t="shared" si="0"/>
        <v>3994.1388888888887</v>
      </c>
      <c r="D14" s="2">
        <f t="shared" si="1"/>
        <v>0.51250095626230108</v>
      </c>
      <c r="E14" s="1">
        <f>INDEX([1]CORONA_WORLD!$A$1:$L$215,MATCH(DATA!$A14,[1]CORONA_WORLD!$A$1:$A$215,0),4)</f>
        <v>300</v>
      </c>
      <c r="F14" s="2">
        <f t="shared" si="2"/>
        <v>5524.166666666667</v>
      </c>
      <c r="G14" s="2">
        <f t="shared" si="3"/>
        <v>5.430683360989591E-2</v>
      </c>
      <c r="H14" s="1">
        <f>INDEX([1]CORONA_WORLD!$A$1:$L$215,MATCH(DATA!$A14,[1]CORONA_WORLD!$A$1:$A$215,0),2)</f>
        <v>2727</v>
      </c>
      <c r="I14" s="6">
        <f t="shared" si="4"/>
        <v>0.88998899889989003</v>
      </c>
      <c r="J14" s="6">
        <f t="shared" si="5"/>
        <v>0.94272195579045237</v>
      </c>
      <c r="K14" s="6">
        <f t="shared" si="6"/>
        <v>0.94406308608104195</v>
      </c>
      <c r="L14" s="1">
        <v>1142.8</v>
      </c>
      <c r="M14" s="1">
        <f t="shared" si="7"/>
        <v>2.2117223345862755</v>
      </c>
      <c r="N14" s="1">
        <f t="shared" si="8"/>
        <v>3</v>
      </c>
      <c r="O14" s="1">
        <v>6.5</v>
      </c>
      <c r="P14" s="1">
        <f t="shared" si="9"/>
        <v>8.8444444444444414</v>
      </c>
      <c r="Q14" s="1">
        <f t="shared" si="10"/>
        <v>0.73492462311557816</v>
      </c>
      <c r="R14" s="1">
        <v>3.3</v>
      </c>
      <c r="S14" s="1">
        <f t="shared" si="11"/>
        <v>3.4888888888888889</v>
      </c>
      <c r="T14" s="1">
        <f t="shared" si="12"/>
        <v>0.94585987261146487</v>
      </c>
      <c r="U14" s="1">
        <v>9.7675999999999998</v>
      </c>
      <c r="V14" s="1">
        <v>46.3</v>
      </c>
      <c r="W14" s="1">
        <f t="shared" si="13"/>
        <v>59.591428571428594</v>
      </c>
      <c r="X14" s="1">
        <f t="shared" si="14"/>
        <v>0.77695737642038609</v>
      </c>
      <c r="Y14" s="1" t="s">
        <v>56</v>
      </c>
      <c r="Z14" s="1">
        <v>19.143000000000001</v>
      </c>
      <c r="AA14" s="1">
        <f t="shared" si="15"/>
        <v>17.693472222222216</v>
      </c>
      <c r="AB14" s="1">
        <f t="shared" si="16"/>
        <v>1.0819244385484292</v>
      </c>
      <c r="AC14" s="1">
        <v>11.1</v>
      </c>
      <c r="AD14" s="1">
        <f t="shared" si="17"/>
        <v>8.9416666666666647</v>
      </c>
      <c r="AE14" s="1">
        <f t="shared" si="18"/>
        <v>1.2413793103448278</v>
      </c>
    </row>
    <row r="15" spans="1:31" x14ac:dyDescent="0.2">
      <c r="A15" s="1" t="s">
        <v>57</v>
      </c>
      <c r="B15" s="1">
        <v>4349</v>
      </c>
      <c r="C15" s="2">
        <f t="shared" si="0"/>
        <v>3994.1388888888887</v>
      </c>
      <c r="D15" s="2">
        <f t="shared" si="1"/>
        <v>1.0888454610575218</v>
      </c>
      <c r="E15" s="1">
        <f>INDEX([1]CORONA_WORLD!$A$1:$L$215,MATCH(DATA!$A15,[1]CORONA_WORLD!$A$1:$A$215,0),4)</f>
        <v>10</v>
      </c>
      <c r="F15" s="2">
        <f t="shared" si="2"/>
        <v>5524.166666666667</v>
      </c>
      <c r="G15" s="2">
        <f t="shared" si="3"/>
        <v>1.8102277869965302E-3</v>
      </c>
      <c r="H15" s="1">
        <f>INDEX([1]CORONA_WORLD!$A$1:$L$215,MATCH(DATA!$A15,[1]CORONA_WORLD!$A$1:$A$215,0),2)</f>
        <v>1797</v>
      </c>
      <c r="I15" s="6">
        <f t="shared" si="4"/>
        <v>0.99443516972732326</v>
      </c>
      <c r="J15" s="6">
        <f t="shared" si="5"/>
        <v>0.94272195579045237</v>
      </c>
      <c r="K15" s="6">
        <f t="shared" si="6"/>
        <v>1.0548552132675328</v>
      </c>
      <c r="L15" s="1">
        <v>689.3</v>
      </c>
      <c r="M15" s="1">
        <f t="shared" si="7"/>
        <v>-0.7197874673569542</v>
      </c>
      <c r="N15" s="1">
        <f t="shared" si="8"/>
        <v>2</v>
      </c>
      <c r="O15" s="1">
        <v>14.5</v>
      </c>
      <c r="P15" s="1">
        <f t="shared" si="9"/>
        <v>8.8444444444444414</v>
      </c>
      <c r="Q15" s="1">
        <f t="shared" si="10"/>
        <v>1.6394472361809052</v>
      </c>
      <c r="R15" s="1">
        <v>3.9</v>
      </c>
      <c r="S15" s="1">
        <f t="shared" si="11"/>
        <v>3.4888888888888889</v>
      </c>
      <c r="T15" s="1">
        <f t="shared" si="12"/>
        <v>1.1178343949044585</v>
      </c>
      <c r="U15" s="1">
        <v>0.35270000000000001</v>
      </c>
      <c r="V15" s="1">
        <v>61.2</v>
      </c>
      <c r="W15" s="1">
        <f t="shared" si="13"/>
        <v>59.591428571428594</v>
      </c>
      <c r="X15" s="1">
        <f t="shared" si="14"/>
        <v>1.0269933355707912</v>
      </c>
      <c r="Y15" s="1" t="s">
        <v>58</v>
      </c>
      <c r="Z15" s="1">
        <v>14.135999999999999</v>
      </c>
      <c r="AA15" s="1">
        <f t="shared" si="15"/>
        <v>17.693472222222216</v>
      </c>
      <c r="AB15" s="1">
        <f t="shared" si="16"/>
        <v>0.7989387171979625</v>
      </c>
      <c r="AC15" s="1">
        <v>7.5</v>
      </c>
      <c r="AD15" s="1">
        <f t="shared" si="17"/>
        <v>8.9416666666666647</v>
      </c>
      <c r="AE15" s="1">
        <f t="shared" si="18"/>
        <v>0.83876980428704584</v>
      </c>
    </row>
    <row r="16" spans="1:31" x14ac:dyDescent="0.2">
      <c r="A16" s="1" t="s">
        <v>59</v>
      </c>
      <c r="B16" s="1">
        <v>4915</v>
      </c>
      <c r="C16" s="2">
        <f t="shared" si="0"/>
        <v>3994.1388888888887</v>
      </c>
      <c r="D16" s="2">
        <f t="shared" si="1"/>
        <v>1.2305531021149045</v>
      </c>
      <c r="E16" s="1">
        <f>INDEX([1]CORONA_WORLD!$A$1:$L$215,MATCH(DATA!$A16,[1]CORONA_WORLD!$A$1:$A$215,0),4)</f>
        <v>1159</v>
      </c>
      <c r="F16" s="2">
        <f t="shared" si="2"/>
        <v>5524.166666666667</v>
      </c>
      <c r="G16" s="2">
        <f t="shared" si="3"/>
        <v>0.20980540051289787</v>
      </c>
      <c r="H16" s="1">
        <f>INDEX([1]CORONA_WORLD!$A$1:$L$215,MATCH(DATA!$A16,[1]CORONA_WORLD!$A$1:$A$215,0),2)</f>
        <v>19877</v>
      </c>
      <c r="I16" s="6">
        <f t="shared" si="4"/>
        <v>0.9416914021230568</v>
      </c>
      <c r="J16" s="6">
        <f t="shared" si="5"/>
        <v>0.94272195579045237</v>
      </c>
      <c r="K16" s="6">
        <f t="shared" si="6"/>
        <v>0.99890683179588036</v>
      </c>
      <c r="L16" s="1">
        <v>769.1</v>
      </c>
      <c r="M16" s="1">
        <f t="shared" si="7"/>
        <v>-0.20394516924213621</v>
      </c>
      <c r="N16" s="1">
        <f t="shared" si="8"/>
        <v>2</v>
      </c>
      <c r="O16" s="1">
        <v>12.2</v>
      </c>
      <c r="P16" s="1">
        <f t="shared" si="9"/>
        <v>8.8444444444444414</v>
      </c>
      <c r="Q16" s="1">
        <f t="shared" si="10"/>
        <v>1.3793969849246235</v>
      </c>
      <c r="R16" s="1">
        <v>3.1</v>
      </c>
      <c r="S16" s="1">
        <f t="shared" si="11"/>
        <v>3.4888888888888889</v>
      </c>
      <c r="T16" s="1">
        <f t="shared" si="12"/>
        <v>0.88853503184713378</v>
      </c>
      <c r="U16" s="1">
        <v>4.8570000000000002</v>
      </c>
      <c r="V16" s="1">
        <v>63</v>
      </c>
      <c r="W16" s="1">
        <f t="shared" si="13"/>
        <v>59.591428571428594</v>
      </c>
      <c r="X16" s="1">
        <f t="shared" si="14"/>
        <v>1.0571990219111085</v>
      </c>
      <c r="Y16" s="1" t="s">
        <v>60</v>
      </c>
      <c r="Z16" s="1">
        <v>13.864000000000001</v>
      </c>
      <c r="AA16" s="1">
        <f t="shared" si="15"/>
        <v>17.693472222222216</v>
      </c>
      <c r="AB16" s="1">
        <f t="shared" si="16"/>
        <v>0.7835658160181489</v>
      </c>
      <c r="AC16" s="1">
        <v>11.2</v>
      </c>
      <c r="AD16" s="1">
        <f t="shared" si="17"/>
        <v>8.9416666666666647</v>
      </c>
      <c r="AE16" s="1">
        <f t="shared" si="18"/>
        <v>1.2525629077353218</v>
      </c>
    </row>
    <row r="17" spans="1:31" x14ac:dyDescent="0.2">
      <c r="A17" s="1" t="s">
        <v>61</v>
      </c>
      <c r="B17" s="1">
        <v>2780</v>
      </c>
      <c r="C17" s="2">
        <f t="shared" si="0"/>
        <v>3994.1388888888887</v>
      </c>
      <c r="D17" s="2">
        <f t="shared" si="1"/>
        <v>0.69601986243732139</v>
      </c>
      <c r="E17" s="1">
        <f>INDEX([1]CORONA_WORLD!$A$1:$L$215,MATCH(DATA!$A17,[1]CORONA_WORLD!$A$1:$A$215,0),4)</f>
        <v>212</v>
      </c>
      <c r="F17" s="2">
        <f t="shared" si="2"/>
        <v>5524.166666666667</v>
      </c>
      <c r="G17" s="2">
        <f t="shared" si="3"/>
        <v>3.8376829084326443E-2</v>
      </c>
      <c r="H17" s="1">
        <f>INDEX([1]CORONA_WORLD!$A$1:$L$215,MATCH(DATA!$A17,[1]CORONA_WORLD!$A$1:$A$215,0),2)</f>
        <v>15782</v>
      </c>
      <c r="I17" s="6">
        <f t="shared" si="4"/>
        <v>0.9865669750348498</v>
      </c>
      <c r="J17" s="6">
        <f t="shared" si="5"/>
        <v>0.94272195579045237</v>
      </c>
      <c r="K17" s="6">
        <f t="shared" si="6"/>
        <v>1.0465089616032484</v>
      </c>
      <c r="L17" s="1">
        <v>674.1</v>
      </c>
      <c r="M17" s="1">
        <f t="shared" si="7"/>
        <v>-0.81804314318834748</v>
      </c>
      <c r="N17" s="1">
        <f t="shared" si="8"/>
        <v>1</v>
      </c>
      <c r="O17" s="1">
        <v>5.0999999999999996</v>
      </c>
      <c r="P17" s="1">
        <f t="shared" si="9"/>
        <v>8.8444444444444414</v>
      </c>
      <c r="Q17" s="1">
        <f t="shared" si="10"/>
        <v>0.57663316582914592</v>
      </c>
      <c r="R17" s="1">
        <v>3.1</v>
      </c>
      <c r="S17" s="1">
        <f t="shared" si="11"/>
        <v>3.4888888888888889</v>
      </c>
      <c r="T17" s="1">
        <f t="shared" si="12"/>
        <v>0.88853503184713378</v>
      </c>
      <c r="U17" s="1">
        <v>8.8728999999999996</v>
      </c>
      <c r="V17" s="1">
        <v>72.900000000000006</v>
      </c>
      <c r="W17" s="1">
        <f t="shared" si="13"/>
        <v>59.591428571428594</v>
      </c>
      <c r="X17" s="1">
        <f t="shared" si="14"/>
        <v>1.2233302967828543</v>
      </c>
      <c r="Y17" s="1" t="s">
        <v>62</v>
      </c>
      <c r="Z17" s="1">
        <v>11.654</v>
      </c>
      <c r="AA17" s="1">
        <f t="shared" si="15"/>
        <v>17.693472222222216</v>
      </c>
      <c r="AB17" s="1">
        <f t="shared" si="16"/>
        <v>0.65866099393216293</v>
      </c>
      <c r="AC17" s="1">
        <v>2.6</v>
      </c>
      <c r="AD17" s="1">
        <f t="shared" si="17"/>
        <v>8.9416666666666647</v>
      </c>
      <c r="AE17" s="1">
        <f t="shared" si="18"/>
        <v>0.29077353215284257</v>
      </c>
    </row>
    <row r="18" spans="1:31" x14ac:dyDescent="0.2">
      <c r="A18" s="1" t="s">
        <v>63</v>
      </c>
      <c r="B18" s="1">
        <v>3428</v>
      </c>
      <c r="C18" s="2">
        <f t="shared" si="0"/>
        <v>3994.1388888888887</v>
      </c>
      <c r="D18" s="2">
        <f t="shared" si="1"/>
        <v>0.85825758576803513</v>
      </c>
      <c r="E18" s="1">
        <f>INDEX([1]CORONA_WORLD!$A$1:$L$215,MATCH(DATA!$A18,[1]CORONA_WORLD!$A$1:$A$215,0),4)</f>
        <v>27682</v>
      </c>
      <c r="F18" s="2">
        <f t="shared" si="2"/>
        <v>5524.166666666667</v>
      </c>
      <c r="G18" s="2">
        <f t="shared" si="3"/>
        <v>5.0110725599637949</v>
      </c>
      <c r="H18" s="1">
        <f>INDEX([1]CORONA_WORLD!$A$1:$L$215,MATCH(DATA!$A18,[1]CORONA_WORLD!$A$1:$A$215,0),2)</f>
        <v>203591</v>
      </c>
      <c r="I18" s="6">
        <f t="shared" si="4"/>
        <v>0.86403131769086061</v>
      </c>
      <c r="J18" s="6">
        <f t="shared" si="5"/>
        <v>0.94272195579045237</v>
      </c>
      <c r="K18" s="6">
        <f t="shared" si="6"/>
        <v>0.91652826412257327</v>
      </c>
      <c r="L18" s="1">
        <v>690.4</v>
      </c>
      <c r="M18" s="1">
        <f t="shared" si="7"/>
        <v>-0.71267685923757684</v>
      </c>
      <c r="N18" s="1">
        <f t="shared" si="8"/>
        <v>2</v>
      </c>
      <c r="O18" s="1">
        <v>5.8</v>
      </c>
      <c r="P18" s="1">
        <f t="shared" si="9"/>
        <v>8.8444444444444414</v>
      </c>
      <c r="Q18" s="1">
        <f t="shared" si="10"/>
        <v>0.65577889447236204</v>
      </c>
      <c r="R18" s="1">
        <v>4</v>
      </c>
      <c r="S18" s="1">
        <f t="shared" si="11"/>
        <v>3.4888888888888889</v>
      </c>
      <c r="T18" s="1">
        <f t="shared" si="12"/>
        <v>1.1464968152866242</v>
      </c>
      <c r="U18" s="1">
        <v>60.421799999999998</v>
      </c>
      <c r="V18" s="1">
        <v>61.2</v>
      </c>
      <c r="W18" s="1">
        <f t="shared" si="13"/>
        <v>59.591428571428594</v>
      </c>
      <c r="X18" s="1">
        <f t="shared" si="14"/>
        <v>1.0269933355707912</v>
      </c>
      <c r="Y18" s="1" t="s">
        <v>64</v>
      </c>
      <c r="Z18" s="1">
        <v>22.675000000000001</v>
      </c>
      <c r="AA18" s="1">
        <f t="shared" si="15"/>
        <v>17.693472222222216</v>
      </c>
      <c r="AB18" s="1">
        <f t="shared" si="16"/>
        <v>1.281546081809833</v>
      </c>
      <c r="AC18" s="1">
        <v>7.6</v>
      </c>
      <c r="AD18" s="1">
        <f t="shared" si="17"/>
        <v>8.9416666666666647</v>
      </c>
      <c r="AE18" s="1">
        <f t="shared" si="18"/>
        <v>0.84995340167753974</v>
      </c>
    </row>
    <row r="19" spans="1:31" x14ac:dyDescent="0.2">
      <c r="A19" s="1" t="s">
        <v>65</v>
      </c>
      <c r="B19" s="1">
        <v>4766</v>
      </c>
      <c r="C19" s="2">
        <f t="shared" si="0"/>
        <v>3994.1388888888887</v>
      </c>
      <c r="D19" s="2">
        <f t="shared" si="1"/>
        <v>1.1932484404231201</v>
      </c>
      <c r="E19" s="1">
        <f>INDEX([1]CORONA_WORLD!$A$1:$L$215,MATCH(DATA!$A19,[1]CORONA_WORLD!$A$1:$A$215,0),4)</f>
        <v>394</v>
      </c>
      <c r="F19" s="2">
        <f t="shared" si="2"/>
        <v>5524.166666666667</v>
      </c>
      <c r="G19" s="2">
        <f t="shared" si="3"/>
        <v>7.1322974807663295E-2</v>
      </c>
      <c r="H19" s="1">
        <f>INDEX([1]CORONA_WORLD!$A$1:$L$215,MATCH(DATA!$A19,[1]CORONA_WORLD!$A$1:$A$215,0),2)</f>
        <v>13736</v>
      </c>
      <c r="I19" s="6">
        <f t="shared" si="4"/>
        <v>0.97131624927198601</v>
      </c>
      <c r="J19" s="6">
        <f t="shared" si="5"/>
        <v>0.94272195579045237</v>
      </c>
      <c r="K19" s="6">
        <f t="shared" si="6"/>
        <v>1.0303316299211023</v>
      </c>
      <c r="L19" s="1">
        <v>566.5</v>
      </c>
      <c r="M19" s="1">
        <f t="shared" si="7"/>
        <v>-1.513589901047425</v>
      </c>
      <c r="N19" s="1">
        <f t="shared" si="8"/>
        <v>1</v>
      </c>
      <c r="O19" s="1">
        <v>11.3</v>
      </c>
      <c r="P19" s="1">
        <f t="shared" si="9"/>
        <v>8.8444444444444414</v>
      </c>
      <c r="Q19" s="1">
        <f t="shared" si="10"/>
        <v>1.2776381909547745</v>
      </c>
      <c r="R19" s="1">
        <v>2.4</v>
      </c>
      <c r="S19" s="1">
        <f t="shared" si="11"/>
        <v>3.4888888888888889</v>
      </c>
      <c r="T19" s="1">
        <f t="shared" si="12"/>
        <v>0.68789808917197448</v>
      </c>
      <c r="U19" s="1">
        <v>126.4432</v>
      </c>
      <c r="V19" s="1" t="s">
        <v>66</v>
      </c>
      <c r="W19" s="1">
        <f t="shared" si="13"/>
        <v>59.591428571428594</v>
      </c>
      <c r="X19" s="1" t="e">
        <f t="shared" si="14"/>
        <v>#VALUE!</v>
      </c>
      <c r="Y19" s="1" t="s">
        <v>67</v>
      </c>
      <c r="Z19" s="1">
        <v>28.137</v>
      </c>
      <c r="AA19" s="1">
        <f t="shared" si="15"/>
        <v>17.693472222222216</v>
      </c>
      <c r="AB19" s="1">
        <f t="shared" si="16"/>
        <v>1.5902475018250617</v>
      </c>
      <c r="AC19" s="1">
        <v>7.2</v>
      </c>
      <c r="AD19" s="1">
        <f t="shared" si="17"/>
        <v>8.9416666666666647</v>
      </c>
      <c r="AE19" s="1">
        <f t="shared" si="18"/>
        <v>0.80521901211556401</v>
      </c>
    </row>
    <row r="20" spans="1:31" x14ac:dyDescent="0.2">
      <c r="A20" s="1" t="s">
        <v>68</v>
      </c>
      <c r="B20" s="1">
        <v>3192</v>
      </c>
      <c r="C20" s="2">
        <f t="shared" si="0"/>
        <v>3994.1388888888887</v>
      </c>
      <c r="D20" s="2">
        <f t="shared" si="1"/>
        <v>0.79917100751796033</v>
      </c>
      <c r="E20" s="1">
        <f>INDEX([1]CORONA_WORLD!$A$1:$L$215,MATCH(DATA!$A20,[1]CORONA_WORLD!$A$1:$A$215,0),4)</f>
        <v>246</v>
      </c>
      <c r="F20" s="2">
        <f t="shared" si="2"/>
        <v>5524.166666666667</v>
      </c>
      <c r="G20" s="2">
        <f t="shared" si="3"/>
        <v>4.4531603560114645E-2</v>
      </c>
      <c r="H20" s="1">
        <f>INDEX([1]CORONA_WORLD!$A$1:$L$215,MATCH(DATA!$A20,[1]CORONA_WORLD!$A$1:$A$215,0),2)</f>
        <v>10761</v>
      </c>
      <c r="I20" s="6">
        <f t="shared" si="4"/>
        <v>0.97713967103429045</v>
      </c>
      <c r="J20" s="6">
        <f t="shared" si="5"/>
        <v>0.94272195579045237</v>
      </c>
      <c r="K20" s="6">
        <f t="shared" si="6"/>
        <v>1.036508872030014</v>
      </c>
      <c r="L20" s="1">
        <v>654.20000000000005</v>
      </c>
      <c r="M20" s="1">
        <f t="shared" si="7"/>
        <v>-0.94668050825708006</v>
      </c>
      <c r="N20" s="1">
        <f t="shared" si="8"/>
        <v>1</v>
      </c>
      <c r="O20" s="1">
        <v>6.9</v>
      </c>
      <c r="P20" s="1">
        <f t="shared" si="9"/>
        <v>8.8444444444444414</v>
      </c>
      <c r="Q20" s="1">
        <f t="shared" si="10"/>
        <v>0.78015075376884457</v>
      </c>
      <c r="R20" s="1">
        <v>2.2999999999999998</v>
      </c>
      <c r="S20" s="1">
        <f t="shared" si="11"/>
        <v>3.4888888888888889</v>
      </c>
      <c r="T20" s="1">
        <f t="shared" si="12"/>
        <v>0.65923566878980888</v>
      </c>
      <c r="U20" s="1">
        <v>51.635300000000001</v>
      </c>
      <c r="V20" s="1">
        <v>98.9</v>
      </c>
      <c r="W20" s="1">
        <f t="shared" si="13"/>
        <v>59.591428571428594</v>
      </c>
      <c r="X20" s="1">
        <f t="shared" si="14"/>
        <v>1.6596346550318832</v>
      </c>
      <c r="Y20" s="1" t="s">
        <v>69</v>
      </c>
      <c r="Z20" s="1">
        <v>14.294</v>
      </c>
      <c r="AA20" s="1">
        <f t="shared" si="15"/>
        <v>17.693472222222216</v>
      </c>
      <c r="AB20" s="1">
        <f t="shared" si="16"/>
        <v>0.80786856420682485</v>
      </c>
      <c r="AC20" s="1">
        <v>8.6999999999999993</v>
      </c>
      <c r="AD20" s="1">
        <f t="shared" si="17"/>
        <v>8.9416666666666647</v>
      </c>
      <c r="AE20" s="1">
        <f t="shared" si="18"/>
        <v>0.97297297297297314</v>
      </c>
    </row>
    <row r="21" spans="1:31" x14ac:dyDescent="0.2">
      <c r="A21" s="1" t="s">
        <v>70</v>
      </c>
      <c r="B21" s="1">
        <v>1749</v>
      </c>
      <c r="C21" s="2">
        <f t="shared" si="0"/>
        <v>3994.1388888888887</v>
      </c>
      <c r="D21" s="2">
        <f t="shared" si="1"/>
        <v>0.43789163287873206</v>
      </c>
      <c r="E21" s="1">
        <f>INDEX([1]CORONA_WORLD!$A$1:$L$215,MATCH(DATA!$A21,[1]CORONA_WORLD!$A$1:$A$215,0),4)</f>
        <v>15</v>
      </c>
      <c r="F21" s="2">
        <f t="shared" si="2"/>
        <v>5524.166666666667</v>
      </c>
      <c r="G21" s="2">
        <f t="shared" si="3"/>
        <v>2.7153416804947955E-3</v>
      </c>
      <c r="H21" s="1">
        <f>INDEX([1]CORONA_WORLD!$A$1:$L$215,MATCH(DATA!$A21,[1]CORONA_WORLD!$A$1:$A$215,0),2)</f>
        <v>849</v>
      </c>
      <c r="I21" s="6">
        <f t="shared" si="4"/>
        <v>0.98233215547703179</v>
      </c>
      <c r="J21" s="6">
        <f t="shared" si="5"/>
        <v>0.94272195579045237</v>
      </c>
      <c r="K21" s="6">
        <f t="shared" si="6"/>
        <v>1.04201684223358</v>
      </c>
      <c r="L21" s="1">
        <v>1149.9000000000001</v>
      </c>
      <c r="M21" s="1">
        <f t="shared" si="7"/>
        <v>2.2576180779022565</v>
      </c>
      <c r="N21" s="1">
        <f t="shared" si="8"/>
        <v>3</v>
      </c>
      <c r="O21" s="1">
        <v>4.5999999999999996</v>
      </c>
      <c r="P21" s="1">
        <f t="shared" si="9"/>
        <v>8.8444444444444414</v>
      </c>
      <c r="Q21" s="1">
        <f t="shared" si="10"/>
        <v>0.5201005025125629</v>
      </c>
      <c r="R21" s="1">
        <v>3.2</v>
      </c>
      <c r="S21" s="1">
        <f t="shared" si="11"/>
        <v>3.4888888888888889</v>
      </c>
      <c r="T21" s="1">
        <f t="shared" si="12"/>
        <v>0.91719745222929938</v>
      </c>
      <c r="U21" s="1">
        <v>1.9272</v>
      </c>
      <c r="V21" s="1">
        <v>43.3</v>
      </c>
      <c r="W21" s="1">
        <f t="shared" si="13"/>
        <v>59.591428571428594</v>
      </c>
      <c r="X21" s="1">
        <f t="shared" si="14"/>
        <v>0.72661456585319051</v>
      </c>
      <c r="Y21" s="1" t="s">
        <v>71</v>
      </c>
      <c r="Z21" s="1">
        <v>20.181000000000001</v>
      </c>
      <c r="AA21" s="1">
        <f t="shared" si="15"/>
        <v>17.693472222222216</v>
      </c>
      <c r="AB21" s="1">
        <f t="shared" si="16"/>
        <v>1.1405901423155123</v>
      </c>
      <c r="AC21" s="1">
        <v>11.2</v>
      </c>
      <c r="AD21" s="1">
        <f t="shared" si="17"/>
        <v>8.9416666666666647</v>
      </c>
      <c r="AE21" s="1">
        <f t="shared" si="18"/>
        <v>1.2525629077353218</v>
      </c>
    </row>
    <row r="22" spans="1:31" x14ac:dyDescent="0.2">
      <c r="A22" s="1" t="s">
        <v>72</v>
      </c>
      <c r="B22" s="1">
        <v>2416</v>
      </c>
      <c r="C22" s="2">
        <f t="shared" si="0"/>
        <v>3994.1388888888887</v>
      </c>
      <c r="D22" s="2">
        <f t="shared" si="1"/>
        <v>0.60488632649229079</v>
      </c>
      <c r="E22" s="1">
        <f>INDEX([1]CORONA_WORLD!$A$1:$L$215,MATCH(DATA!$A22,[1]CORONA_WORLD!$A$1:$A$215,0),4)</f>
        <v>45</v>
      </c>
      <c r="F22" s="2">
        <f t="shared" si="2"/>
        <v>5524.166666666667</v>
      </c>
      <c r="G22" s="2">
        <f t="shared" si="3"/>
        <v>8.1460250414843866E-3</v>
      </c>
      <c r="H22" s="1">
        <f>INDEX([1]CORONA_WORLD!$A$1:$L$215,MATCH(DATA!$A22,[1]CORONA_WORLD!$A$1:$A$215,0),2)</f>
        <v>1375</v>
      </c>
      <c r="I22" s="6">
        <f t="shared" si="4"/>
        <v>0.96727272727272728</v>
      </c>
      <c r="J22" s="6">
        <f t="shared" si="5"/>
        <v>0.94272195579045237</v>
      </c>
      <c r="K22" s="6">
        <f t="shared" si="6"/>
        <v>1.0260424309961993</v>
      </c>
      <c r="L22" s="1">
        <v>1100.8</v>
      </c>
      <c r="M22" s="1">
        <f t="shared" si="7"/>
        <v>1.9402263882100559</v>
      </c>
      <c r="N22" s="1">
        <f t="shared" si="8"/>
        <v>3</v>
      </c>
      <c r="O22" s="1">
        <v>7.7</v>
      </c>
      <c r="P22" s="1">
        <f t="shared" si="9"/>
        <v>8.8444444444444414</v>
      </c>
      <c r="Q22" s="1">
        <f t="shared" si="10"/>
        <v>0.87060301507537718</v>
      </c>
      <c r="R22" s="1">
        <v>4.5999999999999996</v>
      </c>
      <c r="S22" s="1">
        <f t="shared" si="11"/>
        <v>3.4888888888888889</v>
      </c>
      <c r="T22" s="1">
        <f t="shared" si="12"/>
        <v>1.3184713375796178</v>
      </c>
      <c r="U22" s="1">
        <v>2.8014999999999999</v>
      </c>
      <c r="V22" s="1">
        <v>54.5</v>
      </c>
      <c r="W22" s="1">
        <f t="shared" si="13"/>
        <v>59.591428571428594</v>
      </c>
      <c r="X22" s="1">
        <f t="shared" si="14"/>
        <v>0.91456105863738757</v>
      </c>
      <c r="Y22" s="1" t="s">
        <v>73</v>
      </c>
      <c r="Z22" s="1">
        <v>19.706</v>
      </c>
      <c r="AA22" s="1">
        <f t="shared" si="15"/>
        <v>17.693472222222216</v>
      </c>
      <c r="AB22" s="1">
        <f t="shared" si="16"/>
        <v>1.1137440832698817</v>
      </c>
      <c r="AC22" s="1">
        <v>13.2</v>
      </c>
      <c r="AD22" s="1">
        <f t="shared" si="17"/>
        <v>8.9416666666666647</v>
      </c>
      <c r="AE22" s="1">
        <f t="shared" si="18"/>
        <v>1.4762348555452007</v>
      </c>
    </row>
    <row r="23" spans="1:31" x14ac:dyDescent="0.2">
      <c r="A23" s="1" t="s">
        <v>74</v>
      </c>
      <c r="B23" s="1">
        <v>5070</v>
      </c>
      <c r="C23" s="2">
        <f t="shared" si="0"/>
        <v>3994.1388888888887</v>
      </c>
      <c r="D23" s="2">
        <f t="shared" si="1"/>
        <v>1.26935996494864</v>
      </c>
      <c r="E23" s="1">
        <f>INDEX([1]CORONA_WORLD!$A$1:$L$215,MATCH(DATA!$A23,[1]CORONA_WORLD!$A$1:$A$215,0),4)</f>
        <v>89</v>
      </c>
      <c r="F23" s="2">
        <f t="shared" si="2"/>
        <v>5524.166666666667</v>
      </c>
      <c r="G23" s="2">
        <f t="shared" si="3"/>
        <v>1.611102730426912E-2</v>
      </c>
      <c r="H23" s="1">
        <f>INDEX([1]CORONA_WORLD!$A$1:$L$215,MATCH(DATA!$A23,[1]CORONA_WORLD!$A$1:$A$215,0),2)</f>
        <v>3769</v>
      </c>
      <c r="I23" s="6">
        <f t="shared" si="4"/>
        <v>0.97638630936587956</v>
      </c>
      <c r="J23" s="6">
        <f t="shared" si="5"/>
        <v>0.94272195579045237</v>
      </c>
      <c r="K23" s="6">
        <f t="shared" si="6"/>
        <v>1.0357097374985824</v>
      </c>
      <c r="L23" s="1">
        <v>658.6</v>
      </c>
      <c r="M23" s="1">
        <f t="shared" si="7"/>
        <v>-0.91823807577957151</v>
      </c>
      <c r="N23" s="1">
        <f t="shared" si="8"/>
        <v>1</v>
      </c>
      <c r="O23" s="1">
        <v>11.7</v>
      </c>
      <c r="P23" s="1">
        <f t="shared" si="9"/>
        <v>8.8444444444444414</v>
      </c>
      <c r="Q23" s="1">
        <f t="shared" si="10"/>
        <v>1.3228643216080405</v>
      </c>
      <c r="R23" s="1">
        <v>3</v>
      </c>
      <c r="S23" s="1">
        <f t="shared" si="11"/>
        <v>3.4888888888888889</v>
      </c>
      <c r="T23" s="1">
        <f t="shared" si="12"/>
        <v>0.85987261146496818</v>
      </c>
      <c r="U23" s="1">
        <v>0.60799999999999998</v>
      </c>
      <c r="V23" s="1">
        <v>52.2</v>
      </c>
      <c r="W23" s="1">
        <f t="shared" si="13"/>
        <v>59.591428571428594</v>
      </c>
      <c r="X23" s="1">
        <f t="shared" si="14"/>
        <v>0.87596490386920434</v>
      </c>
      <c r="Y23" s="1" t="s">
        <v>75</v>
      </c>
      <c r="Z23" s="1">
        <v>14.353999999999999</v>
      </c>
      <c r="AA23" s="1">
        <f t="shared" si="15"/>
        <v>17.693472222222216</v>
      </c>
      <c r="AB23" s="1">
        <f t="shared" si="16"/>
        <v>0.81125964534943074</v>
      </c>
      <c r="AC23" s="1">
        <v>11.3</v>
      </c>
      <c r="AD23" s="1">
        <f t="shared" si="17"/>
        <v>8.9416666666666647</v>
      </c>
      <c r="AE23" s="1">
        <f t="shared" si="18"/>
        <v>1.2637465051258159</v>
      </c>
    </row>
    <row r="24" spans="1:31" x14ac:dyDescent="0.2">
      <c r="A24" s="1" t="s">
        <v>76</v>
      </c>
      <c r="B24" s="1">
        <v>1138</v>
      </c>
      <c r="C24" s="2">
        <f t="shared" si="0"/>
        <v>3994.1388888888887</v>
      </c>
      <c r="D24" s="2">
        <f t="shared" si="1"/>
        <v>0.28491748325671645</v>
      </c>
      <c r="E24" s="1">
        <f>INDEX([1]CORONA_WORLD!$A$1:$L$215,MATCH(DATA!$A24,[1]CORONA_WORLD!$A$1:$A$215,0),4)</f>
        <v>1569</v>
      </c>
      <c r="F24" s="2">
        <f t="shared" si="2"/>
        <v>5524.166666666667</v>
      </c>
      <c r="G24" s="2">
        <f t="shared" si="3"/>
        <v>0.28402473977975562</v>
      </c>
      <c r="H24" s="1">
        <f>INDEX([1]CORONA_WORLD!$A$1:$L$215,MATCH(DATA!$A24,[1]CORONA_WORLD!$A$1:$A$215,0),2)</f>
        <v>16752</v>
      </c>
      <c r="I24" s="6">
        <f t="shared" si="4"/>
        <v>0.90633954154727792</v>
      </c>
      <c r="J24" s="6">
        <f t="shared" si="5"/>
        <v>0.94272195579045237</v>
      </c>
      <c r="K24" s="6">
        <f t="shared" si="6"/>
        <v>0.96140705748953459</v>
      </c>
      <c r="L24" s="1">
        <v>999.5</v>
      </c>
      <c r="M24" s="1">
        <f t="shared" si="7"/>
        <v>1.2854040223074119</v>
      </c>
      <c r="N24" s="1">
        <f t="shared" si="8"/>
        <v>3</v>
      </c>
      <c r="O24" s="1">
        <v>2.9</v>
      </c>
      <c r="P24" s="1">
        <f t="shared" si="9"/>
        <v>8.8444444444444414</v>
      </c>
      <c r="Q24" s="1">
        <f t="shared" si="10"/>
        <v>0.32788944723618102</v>
      </c>
      <c r="R24" s="1">
        <v>2.4</v>
      </c>
      <c r="S24" s="1">
        <f t="shared" si="11"/>
        <v>3.4888888888888889</v>
      </c>
      <c r="T24" s="1">
        <f t="shared" si="12"/>
        <v>0.68789808917197448</v>
      </c>
      <c r="U24" s="1">
        <v>125.3278</v>
      </c>
      <c r="V24" s="1">
        <v>57.5</v>
      </c>
      <c r="W24" s="1">
        <f t="shared" si="13"/>
        <v>59.591428571428594</v>
      </c>
      <c r="X24" s="1">
        <f t="shared" si="14"/>
        <v>0.96490386920458326</v>
      </c>
      <c r="Y24" s="1" t="s">
        <v>77</v>
      </c>
      <c r="Z24" s="1">
        <v>7.2460000000000004</v>
      </c>
      <c r="AA24" s="1">
        <f t="shared" si="15"/>
        <v>17.693472222222216</v>
      </c>
      <c r="AB24" s="1">
        <f t="shared" si="16"/>
        <v>0.40952956598871226</v>
      </c>
      <c r="AC24" s="1">
        <v>4.4000000000000004</v>
      </c>
      <c r="AD24" s="1">
        <f t="shared" si="17"/>
        <v>8.9416666666666647</v>
      </c>
      <c r="AE24" s="1">
        <f t="shared" si="18"/>
        <v>0.49207828518173363</v>
      </c>
    </row>
    <row r="25" spans="1:31" x14ac:dyDescent="0.2">
      <c r="A25" s="1" t="s">
        <v>78</v>
      </c>
      <c r="B25" s="1">
        <v>5288</v>
      </c>
      <c r="C25" s="2">
        <f t="shared" si="0"/>
        <v>3994.1388888888887</v>
      </c>
      <c r="D25" s="2">
        <f t="shared" si="1"/>
        <v>1.3239399397728617</v>
      </c>
      <c r="E25" s="1">
        <f>INDEX([1]CORONA_WORLD!$A$1:$L$215,MATCH(DATA!$A25,[1]CORONA_WORLD!$A$1:$A$215,0),4)</f>
        <v>4711</v>
      </c>
      <c r="F25" s="2">
        <f t="shared" si="2"/>
        <v>5524.166666666667</v>
      </c>
      <c r="G25" s="2">
        <f t="shared" si="3"/>
        <v>0.8527983104540654</v>
      </c>
      <c r="H25" s="1">
        <f>INDEX([1]CORONA_WORLD!$A$1:$L$215,MATCH(DATA!$A25,[1]CORONA_WORLD!$A$1:$A$215,0),2)</f>
        <v>38802</v>
      </c>
      <c r="I25" s="6">
        <f t="shared" si="4"/>
        <v>0.87858873253955982</v>
      </c>
      <c r="J25" s="6">
        <f t="shared" si="5"/>
        <v>0.94272195579045237</v>
      </c>
      <c r="K25" s="6">
        <f t="shared" si="6"/>
        <v>0.93197016060040927</v>
      </c>
      <c r="L25" s="1">
        <v>752.5</v>
      </c>
      <c r="M25" s="1">
        <f t="shared" si="7"/>
        <v>-0.31125070995273746</v>
      </c>
      <c r="N25" s="1">
        <f t="shared" si="8"/>
        <v>2</v>
      </c>
      <c r="O25" s="1">
        <v>10.9</v>
      </c>
      <c r="P25" s="1">
        <f t="shared" si="9"/>
        <v>8.8444444444444414</v>
      </c>
      <c r="Q25" s="1">
        <f t="shared" si="10"/>
        <v>1.2324120603015081</v>
      </c>
      <c r="R25" s="1">
        <v>3.6</v>
      </c>
      <c r="S25" s="1">
        <f t="shared" si="11"/>
        <v>3.4888888888888889</v>
      </c>
      <c r="T25" s="1">
        <f t="shared" si="12"/>
        <v>1.0318471337579618</v>
      </c>
      <c r="U25" s="1">
        <v>17.2316</v>
      </c>
      <c r="V25" s="1">
        <v>34</v>
      </c>
      <c r="W25" s="1">
        <f t="shared" si="13"/>
        <v>59.591428571428594</v>
      </c>
      <c r="X25" s="1">
        <f t="shared" si="14"/>
        <v>0.57055185309488399</v>
      </c>
      <c r="Y25" s="1" t="s">
        <v>79</v>
      </c>
      <c r="Z25" s="1">
        <v>19.015000000000001</v>
      </c>
      <c r="AA25" s="1">
        <f t="shared" si="15"/>
        <v>17.693472222222216</v>
      </c>
      <c r="AB25" s="1">
        <f t="shared" si="16"/>
        <v>1.0746901321108699</v>
      </c>
      <c r="AC25" s="1">
        <v>8.1999999999999993</v>
      </c>
      <c r="AD25" s="1">
        <f t="shared" si="17"/>
        <v>8.9416666666666647</v>
      </c>
      <c r="AE25" s="1">
        <f t="shared" si="18"/>
        <v>0.91705498602050339</v>
      </c>
    </row>
    <row r="26" spans="1:31" x14ac:dyDescent="0.2">
      <c r="A26" s="1" t="s">
        <v>80</v>
      </c>
      <c r="B26" s="1">
        <v>3923</v>
      </c>
      <c r="C26" s="2">
        <f t="shared" si="0"/>
        <v>3994.1388888888887</v>
      </c>
      <c r="D26" s="2">
        <f t="shared" si="1"/>
        <v>0.98218917997899702</v>
      </c>
      <c r="E26" s="1">
        <f>INDEX([1]CORONA_WORLD!$A$1:$L$215,MATCH(DATA!$A26,[1]CORONA_WORLD!$A$1:$A$215,0),4)</f>
        <v>19</v>
      </c>
      <c r="F26" s="2">
        <f t="shared" si="2"/>
        <v>5524.166666666667</v>
      </c>
      <c r="G26" s="2">
        <f t="shared" si="3"/>
        <v>3.4394327952934076E-3</v>
      </c>
      <c r="H26" s="1">
        <f>INDEX([1]CORONA_WORLD!$A$1:$L$215,MATCH(DATA!$A26,[1]CORONA_WORLD!$A$1:$A$215,0),2)</f>
        <v>1474</v>
      </c>
      <c r="I26" s="6">
        <f t="shared" si="4"/>
        <v>0.98710990502035278</v>
      </c>
      <c r="J26" s="6">
        <f t="shared" si="5"/>
        <v>0.94272195579045237</v>
      </c>
      <c r="K26" s="6">
        <f t="shared" si="6"/>
        <v>1.0470848790115237</v>
      </c>
      <c r="L26" s="1">
        <v>726.9</v>
      </c>
      <c r="M26" s="1">
        <f t="shared" si="7"/>
        <v>-0.47673395345824299</v>
      </c>
      <c r="N26" s="1">
        <f t="shared" si="8"/>
        <v>2</v>
      </c>
      <c r="O26" s="1">
        <v>10.199999999999999</v>
      </c>
      <c r="P26" s="1">
        <f t="shared" si="9"/>
        <v>8.8444444444444414</v>
      </c>
      <c r="Q26" s="1">
        <f t="shared" si="10"/>
        <v>1.1532663316582918</v>
      </c>
      <c r="R26" s="1">
        <v>3.3</v>
      </c>
      <c r="S26" s="1">
        <f t="shared" si="11"/>
        <v>3.4888888888888889</v>
      </c>
      <c r="T26" s="1">
        <f t="shared" si="12"/>
        <v>0.94585987261146487</v>
      </c>
      <c r="U26" s="1">
        <v>4.8855000000000004</v>
      </c>
      <c r="V26" s="1">
        <v>95.4</v>
      </c>
      <c r="W26" s="1">
        <f t="shared" si="13"/>
        <v>59.591428571428594</v>
      </c>
      <c r="X26" s="1">
        <f t="shared" si="14"/>
        <v>1.6009013760368216</v>
      </c>
      <c r="Y26" s="1" t="s">
        <v>81</v>
      </c>
      <c r="Z26" s="1">
        <v>15.288</v>
      </c>
      <c r="AA26" s="1">
        <f t="shared" si="15"/>
        <v>17.693472222222216</v>
      </c>
      <c r="AB26" s="1">
        <f t="shared" si="16"/>
        <v>0.86404747513599678</v>
      </c>
      <c r="AC26" s="1">
        <v>8.9</v>
      </c>
      <c r="AD26" s="1">
        <f t="shared" si="17"/>
        <v>8.9416666666666647</v>
      </c>
      <c r="AE26" s="1">
        <f t="shared" si="18"/>
        <v>0.99534016775396117</v>
      </c>
    </row>
    <row r="27" spans="1:31" x14ac:dyDescent="0.2">
      <c r="A27" s="1" t="s">
        <v>82</v>
      </c>
      <c r="B27" s="1">
        <v>6187</v>
      </c>
      <c r="C27" s="2">
        <f t="shared" si="0"/>
        <v>3994.1388888888887</v>
      </c>
      <c r="D27" s="2">
        <f t="shared" si="1"/>
        <v>1.5490197442085278</v>
      </c>
      <c r="E27" s="1">
        <f>INDEX([1]CORONA_WORLD!$A$1:$L$215,MATCH(DATA!$A27,[1]CORONA_WORLD!$A$1:$A$215,0),4)</f>
        <v>207</v>
      </c>
      <c r="F27" s="2">
        <f t="shared" si="2"/>
        <v>5524.166666666667</v>
      </c>
      <c r="G27" s="2">
        <f t="shared" si="3"/>
        <v>3.7471715190828175E-2</v>
      </c>
      <c r="H27" s="1">
        <f>INDEX([1]CORONA_WORLD!$A$1:$L$215,MATCH(DATA!$A27,[1]CORONA_WORLD!$A$1:$A$215,0),2)</f>
        <v>7680</v>
      </c>
      <c r="I27" s="6">
        <f t="shared" si="4"/>
        <v>0.97304687499999998</v>
      </c>
      <c r="J27" s="6">
        <f t="shared" si="5"/>
        <v>0.94272195579045237</v>
      </c>
      <c r="K27" s="6">
        <f t="shared" si="6"/>
        <v>1.0321674052707521</v>
      </c>
      <c r="L27" s="1">
        <v>701.2</v>
      </c>
      <c r="M27" s="1">
        <f t="shared" si="7"/>
        <v>-0.64286361588369134</v>
      </c>
      <c r="N27" s="1">
        <f t="shared" si="8"/>
        <v>2</v>
      </c>
      <c r="O27" s="1">
        <v>17.7</v>
      </c>
      <c r="P27" s="1">
        <f t="shared" si="9"/>
        <v>8.8444444444444414</v>
      </c>
      <c r="Q27" s="1">
        <f t="shared" si="10"/>
        <v>2.0012562814070356</v>
      </c>
      <c r="R27" s="1">
        <v>4.7</v>
      </c>
      <c r="S27" s="1">
        <f t="shared" si="11"/>
        <v>3.4888888888888889</v>
      </c>
      <c r="T27" s="1">
        <f t="shared" si="12"/>
        <v>1.3471337579617835</v>
      </c>
      <c r="U27" s="1">
        <v>5.3118999999999996</v>
      </c>
      <c r="V27" s="1">
        <v>55</v>
      </c>
      <c r="W27" s="1">
        <f t="shared" si="13"/>
        <v>59.591428571428594</v>
      </c>
      <c r="X27" s="1">
        <f t="shared" si="14"/>
        <v>0.92295152706525352</v>
      </c>
      <c r="Y27" s="1" t="s">
        <v>83</v>
      </c>
      <c r="Z27" s="1">
        <v>17.087</v>
      </c>
      <c r="AA27" s="1">
        <f t="shared" si="15"/>
        <v>17.693472222222216</v>
      </c>
      <c r="AB27" s="1">
        <f t="shared" si="16"/>
        <v>0.96572339139513197</v>
      </c>
      <c r="AC27" s="1">
        <v>6</v>
      </c>
      <c r="AD27" s="1">
        <f t="shared" si="17"/>
        <v>8.9416666666666647</v>
      </c>
      <c r="AE27" s="1">
        <f t="shared" si="18"/>
        <v>0.67101584342963672</v>
      </c>
    </row>
    <row r="28" spans="1:31" x14ac:dyDescent="0.2">
      <c r="A28" s="1" t="s">
        <v>84</v>
      </c>
      <c r="B28" s="1">
        <v>2056</v>
      </c>
      <c r="C28" s="2">
        <f t="shared" si="0"/>
        <v>3994.1388888888887</v>
      </c>
      <c r="D28" s="2">
        <f t="shared" si="1"/>
        <v>0.51475425797522767</v>
      </c>
      <c r="E28" s="1">
        <f>INDEX([1]CORONA_WORLD!$A$1:$L$215,MATCH(DATA!$A28,[1]CORONA_WORLD!$A$1:$A$215,0),4)</f>
        <v>624</v>
      </c>
      <c r="F28" s="2">
        <f t="shared" si="2"/>
        <v>5524.166666666667</v>
      </c>
      <c r="G28" s="2">
        <f t="shared" si="3"/>
        <v>0.11295821390858349</v>
      </c>
      <c r="H28" s="1">
        <f>INDEX([1]CORONA_WORLD!$A$1:$L$215,MATCH(DATA!$A28,[1]CORONA_WORLD!$A$1:$A$215,0),2)</f>
        <v>12640</v>
      </c>
      <c r="I28" s="6">
        <f t="shared" si="4"/>
        <v>0.95063291139240502</v>
      </c>
      <c r="J28" s="6">
        <f t="shared" si="5"/>
        <v>0.94272195579045237</v>
      </c>
      <c r="K28" s="6">
        <f t="shared" si="6"/>
        <v>1.0083916106476161</v>
      </c>
      <c r="L28" s="1">
        <v>941.3</v>
      </c>
      <c r="M28" s="1">
        <f t="shared" si="7"/>
        <v>0.90918821090036428</v>
      </c>
      <c r="N28" s="1">
        <f t="shared" si="8"/>
        <v>3</v>
      </c>
      <c r="O28" s="1">
        <v>5.0999999999999996</v>
      </c>
      <c r="P28" s="1">
        <f t="shared" si="9"/>
        <v>8.8444444444444414</v>
      </c>
      <c r="Q28" s="1">
        <f t="shared" si="10"/>
        <v>0.57663316582914592</v>
      </c>
      <c r="R28" s="1">
        <v>2.4</v>
      </c>
      <c r="S28" s="1">
        <f t="shared" si="11"/>
        <v>3.4888888888888889</v>
      </c>
      <c r="T28" s="1">
        <f t="shared" si="12"/>
        <v>0.68789808917197448</v>
      </c>
      <c r="U28" s="1">
        <v>38.4131</v>
      </c>
      <c r="V28" s="1">
        <v>55.7</v>
      </c>
      <c r="W28" s="1">
        <f t="shared" si="13"/>
        <v>59.591428571428594</v>
      </c>
      <c r="X28" s="1">
        <f t="shared" si="14"/>
        <v>0.93469818286426587</v>
      </c>
      <c r="Y28" s="1" t="s">
        <v>85</v>
      </c>
      <c r="Z28" s="1">
        <v>17.23</v>
      </c>
      <c r="AA28" s="1">
        <f t="shared" si="15"/>
        <v>17.693472222222216</v>
      </c>
      <c r="AB28" s="1">
        <f t="shared" si="16"/>
        <v>0.97380546811834279</v>
      </c>
      <c r="AC28" s="1">
        <v>10.5</v>
      </c>
      <c r="AD28" s="1">
        <f t="shared" si="17"/>
        <v>8.9416666666666647</v>
      </c>
      <c r="AE28" s="1">
        <f t="shared" si="18"/>
        <v>1.1742777260018642</v>
      </c>
    </row>
    <row r="29" spans="1:31" x14ac:dyDescent="0.2">
      <c r="A29" s="1" t="s">
        <v>86</v>
      </c>
      <c r="B29" s="1">
        <v>2861</v>
      </c>
      <c r="C29" s="2">
        <f t="shared" si="0"/>
        <v>3994.1388888888887</v>
      </c>
      <c r="D29" s="2">
        <f t="shared" si="1"/>
        <v>0.71629957785366061</v>
      </c>
      <c r="E29" s="1">
        <f>INDEX([1]CORONA_WORLD!$A$1:$L$215,MATCH(DATA!$A29,[1]CORONA_WORLD!$A$1:$A$215,0),4)</f>
        <v>973</v>
      </c>
      <c r="F29" s="2">
        <f t="shared" si="2"/>
        <v>5524.166666666667</v>
      </c>
      <c r="G29" s="2">
        <f t="shared" si="3"/>
        <v>0.1761351636747624</v>
      </c>
      <c r="H29" s="1">
        <f>INDEX([1]CORONA_WORLD!$A$1:$L$215,MATCH(DATA!$A29,[1]CORONA_WORLD!$A$1:$A$215,0),2)</f>
        <v>24505</v>
      </c>
      <c r="I29" s="6">
        <f t="shared" si="4"/>
        <v>0.96029381758824728</v>
      </c>
      <c r="J29" s="6">
        <f t="shared" si="5"/>
        <v>0.94272195579045237</v>
      </c>
      <c r="K29" s="6">
        <f t="shared" si="6"/>
        <v>1.0186394956539029</v>
      </c>
      <c r="L29" s="1">
        <v>767.3</v>
      </c>
      <c r="M29" s="1">
        <f t="shared" si="7"/>
        <v>-0.21558070980111749</v>
      </c>
      <c r="N29" s="1">
        <f t="shared" si="8"/>
        <v>2</v>
      </c>
      <c r="O29" s="1">
        <v>6.7</v>
      </c>
      <c r="P29" s="1">
        <f t="shared" si="9"/>
        <v>8.8444444444444414</v>
      </c>
      <c r="Q29" s="1">
        <f t="shared" si="10"/>
        <v>0.75753768844221137</v>
      </c>
      <c r="R29" s="1">
        <v>5</v>
      </c>
      <c r="S29" s="1">
        <f t="shared" si="11"/>
        <v>3.4888888888888889</v>
      </c>
      <c r="T29" s="1">
        <f t="shared" si="12"/>
        <v>1.4331210191082802</v>
      </c>
      <c r="U29" s="1">
        <v>10.283799999999999</v>
      </c>
      <c r="V29" s="1">
        <v>55.2</v>
      </c>
      <c r="W29" s="1">
        <f t="shared" si="13"/>
        <v>59.591428571428594</v>
      </c>
      <c r="X29" s="1">
        <f t="shared" si="14"/>
        <v>0.92630771443639992</v>
      </c>
      <c r="Y29" s="1" t="s">
        <v>87</v>
      </c>
      <c r="Z29" s="1">
        <v>21.672000000000001</v>
      </c>
      <c r="AA29" s="1">
        <f t="shared" si="15"/>
        <v>17.693472222222216</v>
      </c>
      <c r="AB29" s="1">
        <f t="shared" si="16"/>
        <v>1.2248585087092703</v>
      </c>
      <c r="AC29" s="1">
        <v>10.7</v>
      </c>
      <c r="AD29" s="1">
        <f t="shared" si="17"/>
        <v>8.9416666666666647</v>
      </c>
      <c r="AE29" s="1">
        <f t="shared" si="18"/>
        <v>1.196644920782852</v>
      </c>
    </row>
    <row r="30" spans="1:31" x14ac:dyDescent="0.2">
      <c r="A30" s="1" t="s">
        <v>88</v>
      </c>
      <c r="B30" s="1">
        <v>2290</v>
      </c>
      <c r="C30" s="2">
        <f t="shared" si="0"/>
        <v>3994.1388888888887</v>
      </c>
      <c r="D30" s="2">
        <f t="shared" si="1"/>
        <v>0.57334010251131873</v>
      </c>
      <c r="E30" s="1">
        <f>INDEX([1]CORONA_WORLD!$A$1:$L$215,MATCH(DATA!$A30,[1]CORONA_WORLD!$A$1:$A$215,0),4)</f>
        <v>22</v>
      </c>
      <c r="F30" s="2">
        <f t="shared" si="2"/>
        <v>5524.166666666667</v>
      </c>
      <c r="G30" s="2">
        <f t="shared" si="3"/>
        <v>3.9825011313923669E-3</v>
      </c>
      <c r="H30" s="1">
        <f>INDEX([1]CORONA_WORLD!$A$1:$L$215,MATCH(DATA!$A30,[1]CORONA_WORLD!$A$1:$A$215,0),2)</f>
        <v>1391</v>
      </c>
      <c r="I30" s="6">
        <f t="shared" si="4"/>
        <v>0.98418404025880657</v>
      </c>
      <c r="J30" s="6">
        <f t="shared" si="5"/>
        <v>0.94272195579045237</v>
      </c>
      <c r="K30" s="6">
        <f t="shared" si="6"/>
        <v>1.0439812441130525</v>
      </c>
      <c r="L30" s="1">
        <v>1054.2</v>
      </c>
      <c r="M30" s="1">
        <f t="shared" si="7"/>
        <v>1.6389951715164413</v>
      </c>
      <c r="N30" s="1">
        <f t="shared" si="8"/>
        <v>3</v>
      </c>
      <c r="O30" s="1">
        <v>5.7</v>
      </c>
      <c r="P30" s="1">
        <f t="shared" si="9"/>
        <v>8.8444444444444414</v>
      </c>
      <c r="Q30" s="1">
        <f t="shared" si="10"/>
        <v>0.64447236180904544</v>
      </c>
      <c r="R30" s="1">
        <v>3.4</v>
      </c>
      <c r="S30" s="1">
        <f t="shared" si="11"/>
        <v>3.4888888888888889</v>
      </c>
      <c r="T30" s="1">
        <f t="shared" si="12"/>
        <v>0.97452229299363058</v>
      </c>
      <c r="U30" s="1">
        <v>5.4467999999999996</v>
      </c>
      <c r="V30" s="1">
        <v>44</v>
      </c>
      <c r="W30" s="1">
        <f t="shared" si="13"/>
        <v>59.591428571428594</v>
      </c>
      <c r="X30" s="1">
        <f t="shared" si="14"/>
        <v>0.73836122165220286</v>
      </c>
      <c r="Y30" s="1" t="s">
        <v>89</v>
      </c>
      <c r="Z30" s="1">
        <v>15.782</v>
      </c>
      <c r="AA30" s="1">
        <f t="shared" si="15"/>
        <v>17.693472222222216</v>
      </c>
      <c r="AB30" s="1">
        <f t="shared" si="16"/>
        <v>0.89196737654345248</v>
      </c>
      <c r="AC30" s="1">
        <v>9.9</v>
      </c>
      <c r="AD30" s="1">
        <f t="shared" si="17"/>
        <v>8.9416666666666647</v>
      </c>
      <c r="AE30" s="1">
        <f t="shared" si="18"/>
        <v>1.1071761416589005</v>
      </c>
    </row>
    <row r="31" spans="1:31" x14ac:dyDescent="0.2">
      <c r="A31" s="1" t="s">
        <v>90</v>
      </c>
      <c r="B31" s="1">
        <v>2859</v>
      </c>
      <c r="C31" s="2">
        <f t="shared" si="0"/>
        <v>3994.1388888888887</v>
      </c>
      <c r="D31" s="2">
        <f t="shared" si="1"/>
        <v>0.71579884413967687</v>
      </c>
      <c r="E31" s="1">
        <f>INDEX([1]CORONA_WORLD!$A$1:$L$215,MATCH(DATA!$A31,[1]CORONA_WORLD!$A$1:$A$215,0),4)</f>
        <v>89</v>
      </c>
      <c r="F31" s="2">
        <f t="shared" si="2"/>
        <v>5524.166666666667</v>
      </c>
      <c r="G31" s="2">
        <f t="shared" si="3"/>
        <v>1.611102730426912E-2</v>
      </c>
      <c r="H31" s="1">
        <f>INDEX([1]CORONA_WORLD!$A$1:$L$215,MATCH(DATA!$A31,[1]CORONA_WORLD!$A$1:$A$215,0),2)</f>
        <v>1418</v>
      </c>
      <c r="I31" s="6">
        <f t="shared" si="4"/>
        <v>0.93723554301833567</v>
      </c>
      <c r="J31" s="6">
        <f t="shared" si="5"/>
        <v>0.94272195579045237</v>
      </c>
      <c r="K31" s="6">
        <f t="shared" si="6"/>
        <v>0.99418024292484364</v>
      </c>
      <c r="L31" s="1">
        <v>791.8</v>
      </c>
      <c r="M31" s="1">
        <f t="shared" si="7"/>
        <v>-5.7208074414989304E-2</v>
      </c>
      <c r="N31" s="1">
        <f t="shared" si="8"/>
        <v>2</v>
      </c>
      <c r="O31" s="1">
        <v>9.9</v>
      </c>
      <c r="P31" s="1">
        <f t="shared" si="9"/>
        <v>8.8444444444444414</v>
      </c>
      <c r="Q31" s="1">
        <f t="shared" si="10"/>
        <v>1.119346733668342</v>
      </c>
      <c r="R31" s="1">
        <v>3.1</v>
      </c>
      <c r="S31" s="1">
        <f t="shared" si="11"/>
        <v>3.4888888888888889</v>
      </c>
      <c r="T31" s="1">
        <f t="shared" si="12"/>
        <v>0.88853503184713378</v>
      </c>
      <c r="U31" s="1">
        <v>2.0701000000000001</v>
      </c>
      <c r="V31" s="1">
        <v>60.9</v>
      </c>
      <c r="W31" s="1">
        <f t="shared" si="13"/>
        <v>59.591428571428594</v>
      </c>
      <c r="X31" s="1">
        <f t="shared" si="14"/>
        <v>1.0219590545140715</v>
      </c>
      <c r="Y31" s="1" t="s">
        <v>91</v>
      </c>
      <c r="Z31" s="1">
        <v>19.670000000000002</v>
      </c>
      <c r="AA31" s="1">
        <f t="shared" si="15"/>
        <v>17.693472222222216</v>
      </c>
      <c r="AB31" s="1">
        <f t="shared" si="16"/>
        <v>1.1117094345843184</v>
      </c>
      <c r="AC31" s="1">
        <v>10.5</v>
      </c>
      <c r="AD31" s="1">
        <f t="shared" si="17"/>
        <v>8.9416666666666647</v>
      </c>
      <c r="AE31" s="1">
        <f t="shared" si="18"/>
        <v>1.1742777260018642</v>
      </c>
    </row>
    <row r="32" spans="1:31" x14ac:dyDescent="0.2">
      <c r="A32" s="1" t="s">
        <v>92</v>
      </c>
      <c r="B32" s="1">
        <v>3323</v>
      </c>
      <c r="C32" s="2">
        <f t="shared" si="0"/>
        <v>3994.1388888888887</v>
      </c>
      <c r="D32" s="2">
        <f t="shared" si="1"/>
        <v>0.83196906578389174</v>
      </c>
      <c r="E32" s="1">
        <f>INDEX([1]CORONA_WORLD!$A$1:$L$215,MATCH(DATA!$A32,[1]CORONA_WORLD!$A$1:$A$215,0),4)</f>
        <v>24275</v>
      </c>
      <c r="F32" s="2">
        <f t="shared" si="2"/>
        <v>5524.166666666667</v>
      </c>
      <c r="G32" s="2">
        <f t="shared" si="3"/>
        <v>4.3943279529340771</v>
      </c>
      <c r="H32" s="1">
        <f>INDEX([1]CORONA_WORLD!$A$1:$L$215,MATCH(DATA!$A32,[1]CORONA_WORLD!$A$1:$A$215,0),2)</f>
        <v>236899</v>
      </c>
      <c r="I32" s="6">
        <f t="shared" si="4"/>
        <v>0.8975301710855681</v>
      </c>
      <c r="J32" s="6">
        <f t="shared" si="5"/>
        <v>0.94272195579045237</v>
      </c>
      <c r="K32" s="6">
        <f t="shared" si="6"/>
        <v>0.95206244595524248</v>
      </c>
      <c r="L32" s="1">
        <v>647.20000000000005</v>
      </c>
      <c r="M32" s="1">
        <f t="shared" si="7"/>
        <v>-0.99192983265311674</v>
      </c>
      <c r="N32" s="1">
        <f t="shared" si="8"/>
        <v>1</v>
      </c>
      <c r="O32" s="1">
        <v>5.7</v>
      </c>
      <c r="P32" s="1">
        <f t="shared" si="9"/>
        <v>8.8444444444444414</v>
      </c>
      <c r="Q32" s="1">
        <f t="shared" si="10"/>
        <v>0.64447236180904544</v>
      </c>
      <c r="R32" s="1">
        <v>3.9</v>
      </c>
      <c r="S32" s="1">
        <f t="shared" si="11"/>
        <v>3.4888888888888889</v>
      </c>
      <c r="T32" s="1">
        <f t="shared" si="12"/>
        <v>1.1178343949044585</v>
      </c>
      <c r="U32" s="1">
        <v>46.732999999999997</v>
      </c>
      <c r="V32" s="1">
        <v>42.2</v>
      </c>
      <c r="W32" s="1">
        <f t="shared" si="13"/>
        <v>59.591428571428594</v>
      </c>
      <c r="X32" s="1">
        <f t="shared" si="14"/>
        <v>0.70815553531188546</v>
      </c>
      <c r="Y32" s="1" t="s">
        <v>93</v>
      </c>
      <c r="Z32" s="1">
        <v>19.29</v>
      </c>
      <c r="AA32" s="1">
        <f t="shared" si="15"/>
        <v>17.693472222222216</v>
      </c>
      <c r="AB32" s="1">
        <f t="shared" si="16"/>
        <v>1.0902325873478138</v>
      </c>
      <c r="AC32" s="1">
        <v>8.6</v>
      </c>
      <c r="AD32" s="1">
        <f t="shared" si="17"/>
        <v>8.9416666666666647</v>
      </c>
      <c r="AE32" s="1">
        <f t="shared" si="18"/>
        <v>0.96178937558247923</v>
      </c>
    </row>
    <row r="33" spans="1:31" x14ac:dyDescent="0.2">
      <c r="A33" s="1" t="s">
        <v>94</v>
      </c>
      <c r="B33" s="1">
        <v>5447</v>
      </c>
      <c r="C33" s="2">
        <f t="shared" si="0"/>
        <v>3994.1388888888887</v>
      </c>
      <c r="D33" s="2">
        <f t="shared" si="1"/>
        <v>1.3637482700345647</v>
      </c>
      <c r="E33" s="1">
        <f>INDEX([1]CORONA_WORLD!$A$1:$L$215,MATCH(DATA!$A33,[1]CORONA_WORLD!$A$1:$A$215,0),4)</f>
        <v>2462</v>
      </c>
      <c r="F33" s="2">
        <f t="shared" si="2"/>
        <v>5524.166666666667</v>
      </c>
      <c r="G33" s="2">
        <f t="shared" si="3"/>
        <v>0.44567808115854574</v>
      </c>
      <c r="H33" s="1">
        <f>INDEX([1]CORONA_WORLD!$A$1:$L$215,MATCH(DATA!$A33,[1]CORONA_WORLD!$A$1:$A$215,0),2)</f>
        <v>20302</v>
      </c>
      <c r="I33" s="6">
        <f t="shared" si="4"/>
        <v>0.87873115949167568</v>
      </c>
      <c r="J33" s="6">
        <f t="shared" si="5"/>
        <v>0.94272195579045237</v>
      </c>
      <c r="K33" s="6">
        <f t="shared" si="6"/>
        <v>0.93212124115097994</v>
      </c>
      <c r="L33" s="1">
        <v>709.5</v>
      </c>
      <c r="M33" s="1">
        <f t="shared" si="7"/>
        <v>-0.58921084552839098</v>
      </c>
      <c r="N33" s="1">
        <f t="shared" si="8"/>
        <v>2</v>
      </c>
      <c r="O33" s="1">
        <v>10.9</v>
      </c>
      <c r="P33" s="1">
        <f t="shared" si="9"/>
        <v>8.8444444444444414</v>
      </c>
      <c r="Q33" s="1">
        <f t="shared" si="10"/>
        <v>1.2324120603015081</v>
      </c>
      <c r="R33" s="1">
        <v>4.0999999999999996</v>
      </c>
      <c r="S33" s="1">
        <f t="shared" si="11"/>
        <v>3.4888888888888889</v>
      </c>
      <c r="T33" s="1">
        <f t="shared" si="12"/>
        <v>1.1751592356687897</v>
      </c>
      <c r="U33" s="1">
        <v>10.1752</v>
      </c>
      <c r="V33" s="1">
        <v>67.7</v>
      </c>
      <c r="W33" s="1">
        <f t="shared" si="13"/>
        <v>59.591428571428594</v>
      </c>
      <c r="X33" s="1">
        <f t="shared" si="14"/>
        <v>1.1360694251330485</v>
      </c>
      <c r="Y33" s="1" t="s">
        <v>95</v>
      </c>
      <c r="Z33" s="1">
        <v>19.861000000000001</v>
      </c>
      <c r="AA33" s="1">
        <f t="shared" si="15"/>
        <v>17.693472222222216</v>
      </c>
      <c r="AB33" s="1">
        <f t="shared" si="16"/>
        <v>1.1225043762216138</v>
      </c>
      <c r="AC33" s="1">
        <v>7.2</v>
      </c>
      <c r="AD33" s="1">
        <f t="shared" si="17"/>
        <v>8.9416666666666647</v>
      </c>
      <c r="AE33" s="1">
        <f t="shared" si="18"/>
        <v>0.80521901211556401</v>
      </c>
    </row>
    <row r="34" spans="1:31" x14ac:dyDescent="0.2">
      <c r="A34" s="1" t="s">
        <v>96</v>
      </c>
      <c r="B34" s="1">
        <v>7317</v>
      </c>
      <c r="C34" s="2">
        <f t="shared" si="0"/>
        <v>3994.1388888888887</v>
      </c>
      <c r="D34" s="2">
        <f t="shared" si="1"/>
        <v>1.8319342926093096</v>
      </c>
      <c r="E34" s="1">
        <f>INDEX([1]CORONA_WORLD!$A$1:$L$215,MATCH(DATA!$A34,[1]CORONA_WORLD!$A$1:$A$215,0),4)</f>
        <v>1703</v>
      </c>
      <c r="F34" s="2">
        <f t="shared" si="2"/>
        <v>5524.166666666667</v>
      </c>
      <c r="G34" s="2">
        <f t="shared" si="3"/>
        <v>0.3082817921255091</v>
      </c>
      <c r="H34" s="1">
        <f>INDEX([1]CORONA_WORLD!$A$1:$L$215,MATCH(DATA!$A34,[1]CORONA_WORLD!$A$1:$A$215,0),2)</f>
        <v>29407</v>
      </c>
      <c r="I34" s="6">
        <f t="shared" si="4"/>
        <v>0.94208861835617375</v>
      </c>
      <c r="J34" s="6">
        <f t="shared" si="5"/>
        <v>0.94272195579045237</v>
      </c>
      <c r="K34" s="6">
        <f t="shared" si="6"/>
        <v>0.99932818215340324</v>
      </c>
      <c r="L34" s="1">
        <v>630</v>
      </c>
      <c r="M34" s="1">
        <f t="shared" si="7"/>
        <v>-1.1031138868833783</v>
      </c>
      <c r="N34" s="1">
        <f t="shared" si="8"/>
        <v>1</v>
      </c>
      <c r="O34" s="1">
        <v>17.2</v>
      </c>
      <c r="P34" s="1">
        <f t="shared" si="9"/>
        <v>8.8444444444444414</v>
      </c>
      <c r="Q34" s="1">
        <f t="shared" si="10"/>
        <v>1.9447236180904528</v>
      </c>
      <c r="R34" s="1">
        <v>4.3</v>
      </c>
      <c r="S34" s="1">
        <f t="shared" si="11"/>
        <v>3.4888888888888889</v>
      </c>
      <c r="T34" s="1">
        <f t="shared" si="12"/>
        <v>1.2324840764331209</v>
      </c>
      <c r="U34" s="1">
        <v>8.5131999999999994</v>
      </c>
      <c r="V34" s="1">
        <v>67.7</v>
      </c>
      <c r="W34" s="1">
        <f t="shared" si="13"/>
        <v>59.591428571428594</v>
      </c>
      <c r="X34" s="1">
        <f t="shared" si="14"/>
        <v>1.1360694251330485</v>
      </c>
      <c r="Y34" s="1" t="s">
        <v>97</v>
      </c>
      <c r="Z34" s="1">
        <v>18.370999999999999</v>
      </c>
      <c r="AA34" s="1">
        <f t="shared" si="15"/>
        <v>17.693472222222216</v>
      </c>
      <c r="AB34" s="1">
        <f t="shared" si="16"/>
        <v>1.0382925278468993</v>
      </c>
      <c r="AC34" s="1">
        <v>9.3000000000000007</v>
      </c>
      <c r="AD34" s="1">
        <f t="shared" si="17"/>
        <v>8.9416666666666647</v>
      </c>
      <c r="AE34" s="1">
        <f t="shared" si="18"/>
        <v>1.0400745573159369</v>
      </c>
    </row>
    <row r="35" spans="1:31" x14ac:dyDescent="0.2">
      <c r="A35" s="1" t="s">
        <v>98</v>
      </c>
      <c r="B35" s="1">
        <v>1227</v>
      </c>
      <c r="C35" s="2">
        <f t="shared" si="0"/>
        <v>3994.1388888888887</v>
      </c>
      <c r="D35" s="2">
        <f t="shared" si="1"/>
        <v>0.30720013352899039</v>
      </c>
      <c r="E35" s="1">
        <f>INDEX([1]CORONA_WORLD!$A$1:$L$215,MATCH(DATA!$A35,[1]CORONA_WORLD!$A$1:$A$215,0),4)</f>
        <v>3081</v>
      </c>
      <c r="F35" s="2">
        <f t="shared" si="2"/>
        <v>5524.166666666667</v>
      </c>
      <c r="G35" s="2">
        <f t="shared" si="3"/>
        <v>0.55773118117363096</v>
      </c>
      <c r="H35" s="1">
        <f>INDEX([1]CORONA_WORLD!$A$1:$L$215,MATCH(DATA!$A35,[1]CORONA_WORLD!$A$1:$A$215,0),2)</f>
        <v>117589</v>
      </c>
      <c r="I35" s="6">
        <f t="shared" si="4"/>
        <v>0.97379856959409472</v>
      </c>
      <c r="J35" s="6">
        <f t="shared" si="5"/>
        <v>0.94272195579045237</v>
      </c>
      <c r="K35" s="6">
        <f t="shared" si="6"/>
        <v>1.0329647714395123</v>
      </c>
      <c r="L35" s="1">
        <v>948.6</v>
      </c>
      <c r="M35" s="1">
        <f t="shared" si="7"/>
        <v>0.9563767920562315</v>
      </c>
      <c r="N35" s="1">
        <f t="shared" si="8"/>
        <v>3</v>
      </c>
      <c r="O35" s="1">
        <v>2.1</v>
      </c>
      <c r="P35" s="1">
        <f t="shared" si="9"/>
        <v>8.8444444444444414</v>
      </c>
      <c r="Q35" s="1">
        <f t="shared" si="10"/>
        <v>0.23743718592964833</v>
      </c>
      <c r="R35" s="1">
        <v>1.9</v>
      </c>
      <c r="S35" s="1">
        <f t="shared" si="11"/>
        <v>3.4888888888888889</v>
      </c>
      <c r="T35" s="1">
        <f t="shared" si="12"/>
        <v>0.54458598726114649</v>
      </c>
      <c r="U35" s="1">
        <v>81.407200000000003</v>
      </c>
      <c r="V35" s="1">
        <v>60.9</v>
      </c>
      <c r="W35" s="1">
        <f t="shared" si="13"/>
        <v>59.591428571428594</v>
      </c>
      <c r="X35" s="1">
        <f t="shared" si="14"/>
        <v>1.0219590545140715</v>
      </c>
      <c r="Y35" s="1" t="s">
        <v>99</v>
      </c>
      <c r="Z35" s="1">
        <v>8.6489999999999991</v>
      </c>
      <c r="AA35" s="1">
        <f t="shared" si="15"/>
        <v>17.693472222222216</v>
      </c>
      <c r="AB35" s="1">
        <f t="shared" si="16"/>
        <v>0.48882434670664804</v>
      </c>
      <c r="AC35" s="1">
        <v>1.3</v>
      </c>
      <c r="AD35" s="1">
        <f t="shared" si="17"/>
        <v>8.9416666666666647</v>
      </c>
      <c r="AE35" s="1">
        <f t="shared" si="18"/>
        <v>0.14538676607642129</v>
      </c>
    </row>
    <row r="36" spans="1:31" x14ac:dyDescent="0.2">
      <c r="A36" s="1" t="s">
        <v>100</v>
      </c>
      <c r="B36" s="1">
        <v>4070</v>
      </c>
      <c r="C36" s="2">
        <f t="shared" si="0"/>
        <v>3994.1388888888887</v>
      </c>
      <c r="D36" s="2">
        <f t="shared" si="1"/>
        <v>1.0189931079567978</v>
      </c>
      <c r="E36" s="1">
        <f>INDEX([1]CORONA_WORLD!$A$1:$L$215,MATCH(DATA!$A36,[1]CORONA_WORLD!$A$1:$A$215,0),4)</f>
        <v>26097</v>
      </c>
      <c r="F36" s="2">
        <f t="shared" si="2"/>
        <v>5524.166666666667</v>
      </c>
      <c r="G36" s="2">
        <f t="shared" si="3"/>
        <v>4.7241514557248454</v>
      </c>
      <c r="H36" s="1">
        <f>INDEX([1]CORONA_WORLD!$A$1:$L$215,MATCH(DATA!$A36,[1]CORONA_WORLD!$A$1:$A$215,0),2)</f>
        <v>165221</v>
      </c>
      <c r="I36" s="6">
        <f t="shared" si="4"/>
        <v>0.84204792369008785</v>
      </c>
      <c r="J36" s="6">
        <f t="shared" si="5"/>
        <v>0.94272195579045237</v>
      </c>
      <c r="K36" s="6">
        <f t="shared" si="6"/>
        <v>0.89320919972002621</v>
      </c>
      <c r="L36" s="1">
        <v>762.6</v>
      </c>
      <c r="M36" s="1">
        <f t="shared" si="7"/>
        <v>-0.24596239903845593</v>
      </c>
      <c r="N36" s="1">
        <f t="shared" si="8"/>
        <v>2</v>
      </c>
      <c r="O36" s="1">
        <v>7.8</v>
      </c>
      <c r="P36" s="1">
        <f t="shared" si="9"/>
        <v>8.8444444444444414</v>
      </c>
      <c r="Q36" s="1">
        <f t="shared" si="10"/>
        <v>0.88190954773869379</v>
      </c>
      <c r="R36" s="1">
        <v>2.8</v>
      </c>
      <c r="S36" s="1">
        <f t="shared" si="11"/>
        <v>3.4888888888888889</v>
      </c>
      <c r="T36" s="1">
        <f t="shared" si="12"/>
        <v>0.80254777070063688</v>
      </c>
      <c r="U36" s="1">
        <v>66.435599999999994</v>
      </c>
      <c r="V36" s="1">
        <v>65.5</v>
      </c>
      <c r="W36" s="1">
        <f t="shared" si="13"/>
        <v>59.591428571428594</v>
      </c>
      <c r="X36" s="1">
        <f t="shared" si="14"/>
        <v>1.0991513640504382</v>
      </c>
      <c r="Y36" s="1" t="s">
        <v>101</v>
      </c>
      <c r="Z36" s="1">
        <v>18.312000000000001</v>
      </c>
      <c r="AA36" s="1">
        <f t="shared" si="15"/>
        <v>17.693472222222216</v>
      </c>
      <c r="AB36" s="1">
        <f t="shared" si="16"/>
        <v>1.0349579647233369</v>
      </c>
      <c r="AC36" s="1">
        <v>9.5</v>
      </c>
      <c r="AD36" s="1">
        <f t="shared" si="17"/>
        <v>8.9416666666666647</v>
      </c>
      <c r="AE36" s="1">
        <f t="shared" si="18"/>
        <v>1.0624417520969247</v>
      </c>
    </row>
    <row r="37" spans="1:31" x14ac:dyDescent="0.2">
      <c r="A37" s="1" t="s">
        <v>102</v>
      </c>
      <c r="B37" s="1">
        <v>10586</v>
      </c>
      <c r="C37" s="2">
        <f t="shared" si="0"/>
        <v>3994.1388888888887</v>
      </c>
      <c r="D37" s="2">
        <f t="shared" si="1"/>
        <v>2.6503835481156419</v>
      </c>
      <c r="E37" s="1">
        <f>INDEX([1]CORONA_WORLD!$A$1:$L$215,MATCH(DATA!$A37,[1]CORONA_WORLD!$A$1:$A$215,0),4)</f>
        <v>60495</v>
      </c>
      <c r="F37" s="2">
        <f t="shared" si="2"/>
        <v>5524.166666666667</v>
      </c>
      <c r="G37" s="2">
        <f t="shared" si="3"/>
        <v>10.95097299743551</v>
      </c>
      <c r="H37" s="1">
        <f>INDEX([1]CORONA_WORLD!$A$1:$L$215,MATCH(DATA!$A37,[1]CORONA_WORLD!$A$1:$A$215,0),2)</f>
        <v>1048834</v>
      </c>
      <c r="I37" s="6">
        <f t="shared" si="4"/>
        <v>0.942321663866732</v>
      </c>
      <c r="J37" s="6">
        <f t="shared" si="5"/>
        <v>0.94272195579045237</v>
      </c>
      <c r="K37" s="6">
        <f t="shared" si="6"/>
        <v>0.9995753870785955</v>
      </c>
      <c r="L37" s="1">
        <v>832.9</v>
      </c>
      <c r="M37" s="1">
        <f t="shared" si="7"/>
        <v>0.20847010168174016</v>
      </c>
      <c r="N37" s="1">
        <f t="shared" si="8"/>
        <v>2</v>
      </c>
      <c r="O37" s="1">
        <v>11.7</v>
      </c>
      <c r="P37" s="1">
        <f t="shared" si="9"/>
        <v>8.8444444444444414</v>
      </c>
      <c r="Q37" s="1">
        <f t="shared" si="10"/>
        <v>1.3228643216080405</v>
      </c>
      <c r="R37" s="1">
        <v>2.6</v>
      </c>
      <c r="S37" s="1">
        <f t="shared" si="11"/>
        <v>3.4888888888888889</v>
      </c>
      <c r="T37" s="1">
        <f t="shared" si="12"/>
        <v>0.74522292993630579</v>
      </c>
      <c r="U37" s="1">
        <v>327.16739999999999</v>
      </c>
      <c r="V37" s="1">
        <v>91.8</v>
      </c>
      <c r="W37" s="1">
        <f t="shared" si="13"/>
        <v>59.591428571428594</v>
      </c>
      <c r="X37" s="1">
        <f t="shared" si="14"/>
        <v>1.5404900033561868</v>
      </c>
      <c r="Y37" s="1" t="s">
        <v>102</v>
      </c>
      <c r="Z37" s="1">
        <v>16.026</v>
      </c>
      <c r="AA37" s="1">
        <f t="shared" si="15"/>
        <v>17.693472222222216</v>
      </c>
      <c r="AB37" s="1">
        <f t="shared" si="16"/>
        <v>0.90575777319005002</v>
      </c>
      <c r="AC37" s="1">
        <v>8.9</v>
      </c>
      <c r="AD37" s="1">
        <f t="shared" si="17"/>
        <v>8.9416666666666647</v>
      </c>
      <c r="AE37" s="1">
        <f t="shared" si="18"/>
        <v>0.99534016775396117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Baser</dc:creator>
  <cp:lastModifiedBy>Onur Baser</cp:lastModifiedBy>
  <dcterms:created xsi:type="dcterms:W3CDTF">2020-05-07T14:58:38Z</dcterms:created>
  <dcterms:modified xsi:type="dcterms:W3CDTF">2020-05-07T15:03:50Z</dcterms:modified>
</cp:coreProperties>
</file>