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05" windowWidth="14805" windowHeight="8010" activeTab="2"/>
  </bookViews>
  <sheets>
    <sheet name="Roaster" sheetId="2" r:id="rId1"/>
    <sheet name="Credit card Debt" sheetId="3" r:id="rId2"/>
    <sheet name="Payments" sheetId="5" r:id="rId3"/>
    <sheet name="Expenses" sheetId="1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G8" i="3" l="1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D21" i="2"/>
  <c r="C21" i="2"/>
  <c r="B21" i="2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<sst xmlns="http://schemas.openxmlformats.org/spreadsheetml/2006/main" count="1316" uniqueCount="171">
  <si>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</si>
  <si>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</si>
  <si>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</si>
  <si>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</si>
  <si>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</si>
  <si>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</si>
  <si>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</si>
  <si>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</si>
  <si>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</si>
  <si>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</si>
  <si>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</si>
  <si>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</si>
  <si>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</si>
  <si>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</si>
  <si>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</si>
  <si>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</si>
  <si>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</si>
  <si>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</si>
  <si>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</si>
  <si>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</si>
  <si>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</si>
  <si>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</si>
  <si>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</si>
  <si>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</si>
  <si>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</si>
  <si>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</si>
  <si>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</si>
  <si>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</si>
  <si>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</si>
  <si>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</si>
  <si>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</si>
  <si>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</si>
  <si>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</si>
  <si>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</si>
  <si>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</si>
  <si>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</si>
  <si>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</si>
  <si>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</si>
  <si>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</si>
  <si>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</si>
  <si>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</si>
  <si>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</si>
  <si>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</si>
  <si>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</si>
  <si>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</si>
  <si>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</si>
  <si>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</si>
  <si>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</si>
  <si>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</si>
  <si>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</si>
  <si>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</si>
  <si>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</si>
  <si>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</si>
  <si>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</si>
  <si>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</si>
  <si>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</si>
  <si>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</si>
  <si>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</si>
  <si>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</si>
  <si>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</si>
  <si>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</si>
  <si>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</si>
  <si>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</si>
  <si>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</si>
  <si>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</si>
  <si>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</si>
  <si>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</si>
  <si>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</si>
  <si>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</si>
  <si>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</si>
  <si>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</si>
  <si>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</si>
  <si>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</si>
  <si>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</si>
  <si>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</si>
  <si>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</si>
  <si>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</si>
  <si>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</si>
  <si>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</si>
  <si>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</si>
  <si>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</si>
  <si>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</si>
  <si>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</si>
  <si>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</si>
  <si>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</si>
  <si>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</si>
  <si>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</si>
  <si>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</si>
  <si>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</si>
  <si>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</si>
  <si>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</si>
  <si>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</si>
  <si>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</si>
  <si>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</si>
  <si>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</si>
  <si>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</si>
  <si>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</si>
  <si>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</si>
  <si>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</si>
  <si>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</si>
  <si>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</si>
  <si>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</si>
  <si>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</si>
  <si>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</si>
  <si>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</si>
  <si>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</si>
  <si>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</si>
  <si>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</si>
  <si>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</si>
  <si>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</si>
  <si>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</si>
  <si>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</si>
  <si>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</si>
  <si>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</si>
  <si>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</si>
  <si>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</si>
  <si>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</si>
  <si>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</si>
  <si>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</si>
  <si>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</si>
  <si>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</si>
  <si>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</si>
  <si>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</si>
  <si>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</si>
  <si>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</si>
  <si>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</si>
  <si>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</si>
  <si>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</si>
  <si>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</si>
  <si>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</si>
  <si>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</si>
  <si>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</si>
  <si>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</si>
  <si>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</si>
  <si>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</si>
  <si>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</si>
  <si>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</si>
  <si>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</si>
  <si>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</si>
  <si>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</si>
  <si>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</si>
  <si>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</si>
  <si>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</si>
  <si>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</si>
  <si>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</si>
  <si>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</si>
  <si>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</si>
  <si>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</si>
  <si>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</si>
  <si>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</si>
  <si>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</si>
  <si>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</si>
  <si>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</si>
  <si>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</si>
  <si>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</si>
  <si>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 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</si>
  <si>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</si>
  <si>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</si>
  <si>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</si>
  <si>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</si>
  <si>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</si>
  <si>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</si>
  <si>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</si>
  <si>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</si>
  <si>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</si>
  <si>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Tax Code</t>
  </si>
  <si>
    <t>Row Labels</t>
  </si>
  <si>
    <t>Grand Total</t>
  </si>
  <si>
    <t>Sum of Tax Inclusive Amount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</si>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</sst>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0"/>
      <color rgb="FF1F2328"/>
      <name val="Segoe UI"/>
      <family val="2"/>
    </font>
    <font>
      <b/>
      <sz val="12"/>
      <color rgb="FF1F2328"/>
      <name val="Segoe UI"/>
      <family val="2"/>
    </font>
    <font>
      <sz val="12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44" fontId="0" fillId="0" borderId="0" xfId="2" applyFont="1"/>
    <xf numFmtId="44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pivotButton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28">
    <dxf>
      <alignment wrapText="1" readingOrder="0"/>
    </dxf>
    <dxf>
      <alignment wrapText="1" readingOrder="0"/>
    </dxf>
    <dxf>
      <alignment wrapText="0" readingOrder="0"/>
    </dxf>
    <dxf>
      <alignment wrapText="1" readingOrder="0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/>
    </dxf>
    <dxf>
      <alignment vertical="center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marker>
            <c:symbol val="none"/>
          </c:marker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01824"/>
        <c:axId val="191503360"/>
      </c:lineChart>
      <c:catAx>
        <c:axId val="19150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03360"/>
        <c:crosses val="autoZero"/>
        <c:auto val="1"/>
        <c:lblAlgn val="ctr"/>
        <c:lblOffset val="100"/>
        <c:noMultiLvlLbl val="0"/>
      </c:catAx>
      <c:valAx>
        <c:axId val="19150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0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[DhanaBhuma_Week2Homework .xlsx]Payments!PivotTable1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Payments!$C$1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Payments!$A$2:$B$10</c:f>
              <c:multiLvlStrCache>
                <c:ptCount val="6"/>
                <c:lvl>
                  <c:pt idx="0">
                    <c:v>B1</c:v>
                  </c:pt>
                  <c:pt idx="1">
                    <c:v>B2</c:v>
                  </c:pt>
                  <c:pt idx="2">
                    <c:v>PC</c:v>
                  </c:pt>
                  <c:pt idx="3">
                    <c:v>B1</c:v>
                  </c:pt>
                  <c:pt idx="4">
                    <c:v>B2</c:v>
                  </c:pt>
                  <c:pt idx="5">
                    <c:v>PC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</c:lvl>
              </c:multiLvlStrCache>
            </c:multiLvlStrRef>
          </c:cat>
          <c:val>
            <c:numRef>
              <c:f>Payments!$C$2:$C$10</c:f>
              <c:numCache>
                <c:formatCode>"$"#,##0.00</c:formatCode>
                <c:ptCount val="6"/>
                <c:pt idx="0">
                  <c:v>30270.25</c:v>
                </c:pt>
                <c:pt idx="1">
                  <c:v>35</c:v>
                </c:pt>
                <c:pt idx="2">
                  <c:v>-4</c:v>
                </c:pt>
                <c:pt idx="3">
                  <c:v>34624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23840"/>
        <c:axId val="191714048"/>
      </c:barChart>
      <c:catAx>
        <c:axId val="1915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714048"/>
        <c:crosses val="autoZero"/>
        <c:auto val="1"/>
        <c:lblAlgn val="ctr"/>
        <c:lblOffset val="100"/>
        <c:noMultiLvlLbl val="0"/>
      </c:catAx>
      <c:valAx>
        <c:axId val="191714048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19152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123824</xdr:rowOff>
    </xdr:from>
    <xdr:to>
      <xdr:col>5</xdr:col>
      <xdr:colOff>209550</xdr:colOff>
      <xdr:row>25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11</xdr:row>
      <xdr:rowOff>114300</xdr:rowOff>
    </xdr:from>
    <xdr:to>
      <xdr:col>11</xdr:col>
      <xdr:colOff>571500</xdr:colOff>
      <xdr:row>24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657225</xdr:rowOff>
    </xdr:from>
    <xdr:to>
      <xdr:col>11</xdr:col>
      <xdr:colOff>428625</xdr:colOff>
      <xdr:row>14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hanasree/AppData/Roaming/Microsoft/Excel/ExcelHomework%20(1)%20(version%202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C" refreshedDate="45044.674828240742" createdVersion="8" refreshedVersion="4" minRefreshableVersion="3" recordCount="208">
  <cacheSource type="worksheet">
    <worksheetSource name="Table1" r:id="rId2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 count="29">
        <s v="Opening Balance"/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</sharedItems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d v="2011-02-14T00:00:00"/>
    <x v="0"/>
    <s v="S77782"/>
    <x v="0"/>
    <x v="0"/>
    <s v="A"/>
    <x v="0"/>
    <s v="BS-500"/>
    <x v="0"/>
  </r>
  <r>
    <d v="2011-03-01T00:00:00"/>
    <x v="1"/>
    <s v="Invoice EXP22"/>
    <x v="1"/>
    <x v="1"/>
    <s v="A"/>
    <x v="0"/>
    <s v="IS-380"/>
    <x v="1"/>
  </r>
  <r>
    <d v="2011-03-02T00:00:00"/>
    <x v="2"/>
    <s v="I381119"/>
    <x v="2"/>
    <x v="2"/>
    <s v="A"/>
    <x v="0"/>
    <s v="IS-375"/>
    <x v="2"/>
  </r>
  <r>
    <d v="2011-03-05T00:00:00"/>
    <x v="3"/>
    <s v="Debit Order"/>
    <x v="3"/>
    <x v="3"/>
    <s v="A"/>
    <x v="0"/>
    <s v="IS-340"/>
    <x v="3"/>
  </r>
  <r>
    <d v="2011-03-15T00:00:00"/>
    <x v="4"/>
    <s v="Bank Statement"/>
    <x v="4"/>
    <x v="4"/>
    <s v="A"/>
    <x v="0"/>
    <s v="IS-315"/>
    <x v="4"/>
  </r>
  <r>
    <d v="2011-03-15T00:00:00"/>
    <x v="4"/>
    <s v="Bank Statement"/>
    <x v="4"/>
    <x v="5"/>
    <s v="A"/>
    <x v="1"/>
    <s v="IS-315"/>
    <x v="4"/>
  </r>
  <r>
    <d v="2011-03-15T00:00:00"/>
    <x v="5"/>
    <s v="Invoice"/>
    <x v="5"/>
    <x v="6"/>
    <s v="A"/>
    <x v="0"/>
    <s v="IS-305"/>
    <x v="5"/>
  </r>
  <r>
    <d v="2011-03-15T00:00:00"/>
    <x v="6"/>
    <s v="Cash"/>
    <x v="6"/>
    <x v="7"/>
    <s v="A"/>
    <x v="2"/>
    <s v="IS-345"/>
    <x v="4"/>
  </r>
  <r>
    <d v="2011-03-18T00:00:00"/>
    <x v="7"/>
    <s v="TR6998"/>
    <x v="7"/>
    <x v="8"/>
    <s v="A"/>
    <x v="0"/>
    <s v="IS-390"/>
    <x v="6"/>
  </r>
  <r>
    <d v="2011-03-20T00:00:00"/>
    <x v="8"/>
    <s v="Transfer"/>
    <x v="8"/>
    <x v="9"/>
    <s v="E"/>
    <x v="1"/>
    <s v="BS-399"/>
    <x v="7"/>
  </r>
  <r>
    <d v="2011-03-20T00:00:00"/>
    <x v="8"/>
    <s v="Transfer"/>
    <x v="8"/>
    <x v="10"/>
    <s v="E"/>
    <x v="0"/>
    <s v="BS-399"/>
    <x v="7"/>
  </r>
  <r>
    <d v="2011-03-26T00:00:00"/>
    <x v="8"/>
    <s v="Payroll"/>
    <x v="9"/>
    <x v="11"/>
    <s v="E"/>
    <x v="1"/>
    <s v="IS-365"/>
    <x v="8"/>
  </r>
  <r>
    <d v="2011-03-26T00:00:00"/>
    <x v="9"/>
    <s v="Debit Order"/>
    <x v="10"/>
    <x v="12"/>
    <s v="E"/>
    <x v="0"/>
    <s v="BS-700"/>
    <x v="8"/>
  </r>
  <r>
    <d v="2011-03-26T00:00:00"/>
    <x v="9"/>
    <s v="Debit Order"/>
    <x v="11"/>
    <x v="13"/>
    <s v="E"/>
    <x v="0"/>
    <s v="IS-500"/>
    <x v="8"/>
  </r>
  <r>
    <d v="2011-03-26T00:00:00"/>
    <x v="10"/>
    <s v="Debit Order"/>
    <x v="12"/>
    <x v="14"/>
    <s v="A"/>
    <x v="0"/>
    <s v="IS-350"/>
    <x v="8"/>
  </r>
  <r>
    <d v="2011-03-31T00:00:00"/>
    <x v="8"/>
    <s v="Bank Statement"/>
    <x v="13"/>
    <x v="13"/>
    <s v="E"/>
    <x v="0"/>
    <s v="BS-399"/>
    <x v="1"/>
  </r>
  <r>
    <d v="2011-03-31T00:00:00"/>
    <x v="8"/>
    <s v="Bank Statement"/>
    <x v="13"/>
    <x v="15"/>
    <s v="E"/>
    <x v="2"/>
    <s v="BS-399"/>
    <x v="1"/>
  </r>
  <r>
    <d v="2011-04-01T00:00:00"/>
    <x v="1"/>
    <s v="Invoice EXP23"/>
    <x v="1"/>
    <x v="1"/>
    <s v="A"/>
    <x v="0"/>
    <s v="IS-380"/>
    <x v="9"/>
  </r>
  <r>
    <d v="2011-04-05T00:00:00"/>
    <x v="3"/>
    <s v="Debit Order"/>
    <x v="3"/>
    <x v="3"/>
    <s v="A"/>
    <x v="0"/>
    <s v="IS-340"/>
    <x v="10"/>
  </r>
  <r>
    <d v="2011-04-12T00:00:00"/>
    <x v="6"/>
    <s v="Cash"/>
    <x v="6"/>
    <x v="16"/>
    <s v="A"/>
    <x v="2"/>
    <s v="IS-345"/>
    <x v="11"/>
  </r>
  <r>
    <d v="2011-04-15T00:00:00"/>
    <x v="4"/>
    <s v="Bank Statement"/>
    <x v="4"/>
    <x v="17"/>
    <s v="A"/>
    <x v="0"/>
    <s v="IS-315"/>
    <x v="12"/>
  </r>
  <r>
    <d v="2011-04-15T00:00:00"/>
    <x v="4"/>
    <s v="Bank Statement"/>
    <x v="4"/>
    <x v="5"/>
    <s v="A"/>
    <x v="1"/>
    <s v="IS-315"/>
    <x v="12"/>
  </r>
  <r>
    <d v="2011-04-15T00:00:00"/>
    <x v="5"/>
    <s v="Invoice"/>
    <x v="5"/>
    <x v="6"/>
    <s v="A"/>
    <x v="0"/>
    <s v="IS-305"/>
    <x v="13"/>
  </r>
  <r>
    <d v="2011-04-20T00:00:00"/>
    <x v="8"/>
    <s v="Transfer"/>
    <x v="8"/>
    <x v="18"/>
    <s v="E"/>
    <x v="1"/>
    <s v="BS-399"/>
    <x v="14"/>
  </r>
  <r>
    <d v="2011-04-20T00:00:00"/>
    <x v="8"/>
    <s v="Transfer"/>
    <x v="8"/>
    <x v="19"/>
    <s v="E"/>
    <x v="0"/>
    <s v="BS-399"/>
    <x v="14"/>
  </r>
  <r>
    <d v="2011-04-25T00:00:00"/>
    <x v="11"/>
    <s v="Return"/>
    <x v="14"/>
    <x v="20"/>
    <s v="E"/>
    <x v="0"/>
    <s v="BS-600"/>
    <x v="15"/>
  </r>
  <r>
    <d v="2011-04-26T00:00:00"/>
    <x v="8"/>
    <s v="Payroll"/>
    <x v="9"/>
    <x v="19"/>
    <s v="E"/>
    <x v="1"/>
    <s v="IS-365"/>
    <x v="16"/>
  </r>
  <r>
    <d v="2011-04-26T00:00:00"/>
    <x v="12"/>
    <s v="Invoice"/>
    <x v="15"/>
    <x v="21"/>
    <s v="A"/>
    <x v="0"/>
    <s v="BS-100"/>
    <x v="17"/>
  </r>
  <r>
    <d v="2011-04-26T00:00:00"/>
    <x v="9"/>
    <s v="Debit Order"/>
    <x v="10"/>
    <x v="12"/>
    <s v="E"/>
    <x v="0"/>
    <s v="BS-700"/>
    <x v="16"/>
  </r>
  <r>
    <d v="2011-04-26T00:00:00"/>
    <x v="9"/>
    <s v="Debit Order"/>
    <x v="11"/>
    <x v="13"/>
    <s v="E"/>
    <x v="0"/>
    <s v="IS-500"/>
    <x v="16"/>
  </r>
  <r>
    <d v="2011-04-26T00:00:00"/>
    <x v="10"/>
    <s v="Debit Order"/>
    <x v="12"/>
    <x v="14"/>
    <s v="A"/>
    <x v="0"/>
    <s v="IS-350"/>
    <x v="16"/>
  </r>
  <r>
    <d v="2011-04-29T00:00:00"/>
    <x v="13"/>
    <s v="IN1179"/>
    <x v="16"/>
    <x v="22"/>
    <s v="A"/>
    <x v="2"/>
    <s v="IS-325"/>
    <x v="18"/>
  </r>
  <r>
    <d v="2011-04-30T00:00:00"/>
    <x v="8"/>
    <s v="Bank Statement"/>
    <x v="13"/>
    <x v="13"/>
    <s v="E"/>
    <x v="0"/>
    <s v="BS-399"/>
    <x v="19"/>
  </r>
  <r>
    <d v="2011-04-30T00:00:00"/>
    <x v="8"/>
    <s v="Bank Statement"/>
    <x v="13"/>
    <x v="15"/>
    <s v="E"/>
    <x v="2"/>
    <s v="BS-399"/>
    <x v="19"/>
  </r>
  <r>
    <d v="2011-05-01T00:00:00"/>
    <x v="1"/>
    <s v="Invoice EXP24"/>
    <x v="1"/>
    <x v="1"/>
    <s v="A"/>
    <x v="0"/>
    <s v="IS-380"/>
    <x v="20"/>
  </r>
  <r>
    <d v="2011-05-01T00:00:00"/>
    <x v="14"/>
    <s v="Invoice"/>
    <x v="17"/>
    <x v="12"/>
    <s v="A"/>
    <x v="0"/>
    <s v="IS-385"/>
    <x v="20"/>
  </r>
  <r>
    <d v="2011-05-05T00:00:00"/>
    <x v="3"/>
    <s v="Debit Order"/>
    <x v="3"/>
    <x v="3"/>
    <s v="A"/>
    <x v="0"/>
    <s v="IS-340"/>
    <x v="21"/>
  </r>
  <r>
    <d v="2011-05-07T00:00:00"/>
    <x v="15"/>
    <s v="S50037"/>
    <x v="18"/>
    <x v="23"/>
    <s v="A"/>
    <x v="0"/>
    <s v="IS-390"/>
    <x v="22"/>
  </r>
  <r>
    <d v="2011-05-07T00:00:00"/>
    <x v="16"/>
    <s v="Invoice"/>
    <x v="19"/>
    <x v="24"/>
    <s v="A"/>
    <x v="0"/>
    <s v="IS-370"/>
    <x v="23"/>
  </r>
  <r>
    <d v="2011-05-15T00:00:00"/>
    <x v="4"/>
    <s v="Bank Statement"/>
    <x v="4"/>
    <x v="17"/>
    <s v="A"/>
    <x v="0"/>
    <s v="IS-315"/>
    <x v="24"/>
  </r>
  <r>
    <d v="2011-05-15T00:00:00"/>
    <x v="4"/>
    <s v="Bank Statement"/>
    <x v="4"/>
    <x v="5"/>
    <s v="A"/>
    <x v="1"/>
    <s v="IS-315"/>
    <x v="24"/>
  </r>
  <r>
    <d v="2011-05-15T00:00:00"/>
    <x v="5"/>
    <s v="Invoice"/>
    <x v="5"/>
    <x v="6"/>
    <s v="A"/>
    <x v="0"/>
    <s v="IS-305"/>
    <x v="25"/>
  </r>
  <r>
    <d v="2011-05-20T00:00:00"/>
    <x v="8"/>
    <s v="Transfer"/>
    <x v="8"/>
    <x v="18"/>
    <s v="E"/>
    <x v="1"/>
    <s v="BS-399"/>
    <x v="26"/>
  </r>
  <r>
    <d v="2011-05-20T00:00:00"/>
    <x v="8"/>
    <s v="Transfer"/>
    <x v="8"/>
    <x v="19"/>
    <s v="E"/>
    <x v="0"/>
    <s v="BS-399"/>
    <x v="26"/>
  </r>
  <r>
    <d v="2011-05-26T00:00:00"/>
    <x v="8"/>
    <s v="Payroll"/>
    <x v="9"/>
    <x v="19"/>
    <s v="E"/>
    <x v="1"/>
    <s v="IS-365"/>
    <x v="17"/>
  </r>
  <r>
    <d v="2011-05-26T00:00:00"/>
    <x v="9"/>
    <s v="Debit Order"/>
    <x v="10"/>
    <x v="12"/>
    <s v="E"/>
    <x v="0"/>
    <s v="BS-700"/>
    <x v="17"/>
  </r>
  <r>
    <d v="2011-05-26T00:00:00"/>
    <x v="9"/>
    <s v="Debit Order"/>
    <x v="11"/>
    <x v="13"/>
    <s v="E"/>
    <x v="0"/>
    <s v="IS-500"/>
    <x v="17"/>
  </r>
  <r>
    <d v="2011-05-26T00:00:00"/>
    <x v="10"/>
    <s v="Debit Order"/>
    <x v="12"/>
    <x v="14"/>
    <s v="A"/>
    <x v="0"/>
    <s v="IS-350"/>
    <x v="17"/>
  </r>
  <r>
    <d v="2011-05-29T00:00:00"/>
    <x v="6"/>
    <s v="Cash"/>
    <x v="6"/>
    <x v="25"/>
    <s v="A"/>
    <x v="2"/>
    <s v="IS-345"/>
    <x v="18"/>
  </r>
  <r>
    <d v="2011-05-31T00:00:00"/>
    <x v="8"/>
    <s v="Bank Statement"/>
    <x v="13"/>
    <x v="13"/>
    <s v="E"/>
    <x v="0"/>
    <s v="BS-399"/>
    <x v="20"/>
  </r>
  <r>
    <d v="2011-05-31T00:00:00"/>
    <x v="8"/>
    <s v="Bank Statement"/>
    <x v="13"/>
    <x v="15"/>
    <s v="E"/>
    <x v="2"/>
    <s v="BS-399"/>
    <x v="20"/>
  </r>
  <r>
    <d v="2011-06-01T00:00:00"/>
    <x v="1"/>
    <s v="Invoice EXP25"/>
    <x v="1"/>
    <x v="1"/>
    <s v="A"/>
    <x v="0"/>
    <s v="IS-380"/>
    <x v="27"/>
  </r>
  <r>
    <d v="2011-06-05T00:00:00"/>
    <x v="3"/>
    <s v="Debit Order"/>
    <x v="3"/>
    <x v="3"/>
    <s v="A"/>
    <x v="0"/>
    <s v="IS-340"/>
    <x v="28"/>
  </r>
  <r>
    <d v="2011-06-15T00:00:00"/>
    <x v="4"/>
    <s v="Bank Statement"/>
    <x v="4"/>
    <x v="17"/>
    <s v="A"/>
    <x v="0"/>
    <s v="IS-315"/>
    <x v="29"/>
  </r>
  <r>
    <d v="2011-06-15T00:00:00"/>
    <x v="4"/>
    <s v="Bank Statement"/>
    <x v="4"/>
    <x v="5"/>
    <s v="A"/>
    <x v="1"/>
    <s v="IS-315"/>
    <x v="29"/>
  </r>
  <r>
    <d v="2011-06-15T00:00:00"/>
    <x v="5"/>
    <s v="Invoice"/>
    <x v="5"/>
    <x v="6"/>
    <s v="A"/>
    <x v="0"/>
    <s v="IS-305"/>
    <x v="30"/>
  </r>
  <r>
    <d v="2011-06-20T00:00:00"/>
    <x v="8"/>
    <s v="Transfer"/>
    <x v="8"/>
    <x v="18"/>
    <s v="E"/>
    <x v="1"/>
    <s v="BS-399"/>
    <x v="31"/>
  </r>
  <r>
    <d v="2011-06-20T00:00:00"/>
    <x v="8"/>
    <s v="Transfer"/>
    <x v="8"/>
    <x v="19"/>
    <s v="E"/>
    <x v="0"/>
    <s v="BS-399"/>
    <x v="31"/>
  </r>
  <r>
    <d v="2011-06-22T00:00:00"/>
    <x v="6"/>
    <s v="Cash"/>
    <x v="6"/>
    <x v="26"/>
    <s v="A"/>
    <x v="2"/>
    <s v="IS-345"/>
    <x v="32"/>
  </r>
  <r>
    <d v="2011-06-25T00:00:00"/>
    <x v="11"/>
    <s v="Return"/>
    <x v="14"/>
    <x v="27"/>
    <s v="E"/>
    <x v="0"/>
    <s v="BS-600"/>
    <x v="33"/>
  </r>
  <r>
    <d v="2011-06-26T00:00:00"/>
    <x v="8"/>
    <s v="Payroll"/>
    <x v="9"/>
    <x v="19"/>
    <s v="E"/>
    <x v="1"/>
    <s v="IS-365"/>
    <x v="34"/>
  </r>
  <r>
    <d v="2011-06-26T00:00:00"/>
    <x v="9"/>
    <s v="Debit Order"/>
    <x v="10"/>
    <x v="12"/>
    <s v="E"/>
    <x v="0"/>
    <s v="BS-700"/>
    <x v="34"/>
  </r>
  <r>
    <d v="2011-06-26T00:00:00"/>
    <x v="9"/>
    <s v="Debit Order"/>
    <x v="11"/>
    <x v="13"/>
    <s v="E"/>
    <x v="0"/>
    <s v="IS-500"/>
    <x v="34"/>
  </r>
  <r>
    <d v="2011-06-26T00:00:00"/>
    <x v="10"/>
    <s v="Debit Order"/>
    <x v="12"/>
    <x v="14"/>
    <s v="A"/>
    <x v="0"/>
    <s v="IS-350"/>
    <x v="34"/>
  </r>
  <r>
    <d v="2011-06-26T00:00:00"/>
    <x v="17"/>
    <s v="SA11235"/>
    <x v="20"/>
    <x v="28"/>
    <s v="A"/>
    <x v="0"/>
    <s v="IS-390"/>
    <x v="34"/>
  </r>
  <r>
    <d v="2011-06-30T00:00:00"/>
    <x v="8"/>
    <s v="Bank Statement"/>
    <x v="13"/>
    <x v="13"/>
    <s v="E"/>
    <x v="0"/>
    <s v="BS-399"/>
    <x v="35"/>
  </r>
  <r>
    <d v="2011-06-30T00:00:00"/>
    <x v="8"/>
    <s v="Bank Statement"/>
    <x v="13"/>
    <x v="15"/>
    <s v="E"/>
    <x v="2"/>
    <s v="BS-399"/>
    <x v="35"/>
  </r>
  <r>
    <d v="2011-07-01T00:00:00"/>
    <x v="1"/>
    <s v="Invoice EXP26"/>
    <x v="1"/>
    <x v="1"/>
    <s v="A"/>
    <x v="0"/>
    <s v="IS-380"/>
    <x v="36"/>
  </r>
  <r>
    <d v="2011-07-02T00:00:00"/>
    <x v="16"/>
    <s v="Invoice"/>
    <x v="19"/>
    <x v="29"/>
    <s v="A"/>
    <x v="0"/>
    <s v="IS-370"/>
    <x v="37"/>
  </r>
  <r>
    <d v="2011-07-05T00:00:00"/>
    <x v="3"/>
    <s v="Debit Order"/>
    <x v="3"/>
    <x v="3"/>
    <s v="A"/>
    <x v="0"/>
    <s v="IS-340"/>
    <x v="38"/>
  </r>
  <r>
    <d v="2011-07-15T00:00:00"/>
    <x v="4"/>
    <s v="Bank Statement"/>
    <x v="4"/>
    <x v="17"/>
    <s v="A"/>
    <x v="0"/>
    <s v="IS-315"/>
    <x v="39"/>
  </r>
  <r>
    <d v="2011-07-15T00:00:00"/>
    <x v="4"/>
    <s v="Bank Statement"/>
    <x v="4"/>
    <x v="5"/>
    <s v="A"/>
    <x v="1"/>
    <s v="IS-315"/>
    <x v="39"/>
  </r>
  <r>
    <d v="2011-07-15T00:00:00"/>
    <x v="5"/>
    <s v="Invoice"/>
    <x v="5"/>
    <x v="6"/>
    <s v="A"/>
    <x v="0"/>
    <s v="IS-305"/>
    <x v="40"/>
  </r>
  <r>
    <d v="2011-07-16T00:00:00"/>
    <x v="6"/>
    <s v="Cash"/>
    <x v="6"/>
    <x v="30"/>
    <s v="A"/>
    <x v="2"/>
    <s v="IS-345"/>
    <x v="41"/>
  </r>
  <r>
    <d v="2011-07-17T00:00:00"/>
    <x v="13"/>
    <s v="IN1181"/>
    <x v="16"/>
    <x v="31"/>
    <s v="A"/>
    <x v="0"/>
    <s v="IS-325"/>
    <x v="42"/>
  </r>
  <r>
    <d v="2011-07-20T00:00:00"/>
    <x v="8"/>
    <s v="Transfer"/>
    <x v="8"/>
    <x v="18"/>
    <s v="E"/>
    <x v="1"/>
    <s v="BS-399"/>
    <x v="43"/>
  </r>
  <r>
    <d v="2011-07-20T00:00:00"/>
    <x v="8"/>
    <s v="Transfer"/>
    <x v="8"/>
    <x v="19"/>
    <s v="E"/>
    <x v="0"/>
    <s v="BS-399"/>
    <x v="43"/>
  </r>
  <r>
    <d v="2011-07-25T00:00:00"/>
    <x v="18"/>
    <s v="M00321037"/>
    <x v="21"/>
    <x v="32"/>
    <s v="A"/>
    <x v="0"/>
    <s v="IS-375"/>
    <x v="44"/>
  </r>
  <r>
    <d v="2011-07-26T00:00:00"/>
    <x v="8"/>
    <s v="Payroll"/>
    <x v="9"/>
    <x v="19"/>
    <s v="E"/>
    <x v="1"/>
    <s v="IS-365"/>
    <x v="45"/>
  </r>
  <r>
    <d v="2011-07-26T00:00:00"/>
    <x v="9"/>
    <s v="Debit Order"/>
    <x v="10"/>
    <x v="12"/>
    <s v="E"/>
    <x v="0"/>
    <s v="BS-700"/>
    <x v="45"/>
  </r>
  <r>
    <d v="2011-07-26T00:00:00"/>
    <x v="9"/>
    <s v="Debit Order"/>
    <x v="11"/>
    <x v="13"/>
    <s v="E"/>
    <x v="0"/>
    <s v="IS-500"/>
    <x v="45"/>
  </r>
  <r>
    <d v="2011-07-26T00:00:00"/>
    <x v="10"/>
    <s v="Debit Order"/>
    <x v="12"/>
    <x v="14"/>
    <s v="A"/>
    <x v="0"/>
    <s v="IS-350"/>
    <x v="45"/>
  </r>
  <r>
    <d v="2011-07-31T00:00:00"/>
    <x v="8"/>
    <s v="Bank Statement"/>
    <x v="13"/>
    <x v="4"/>
    <s v="E"/>
    <x v="0"/>
    <s v="BS-399"/>
    <x v="36"/>
  </r>
  <r>
    <d v="2011-07-31T00:00:00"/>
    <x v="8"/>
    <s v="Bank Statement"/>
    <x v="13"/>
    <x v="33"/>
    <s v="E"/>
    <x v="2"/>
    <s v="BS-399"/>
    <x v="36"/>
  </r>
  <r>
    <d v="2011-08-01T00:00:00"/>
    <x v="1"/>
    <s v="Invoice EXP27"/>
    <x v="1"/>
    <x v="1"/>
    <s v="A"/>
    <x v="0"/>
    <s v="IS-380"/>
    <x v="46"/>
  </r>
  <r>
    <d v="2011-08-05T00:00:00"/>
    <x v="3"/>
    <s v="Debit Order"/>
    <x v="3"/>
    <x v="3"/>
    <s v="A"/>
    <x v="0"/>
    <s v="IS-340"/>
    <x v="47"/>
  </r>
  <r>
    <d v="2011-08-09T00:00:00"/>
    <x v="6"/>
    <s v="Cash"/>
    <x v="6"/>
    <x v="34"/>
    <s v="A"/>
    <x v="2"/>
    <s v="IS-345"/>
    <x v="48"/>
  </r>
  <r>
    <d v="2011-08-13T00:00:00"/>
    <x v="19"/>
    <s v="Invoice 9987"/>
    <x v="22"/>
    <x v="35"/>
    <s v="A"/>
    <x v="0"/>
    <s v="IS-320"/>
    <x v="49"/>
  </r>
  <r>
    <d v="2011-08-15T00:00:00"/>
    <x v="4"/>
    <s v="Bank Statement"/>
    <x v="4"/>
    <x v="17"/>
    <s v="A"/>
    <x v="0"/>
    <s v="IS-315"/>
    <x v="50"/>
  </r>
  <r>
    <d v="2011-08-15T00:00:00"/>
    <x v="4"/>
    <s v="Bank Statement"/>
    <x v="4"/>
    <x v="5"/>
    <s v="A"/>
    <x v="1"/>
    <s v="IS-315"/>
    <x v="50"/>
  </r>
  <r>
    <d v="2011-08-15T00:00:00"/>
    <x v="5"/>
    <s v="Invoice"/>
    <x v="5"/>
    <x v="6"/>
    <s v="A"/>
    <x v="0"/>
    <s v="IS-305"/>
    <x v="51"/>
  </r>
  <r>
    <d v="2011-08-15T00:00:00"/>
    <x v="17"/>
    <s v="SA11988"/>
    <x v="20"/>
    <x v="36"/>
    <s v="A"/>
    <x v="0"/>
    <s v="IS-390"/>
    <x v="50"/>
  </r>
  <r>
    <d v="2011-08-20T00:00:00"/>
    <x v="8"/>
    <s v="Transfer"/>
    <x v="8"/>
    <x v="18"/>
    <s v="E"/>
    <x v="1"/>
    <s v="BS-399"/>
    <x v="52"/>
  </r>
  <r>
    <d v="2011-08-20T00:00:00"/>
    <x v="8"/>
    <s v="Transfer"/>
    <x v="8"/>
    <x v="19"/>
    <s v="E"/>
    <x v="0"/>
    <s v="BS-399"/>
    <x v="52"/>
  </r>
  <r>
    <d v="2011-08-21T00:00:00"/>
    <x v="20"/>
    <s v="Remittance"/>
    <x v="23"/>
    <x v="37"/>
    <s v="E"/>
    <x v="0"/>
    <s v="BS-200"/>
    <x v="53"/>
  </r>
  <r>
    <d v="2011-08-25T00:00:00"/>
    <x v="11"/>
    <s v="Return"/>
    <x v="14"/>
    <x v="38"/>
    <s v="E"/>
    <x v="0"/>
    <s v="BS-600"/>
    <x v="54"/>
  </r>
  <r>
    <d v="2011-08-26T00:00:00"/>
    <x v="8"/>
    <s v="Payroll"/>
    <x v="9"/>
    <x v="19"/>
    <s v="E"/>
    <x v="1"/>
    <s v="IS-365"/>
    <x v="55"/>
  </r>
  <r>
    <d v="2011-08-26T00:00:00"/>
    <x v="9"/>
    <s v="Debit Order"/>
    <x v="10"/>
    <x v="12"/>
    <s v="E"/>
    <x v="0"/>
    <s v="BS-700"/>
    <x v="55"/>
  </r>
  <r>
    <d v="2011-08-26T00:00:00"/>
    <x v="9"/>
    <s v="Debit Order"/>
    <x v="11"/>
    <x v="13"/>
    <s v="E"/>
    <x v="0"/>
    <s v="IS-500"/>
    <x v="55"/>
  </r>
  <r>
    <d v="2011-08-26T00:00:00"/>
    <x v="10"/>
    <s v="Debit Order"/>
    <x v="12"/>
    <x v="14"/>
    <s v="A"/>
    <x v="0"/>
    <s v="IS-350"/>
    <x v="55"/>
  </r>
  <r>
    <d v="2011-08-27T00:00:00"/>
    <x v="16"/>
    <s v="Invoice"/>
    <x v="19"/>
    <x v="39"/>
    <s v="A"/>
    <x v="0"/>
    <s v="IS-370"/>
    <x v="56"/>
  </r>
  <r>
    <d v="2011-08-31T00:00:00"/>
    <x v="8"/>
    <s v="Bank Statement"/>
    <x v="13"/>
    <x v="4"/>
    <s v="E"/>
    <x v="0"/>
    <s v="BS-399"/>
    <x v="46"/>
  </r>
  <r>
    <d v="2011-08-31T00:00:00"/>
    <x v="8"/>
    <s v="Bank Statement"/>
    <x v="13"/>
    <x v="33"/>
    <s v="E"/>
    <x v="2"/>
    <s v="BS-399"/>
    <x v="46"/>
  </r>
  <r>
    <d v="2011-08-31T00:00:00"/>
    <x v="11"/>
    <s v="Return"/>
    <x v="24"/>
    <x v="40"/>
    <s v="E"/>
    <x v="0"/>
    <s v="IS-600"/>
    <x v="46"/>
  </r>
  <r>
    <d v="2011-09-01T00:00:00"/>
    <x v="1"/>
    <s v="Invoice EXP28"/>
    <x v="1"/>
    <x v="1"/>
    <s v="A"/>
    <x v="0"/>
    <s v="IS-380"/>
    <x v="57"/>
  </r>
  <r>
    <d v="2011-09-05T00:00:00"/>
    <x v="3"/>
    <s v="Debit Order"/>
    <x v="3"/>
    <x v="3"/>
    <s v="A"/>
    <x v="0"/>
    <s v="IS-340"/>
    <x v="58"/>
  </r>
  <r>
    <d v="2011-09-13T00:00:00"/>
    <x v="14"/>
    <s v="Invoice"/>
    <x v="17"/>
    <x v="41"/>
    <s v="A"/>
    <x v="0"/>
    <s v="IS-385"/>
    <x v="59"/>
  </r>
  <r>
    <d v="2011-09-15T00:00:00"/>
    <x v="4"/>
    <s v="Bank Statement"/>
    <x v="4"/>
    <x v="17"/>
    <s v="A"/>
    <x v="0"/>
    <s v="IS-315"/>
    <x v="60"/>
  </r>
  <r>
    <d v="2011-09-15T00:00:00"/>
    <x v="4"/>
    <s v="Bank Statement"/>
    <x v="4"/>
    <x v="5"/>
    <s v="A"/>
    <x v="1"/>
    <s v="IS-315"/>
    <x v="60"/>
  </r>
  <r>
    <d v="2011-09-15T00:00:00"/>
    <x v="5"/>
    <s v="Invoice"/>
    <x v="5"/>
    <x v="6"/>
    <s v="A"/>
    <x v="0"/>
    <s v="IS-305"/>
    <x v="61"/>
  </r>
  <r>
    <d v="2011-09-18T00:00:00"/>
    <x v="21"/>
    <s v="Statement"/>
    <x v="25"/>
    <x v="42"/>
    <s v="A"/>
    <x v="0"/>
    <s v="IS-395"/>
    <x v="62"/>
  </r>
  <r>
    <d v="2011-09-18T00:00:00"/>
    <x v="22"/>
    <s v="Invoice"/>
    <x v="26"/>
    <x v="43"/>
    <s v="A"/>
    <x v="0"/>
    <s v="IS-360"/>
    <x v="62"/>
  </r>
  <r>
    <d v="2011-09-20T00:00:00"/>
    <x v="8"/>
    <s v="Transfer"/>
    <x v="8"/>
    <x v="18"/>
    <s v="E"/>
    <x v="1"/>
    <s v="BS-399"/>
    <x v="63"/>
  </r>
  <r>
    <d v="2011-09-20T00:00:00"/>
    <x v="8"/>
    <s v="Transfer"/>
    <x v="8"/>
    <x v="19"/>
    <s v="E"/>
    <x v="0"/>
    <s v="BS-399"/>
    <x v="63"/>
  </r>
  <r>
    <d v="2011-09-21T00:00:00"/>
    <x v="6"/>
    <s v="Cash"/>
    <x v="6"/>
    <x v="7"/>
    <s v="A"/>
    <x v="2"/>
    <s v="IS-345"/>
    <x v="64"/>
  </r>
  <r>
    <d v="2011-09-24T00:00:00"/>
    <x v="19"/>
    <s v="Invoice11203"/>
    <x v="22"/>
    <x v="44"/>
    <s v="A"/>
    <x v="0"/>
    <s v="IS-320"/>
    <x v="65"/>
  </r>
  <r>
    <d v="2011-09-26T00:00:00"/>
    <x v="8"/>
    <s v="Payroll"/>
    <x v="9"/>
    <x v="19"/>
    <s v="E"/>
    <x v="1"/>
    <s v="IS-365"/>
    <x v="56"/>
  </r>
  <r>
    <d v="2011-09-26T00:00:00"/>
    <x v="9"/>
    <s v="Debit Order"/>
    <x v="10"/>
    <x v="12"/>
    <s v="E"/>
    <x v="0"/>
    <s v="BS-700"/>
    <x v="56"/>
  </r>
  <r>
    <d v="2011-09-26T00:00:00"/>
    <x v="9"/>
    <s v="Debit Order"/>
    <x v="11"/>
    <x v="13"/>
    <s v="E"/>
    <x v="0"/>
    <s v="IS-500"/>
    <x v="56"/>
  </r>
  <r>
    <d v="2011-09-26T00:00:00"/>
    <x v="10"/>
    <s v="Debit Order"/>
    <x v="12"/>
    <x v="14"/>
    <s v="A"/>
    <x v="0"/>
    <s v="IS-350"/>
    <x v="56"/>
  </r>
  <r>
    <d v="2011-09-30T00:00:00"/>
    <x v="8"/>
    <s v="Bank Statement"/>
    <x v="13"/>
    <x v="13"/>
    <s v="E"/>
    <x v="0"/>
    <s v="BS-399"/>
    <x v="66"/>
  </r>
  <r>
    <d v="2011-09-30T00:00:00"/>
    <x v="8"/>
    <s v="Bank Statement"/>
    <x v="13"/>
    <x v="15"/>
    <s v="E"/>
    <x v="2"/>
    <s v="BS-399"/>
    <x v="66"/>
  </r>
  <r>
    <d v="2011-10-01T00:00:00"/>
    <x v="1"/>
    <s v="Invoice EXP29"/>
    <x v="1"/>
    <x v="1"/>
    <s v="A"/>
    <x v="0"/>
    <s v="IS-380"/>
    <x v="67"/>
  </r>
  <r>
    <d v="2011-10-04T00:00:00"/>
    <x v="13"/>
    <s v="IN1185"/>
    <x v="16"/>
    <x v="45"/>
    <s v="A"/>
    <x v="2"/>
    <s v="IS-325"/>
    <x v="68"/>
  </r>
  <r>
    <d v="2011-10-04T00:00:00"/>
    <x v="17"/>
    <s v="SA12741"/>
    <x v="20"/>
    <x v="46"/>
    <s v="A"/>
    <x v="0"/>
    <s v="IS-390"/>
    <x v="69"/>
  </r>
  <r>
    <d v="2011-10-05T00:00:00"/>
    <x v="3"/>
    <s v="Debit Order"/>
    <x v="3"/>
    <x v="3"/>
    <s v="A"/>
    <x v="0"/>
    <s v="IS-340"/>
    <x v="70"/>
  </r>
  <r>
    <d v="2011-10-15T00:00:00"/>
    <x v="4"/>
    <s v="Bank Statement"/>
    <x v="4"/>
    <x v="17"/>
    <s v="A"/>
    <x v="0"/>
    <s v="IS-315"/>
    <x v="71"/>
  </r>
  <r>
    <d v="2011-10-15T00:00:00"/>
    <x v="4"/>
    <s v="Bank Statement"/>
    <x v="4"/>
    <x v="5"/>
    <s v="A"/>
    <x v="1"/>
    <s v="IS-315"/>
    <x v="71"/>
  </r>
  <r>
    <d v="2011-10-15T00:00:00"/>
    <x v="5"/>
    <s v="Invoice"/>
    <x v="5"/>
    <x v="6"/>
    <s v="A"/>
    <x v="0"/>
    <s v="IS-305"/>
    <x v="72"/>
  </r>
  <r>
    <d v="2011-10-20T00:00:00"/>
    <x v="8"/>
    <s v="Transfer"/>
    <x v="8"/>
    <x v="18"/>
    <s v="E"/>
    <x v="1"/>
    <s v="BS-399"/>
    <x v="73"/>
  </r>
  <r>
    <d v="2011-10-20T00:00:00"/>
    <x v="8"/>
    <s v="Transfer"/>
    <x v="8"/>
    <x v="19"/>
    <s v="E"/>
    <x v="0"/>
    <s v="BS-399"/>
    <x v="73"/>
  </r>
  <r>
    <d v="2011-10-22T00:00:00"/>
    <x v="16"/>
    <s v="Invoice"/>
    <x v="19"/>
    <x v="47"/>
    <s v="A"/>
    <x v="0"/>
    <s v="IS-370"/>
    <x v="74"/>
  </r>
  <r>
    <d v="2011-10-25T00:00:00"/>
    <x v="11"/>
    <s v="Return"/>
    <x v="14"/>
    <x v="48"/>
    <s v="E"/>
    <x v="0"/>
    <s v="BS-600"/>
    <x v="75"/>
  </r>
  <r>
    <d v="2011-10-26T00:00:00"/>
    <x v="8"/>
    <s v="Payroll"/>
    <x v="9"/>
    <x v="19"/>
    <s v="E"/>
    <x v="1"/>
    <s v="IS-365"/>
    <x v="76"/>
  </r>
  <r>
    <d v="2011-10-26T00:00:00"/>
    <x v="9"/>
    <s v="Debit Order"/>
    <x v="10"/>
    <x v="12"/>
    <s v="E"/>
    <x v="0"/>
    <s v="BS-700"/>
    <x v="76"/>
  </r>
  <r>
    <d v="2011-10-26T00:00:00"/>
    <x v="9"/>
    <s v="Debit Order"/>
    <x v="11"/>
    <x v="13"/>
    <s v="E"/>
    <x v="0"/>
    <s v="IS-500"/>
    <x v="76"/>
  </r>
  <r>
    <d v="2011-10-26T00:00:00"/>
    <x v="10"/>
    <s v="Debit Order"/>
    <x v="12"/>
    <x v="14"/>
    <s v="A"/>
    <x v="0"/>
    <s v="IS-350"/>
    <x v="76"/>
  </r>
  <r>
    <d v="2011-10-28T00:00:00"/>
    <x v="6"/>
    <s v="Cash"/>
    <x v="6"/>
    <x v="49"/>
    <s v="A"/>
    <x v="2"/>
    <s v="IS-345"/>
    <x v="77"/>
  </r>
  <r>
    <d v="2011-10-31T00:00:00"/>
    <x v="8"/>
    <s v="Bank Statement"/>
    <x v="13"/>
    <x v="8"/>
    <s v="E"/>
    <x v="0"/>
    <s v="BS-399"/>
    <x v="67"/>
  </r>
  <r>
    <d v="2011-10-31T00:00:00"/>
    <x v="8"/>
    <s v="Bank Statement"/>
    <x v="13"/>
    <x v="50"/>
    <s v="E"/>
    <x v="2"/>
    <s v="BS-399"/>
    <x v="67"/>
  </r>
  <r>
    <d v="2011-11-01T00:00:00"/>
    <x v="1"/>
    <s v="Invoice EXP30"/>
    <x v="1"/>
    <x v="1"/>
    <s v="A"/>
    <x v="0"/>
    <s v="IS-380"/>
    <x v="78"/>
  </r>
  <r>
    <d v="2011-11-05T00:00:00"/>
    <x v="3"/>
    <s v="Debit Order"/>
    <x v="3"/>
    <x v="3"/>
    <s v="A"/>
    <x v="0"/>
    <s v="IS-340"/>
    <x v="79"/>
  </r>
  <r>
    <d v="2011-11-05T00:00:00"/>
    <x v="19"/>
    <s v="Invoice 12987"/>
    <x v="22"/>
    <x v="24"/>
    <s v="A"/>
    <x v="0"/>
    <s v="IS-320"/>
    <x v="80"/>
  </r>
  <r>
    <d v="2011-11-15T00:00:00"/>
    <x v="4"/>
    <s v="Bank Statement"/>
    <x v="4"/>
    <x v="17"/>
    <s v="A"/>
    <x v="0"/>
    <s v="IS-315"/>
    <x v="81"/>
  </r>
  <r>
    <d v="2011-11-15T00:00:00"/>
    <x v="4"/>
    <s v="Bank Statement"/>
    <x v="4"/>
    <x v="5"/>
    <s v="A"/>
    <x v="1"/>
    <s v="IS-315"/>
    <x v="81"/>
  </r>
  <r>
    <d v="2011-11-15T00:00:00"/>
    <x v="5"/>
    <s v="Invoice"/>
    <x v="5"/>
    <x v="6"/>
    <s v="A"/>
    <x v="0"/>
    <s v="IS-305"/>
    <x v="82"/>
  </r>
  <r>
    <d v="2011-11-19T00:00:00"/>
    <x v="6"/>
    <s v="Cash"/>
    <x v="6"/>
    <x v="51"/>
    <s v="A"/>
    <x v="2"/>
    <s v="IS-345"/>
    <x v="83"/>
  </r>
  <r>
    <d v="2011-11-20T00:00:00"/>
    <x v="8"/>
    <s v="Transfer"/>
    <x v="8"/>
    <x v="18"/>
    <s v="E"/>
    <x v="1"/>
    <s v="BS-399"/>
    <x v="84"/>
  </r>
  <r>
    <d v="2011-11-20T00:00:00"/>
    <x v="8"/>
    <s v="Transfer"/>
    <x v="8"/>
    <x v="19"/>
    <s v="E"/>
    <x v="0"/>
    <s v="BS-399"/>
    <x v="84"/>
  </r>
  <r>
    <d v="2011-11-26T00:00:00"/>
    <x v="8"/>
    <s v="Payroll"/>
    <x v="9"/>
    <x v="19"/>
    <s v="E"/>
    <x v="1"/>
    <s v="IS-365"/>
    <x v="85"/>
  </r>
  <r>
    <d v="2011-11-26T00:00:00"/>
    <x v="9"/>
    <s v="Debit Order"/>
    <x v="10"/>
    <x v="12"/>
    <s v="E"/>
    <x v="0"/>
    <s v="BS-700"/>
    <x v="85"/>
  </r>
  <r>
    <d v="2011-11-26T00:00:00"/>
    <x v="9"/>
    <s v="Debit Order"/>
    <x v="11"/>
    <x v="13"/>
    <s v="E"/>
    <x v="0"/>
    <s v="IS-500"/>
    <x v="85"/>
  </r>
  <r>
    <d v="2011-11-26T00:00:00"/>
    <x v="10"/>
    <s v="Debit Order"/>
    <x v="12"/>
    <x v="14"/>
    <s v="A"/>
    <x v="0"/>
    <s v="IS-350"/>
    <x v="85"/>
  </r>
  <r>
    <d v="2011-11-30T00:00:00"/>
    <x v="8"/>
    <s v="Bank Statement"/>
    <x v="13"/>
    <x v="52"/>
    <s v="E"/>
    <x v="0"/>
    <s v="BS-399"/>
    <x v="86"/>
  </r>
  <r>
    <d v="2011-11-30T00:00:00"/>
    <x v="8"/>
    <s v="Bank Statement"/>
    <x v="13"/>
    <x v="53"/>
    <s v="E"/>
    <x v="2"/>
    <s v="BS-399"/>
    <x v="86"/>
  </r>
  <r>
    <d v="2011-12-01T00:00:00"/>
    <x v="1"/>
    <s v="Invoice EXP31"/>
    <x v="1"/>
    <x v="1"/>
    <s v="A"/>
    <x v="0"/>
    <s v="IS-380"/>
    <x v="87"/>
  </r>
  <r>
    <d v="2011-12-05T00:00:00"/>
    <x v="3"/>
    <s v="Debit Order"/>
    <x v="3"/>
    <x v="3"/>
    <s v="A"/>
    <x v="0"/>
    <s v="IS-340"/>
    <x v="80"/>
  </r>
  <r>
    <d v="2011-12-06T00:00:00"/>
    <x v="6"/>
    <s v="Cash"/>
    <x v="6"/>
    <x v="54"/>
    <s v="A"/>
    <x v="2"/>
    <s v="IS-345"/>
    <x v="88"/>
  </r>
  <r>
    <d v="2011-12-15T00:00:00"/>
    <x v="4"/>
    <s v="Bank Statement"/>
    <x v="4"/>
    <x v="17"/>
    <s v="A"/>
    <x v="0"/>
    <s v="IS-315"/>
    <x v="89"/>
  </r>
  <r>
    <d v="2011-12-15T00:00:00"/>
    <x v="4"/>
    <s v="Bank Statement"/>
    <x v="4"/>
    <x v="5"/>
    <s v="A"/>
    <x v="1"/>
    <s v="IS-315"/>
    <x v="89"/>
  </r>
  <r>
    <d v="2011-12-15T00:00:00"/>
    <x v="5"/>
    <s v="Invoice"/>
    <x v="5"/>
    <x v="6"/>
    <s v="A"/>
    <x v="0"/>
    <s v="IS-305"/>
    <x v="90"/>
  </r>
  <r>
    <d v="2011-12-17T00:00:00"/>
    <x v="2"/>
    <s v="M00353051"/>
    <x v="2"/>
    <x v="55"/>
    <s v="A"/>
    <x v="0"/>
    <s v="IS-375"/>
    <x v="91"/>
  </r>
  <r>
    <d v="2011-12-17T00:00:00"/>
    <x v="16"/>
    <s v="Invoice"/>
    <x v="19"/>
    <x v="56"/>
    <s v="A"/>
    <x v="0"/>
    <s v="IS-370"/>
    <x v="91"/>
  </r>
  <r>
    <d v="2011-12-17T00:00:00"/>
    <x v="19"/>
    <s v="Invoice 13432"/>
    <x v="22"/>
    <x v="57"/>
    <s v="A"/>
    <x v="0"/>
    <s v="IS-320"/>
    <x v="91"/>
  </r>
  <r>
    <d v="2011-12-20T00:00:00"/>
    <x v="8"/>
    <s v="Transfer"/>
    <x v="8"/>
    <x v="18"/>
    <s v="E"/>
    <x v="1"/>
    <s v="BS-399"/>
    <x v="92"/>
  </r>
  <r>
    <d v="2011-12-20T00:00:00"/>
    <x v="8"/>
    <s v="Transfer"/>
    <x v="8"/>
    <x v="19"/>
    <s v="E"/>
    <x v="0"/>
    <s v="BS-399"/>
    <x v="92"/>
  </r>
  <r>
    <d v="2011-12-22T00:00:00"/>
    <x v="13"/>
    <s v="IN1192"/>
    <x v="16"/>
    <x v="58"/>
    <s v="A"/>
    <x v="2"/>
    <s v="IS-325"/>
    <x v="93"/>
  </r>
  <r>
    <d v="2011-12-25T00:00:00"/>
    <x v="11"/>
    <s v="Return"/>
    <x v="14"/>
    <x v="59"/>
    <s v="E"/>
    <x v="0"/>
    <s v="BS-600"/>
    <x v="94"/>
  </r>
  <r>
    <d v="2011-12-26T00:00:00"/>
    <x v="8"/>
    <s v="Payroll"/>
    <x v="9"/>
    <x v="19"/>
    <s v="E"/>
    <x v="1"/>
    <s v="IS-365"/>
    <x v="95"/>
  </r>
  <r>
    <d v="2011-12-26T00:00:00"/>
    <x v="9"/>
    <s v="Debit Order"/>
    <x v="10"/>
    <x v="12"/>
    <s v="E"/>
    <x v="0"/>
    <s v="BS-700"/>
    <x v="95"/>
  </r>
  <r>
    <d v="2011-12-26T00:00:00"/>
    <x v="9"/>
    <s v="Debit Order"/>
    <x v="11"/>
    <x v="13"/>
    <s v="E"/>
    <x v="0"/>
    <s v="IS-500"/>
    <x v="95"/>
  </r>
  <r>
    <d v="2011-12-26T00:00:00"/>
    <x v="10"/>
    <s v="Debit Order"/>
    <x v="12"/>
    <x v="14"/>
    <s v="A"/>
    <x v="0"/>
    <s v="IS-350"/>
    <x v="95"/>
  </r>
  <r>
    <d v="2011-12-31T00:00:00"/>
    <x v="8"/>
    <s v="Bank Statement"/>
    <x v="13"/>
    <x v="13"/>
    <s v="E"/>
    <x v="0"/>
    <s v="BS-399"/>
    <x v="87"/>
  </r>
  <r>
    <d v="2011-12-31T00:00:00"/>
    <x v="8"/>
    <s v="Bank Statement"/>
    <x v="13"/>
    <x v="15"/>
    <s v="E"/>
    <x v="2"/>
    <s v="BS-399"/>
    <x v="87"/>
  </r>
  <r>
    <d v="2012-01-01T00:00:00"/>
    <x v="1"/>
    <s v="Invoice EXP32"/>
    <x v="1"/>
    <x v="1"/>
    <s v="A"/>
    <x v="0"/>
    <s v="IS-380"/>
    <x v="96"/>
  </r>
  <r>
    <d v="2012-01-05T00:00:00"/>
    <x v="3"/>
    <s v="Debit Order"/>
    <x v="3"/>
    <x v="3"/>
    <s v="A"/>
    <x v="0"/>
    <s v="IS-340"/>
    <x v="97"/>
  </r>
  <r>
    <d v="2012-01-15T00:00:00"/>
    <x v="4"/>
    <s v="Bank Statement"/>
    <x v="4"/>
    <x v="17"/>
    <s v="A"/>
    <x v="0"/>
    <s v="IS-315"/>
    <x v="98"/>
  </r>
  <r>
    <d v="2012-01-15T00:00:00"/>
    <x v="4"/>
    <s v="Bank Statement"/>
    <x v="4"/>
    <x v="5"/>
    <s v="A"/>
    <x v="1"/>
    <s v="IS-315"/>
    <x v="98"/>
  </r>
  <r>
    <d v="2012-01-15T00:00:00"/>
    <x v="5"/>
    <s v="Invoice"/>
    <x v="5"/>
    <x v="6"/>
    <s v="A"/>
    <x v="0"/>
    <s v="IS-305"/>
    <x v="99"/>
  </r>
  <r>
    <d v="2012-01-16T00:00:00"/>
    <x v="6"/>
    <s v="Cash"/>
    <x v="6"/>
    <x v="60"/>
    <s v="A"/>
    <x v="2"/>
    <s v="IS-345"/>
    <x v="91"/>
  </r>
  <r>
    <d v="2012-01-20T00:00:00"/>
    <x v="8"/>
    <s v="Transfer"/>
    <x v="8"/>
    <x v="18"/>
    <s v="E"/>
    <x v="1"/>
    <s v="BS-399"/>
    <x v="100"/>
  </r>
  <r>
    <d v="2012-01-20T00:00:00"/>
    <x v="8"/>
    <s v="Transfer"/>
    <x v="8"/>
    <x v="19"/>
    <s v="E"/>
    <x v="0"/>
    <s v="BS-399"/>
    <x v="100"/>
  </r>
  <r>
    <d v="2012-01-26T00:00:00"/>
    <x v="8"/>
    <s v="Payroll"/>
    <x v="9"/>
    <x v="19"/>
    <s v="E"/>
    <x v="1"/>
    <s v="IS-365"/>
    <x v="101"/>
  </r>
  <r>
    <d v="2012-01-26T00:00:00"/>
    <x v="9"/>
    <s v="Debit Order"/>
    <x v="10"/>
    <x v="12"/>
    <s v="E"/>
    <x v="0"/>
    <s v="BS-700"/>
    <x v="101"/>
  </r>
  <r>
    <d v="2012-01-26T00:00:00"/>
    <x v="9"/>
    <s v="Debit Order"/>
    <x v="11"/>
    <x v="13"/>
    <s v="E"/>
    <x v="0"/>
    <s v="IS-500"/>
    <x v="101"/>
  </r>
  <r>
    <d v="2012-01-26T00:00:00"/>
    <x v="10"/>
    <s v="Debit Order"/>
    <x v="12"/>
    <x v="14"/>
    <s v="A"/>
    <x v="0"/>
    <s v="IS-350"/>
    <x v="101"/>
  </r>
  <r>
    <d v="2012-01-26T00:00:00"/>
    <x v="14"/>
    <s v="Invoice"/>
    <x v="27"/>
    <x v="61"/>
    <s v="A"/>
    <x v="0"/>
    <s v="IS-385"/>
    <x v="96"/>
  </r>
  <r>
    <d v="2012-01-28T00:00:00"/>
    <x v="19"/>
    <s v="Invoice 14278"/>
    <x v="22"/>
    <x v="62"/>
    <s v="A"/>
    <x v="0"/>
    <s v="IS-320"/>
    <x v="102"/>
  </r>
  <r>
    <d v="2012-01-31T00:00:00"/>
    <x v="8"/>
    <s v="Bank Statement"/>
    <x v="13"/>
    <x v="52"/>
    <s v="E"/>
    <x v="0"/>
    <s v="BS-399"/>
    <x v="96"/>
  </r>
  <r>
    <d v="2012-01-31T00:00:00"/>
    <x v="8"/>
    <s v="Bank Statement"/>
    <x v="13"/>
    <x v="53"/>
    <s v="E"/>
    <x v="2"/>
    <s v="BS-399"/>
    <x v="96"/>
  </r>
  <r>
    <d v="2012-02-01T00:00:00"/>
    <x v="1"/>
    <s v="Invoice EXP33"/>
    <x v="1"/>
    <x v="1"/>
    <s v="A"/>
    <x v="0"/>
    <s v="IS-380"/>
    <x v="103"/>
  </r>
  <r>
    <d v="2012-02-05T00:00:00"/>
    <x v="3"/>
    <s v="Debit Order"/>
    <x v="3"/>
    <x v="3"/>
    <s v="A"/>
    <x v="0"/>
    <s v="IS-340"/>
    <x v="104"/>
  </r>
  <r>
    <d v="2012-02-11T00:00:00"/>
    <x v="16"/>
    <s v="Invoice"/>
    <x v="19"/>
    <x v="47"/>
    <s v="A"/>
    <x v="0"/>
    <s v="IS-370"/>
    <x v="103"/>
  </r>
  <r>
    <d v="2012-02-15T00:00:00"/>
    <x v="4"/>
    <s v="Bank Statement"/>
    <x v="4"/>
    <x v="17"/>
    <s v="A"/>
    <x v="0"/>
    <s v="IS-315"/>
    <x v="105"/>
  </r>
  <r>
    <d v="2012-02-15T00:00:00"/>
    <x v="4"/>
    <s v="Bank Statement"/>
    <x v="4"/>
    <x v="5"/>
    <s v="A"/>
    <x v="1"/>
    <s v="IS-315"/>
    <x v="105"/>
  </r>
  <r>
    <d v="2012-02-15T00:00:00"/>
    <x v="5"/>
    <s v="Invoice"/>
    <x v="5"/>
    <x v="6"/>
    <s v="A"/>
    <x v="0"/>
    <s v="IS-305"/>
    <x v="103"/>
  </r>
  <r>
    <d v="2012-02-20T00:00:00"/>
    <x v="8"/>
    <s v="Transfer"/>
    <x v="8"/>
    <x v="18"/>
    <s v="E"/>
    <x v="1"/>
    <s v="BS-399"/>
    <x v="106"/>
  </r>
  <r>
    <d v="2012-02-20T00:00:00"/>
    <x v="8"/>
    <s v="Transfer"/>
    <x v="8"/>
    <x v="19"/>
    <s v="E"/>
    <x v="0"/>
    <s v="BS-399"/>
    <x v="106"/>
  </r>
  <r>
    <d v="2012-02-25T00:00:00"/>
    <x v="11"/>
    <s v="Return"/>
    <x v="14"/>
    <x v="63"/>
    <s v="E"/>
    <x v="0"/>
    <s v="BS-600"/>
    <x v="107"/>
  </r>
  <r>
    <d v="2012-02-25T00:00:00"/>
    <x v="6"/>
    <s v="Cash"/>
    <x v="6"/>
    <x v="64"/>
    <s v="A"/>
    <x v="2"/>
    <s v="IS-345"/>
    <x v="107"/>
  </r>
  <r>
    <d v="2012-02-26T00:00:00"/>
    <x v="23"/>
    <s v="Invoice"/>
    <x v="28"/>
    <x v="65"/>
    <s v="A"/>
    <x v="0"/>
    <s v="BS-100"/>
    <x v="103"/>
  </r>
  <r>
    <d v="2012-02-26T00:00:00"/>
    <x v="8"/>
    <s v="Payroll"/>
    <x v="9"/>
    <x v="19"/>
    <s v="E"/>
    <x v="1"/>
    <s v="IS-365"/>
    <x v="108"/>
  </r>
  <r>
    <d v="2012-02-26T00:00:00"/>
    <x v="9"/>
    <s v="Debit Order"/>
    <x v="10"/>
    <x v="12"/>
    <s v="E"/>
    <x v="0"/>
    <s v="BS-700"/>
    <x v="108"/>
  </r>
  <r>
    <d v="2012-02-26T00:00:00"/>
    <x v="9"/>
    <s v="Debit Order"/>
    <x v="11"/>
    <x v="13"/>
    <s v="E"/>
    <x v="0"/>
    <s v="IS-500"/>
    <x v="108"/>
  </r>
  <r>
    <d v="2012-02-26T00:00:00"/>
    <x v="10"/>
    <s v="Debit Order"/>
    <x v="12"/>
    <x v="14"/>
    <s v="A"/>
    <x v="0"/>
    <s v="IS-350"/>
    <x v="108"/>
  </r>
  <r>
    <d v="2012-02-29T00:00:00"/>
    <x v="8"/>
    <s v="Bank Statement"/>
    <x v="13"/>
    <x v="66"/>
    <s v="E"/>
    <x v="0"/>
    <s v="BS-399"/>
    <x v="109"/>
  </r>
  <r>
    <d v="2012-02-29T00:00:00"/>
    <x v="8"/>
    <s v="Bank Statement"/>
    <x v="13"/>
    <x v="67"/>
    <s v="E"/>
    <x v="2"/>
    <s v="BS-399"/>
    <x v="109"/>
  </r>
  <r>
    <d v="2012-02-29T00:00:00"/>
    <x v="11"/>
    <s v="Return"/>
    <x v="24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8" indent="0" outline="1" outlineData="1" multipleFieldFilters="0" chartFormat="4" colHeaderCaption="Sum of Tax Inclusive Amounts">
  <location ref="A1:C10" firstHeaderRow="1" firstDataRow="1" firstDataCol="2"/>
  <pivotFields count="11">
    <pivotField numFmtId="14" showAll="0"/>
    <pivotField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/>
    <pivotField showAll="0">
      <items count="30">
        <item x="18"/>
        <item x="21"/>
        <item x="5"/>
        <item x="10"/>
        <item x="22"/>
        <item x="16"/>
        <item x="17"/>
        <item x="6"/>
        <item x="15"/>
        <item x="3"/>
        <item x="8"/>
        <item x="11"/>
        <item x="1"/>
        <item x="26"/>
        <item x="28"/>
        <item x="0"/>
        <item x="7"/>
        <item x="13"/>
        <item x="24"/>
        <item x="25"/>
        <item x="12"/>
        <item x="9"/>
        <item x="14"/>
        <item x="4"/>
        <item x="23"/>
        <item x="19"/>
        <item x="2"/>
        <item x="27"/>
        <item x="20"/>
        <item t="default"/>
      </items>
    </pivotField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axis="axisRow" compact="0" subtotalTop="0" defaultSubtotal="0">
      <items count="3">
        <item x="0"/>
        <item x="1"/>
        <item x="2"/>
      </items>
    </pivotField>
    <pivotField showAll="0"/>
    <pivotField axis="axisRow" compact="0" showAll="0" sumSubtotal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sum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x="2"/>
        <item sd="0" x="3"/>
        <item t="default"/>
      </items>
    </pivotField>
  </pivotFields>
  <rowFields count="2">
    <field x="8"/>
    <field x="6"/>
  </rowFields>
  <rowItems count="9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Tax Inclusive Amount" fld="4" baseField="6" baseItem="1" numFmtId="164"/>
  </dataFields>
  <formats count="13">
    <format dxfId="27">
      <pivotArea field="1" type="button" dataOnly="0" labelOnly="1" outline="0"/>
    </format>
    <format dxfId="26">
      <pivotArea field="1" type="button" dataOnly="0" labelOnly="1" outline="0"/>
    </format>
    <format dxfId="25">
      <pivotArea field="1" type="button" dataOnly="0" labelOnly="1" outline="0"/>
    </format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field="8" type="button" dataOnly="0" labelOnly="1" outline="0" axis="axisRow" fieldPosition="0"/>
    </format>
    <format dxfId="22">
      <pivotArea field="6" type="button" dataOnly="0" labelOnly="1" outline="0" axis="axisRow" fieldPosition="1"/>
    </format>
    <format dxfId="21">
      <pivotArea dataOnly="0" labelOnly="1" outline="0" axis="axisValues" fieldPosition="0"/>
    </format>
    <format dxfId="20">
      <pivotArea field="8" type="button" dataOnly="0" labelOnly="1" outline="0" axis="axisRow" fieldPosition="0"/>
    </format>
    <format dxfId="19">
      <pivotArea field="6" type="button" dataOnly="0" labelOnly="1" outline="0" axis="axisRow" fieldPosition="1"/>
    </format>
    <format dxfId="18">
      <pivotArea dataOnly="0" labelOnly="1" outline="0" axis="axisValues" fieldPosition="0"/>
    </format>
    <format dxfId="3">
      <pivotArea dataOnly="0" labelOnly="1" outline="0" axis="axisValues" fieldPosition="0"/>
    </format>
    <format dxfId="1">
      <pivotArea field="8" type="button" dataOnly="0" labelOnly="1" outline="0" axis="axisRow" fieldPosition="0"/>
    </format>
    <format dxfId="0">
      <pivotArea field="6" type="button" dataOnly="0" labelOnly="1" outline="0" axis="axisRow" fieldPosition="1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2:I210" totalsRowShown="0" headerRowDxfId="17" dataDxfId="15" headerRowBorderDxfId="16" tableBorderDxfId="14">
  <autoFilter ref="A2:I210"/>
  <tableColumns count="9">
    <tableColumn id="1" name="Document Date" dataDxfId="13"/>
    <tableColumn id="2" name="Supplier" dataDxfId="12"/>
    <tableColumn id="3" name="Reference" dataDxfId="11"/>
    <tableColumn id="4" name="Description" dataDxfId="10"/>
    <tableColumn id="5" name="Tax Inclusive Amount" dataDxfId="9" dataCellStyle="Comma"/>
    <tableColumn id="6" name="Tax Code" dataDxfId="8"/>
    <tableColumn id="7" name="Bank Code" dataDxfId="7"/>
    <tableColumn id="8" name="Account Code" dataDxfId="6"/>
    <tableColumn id="9" name="Payment Dat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4" sqref="B4"/>
    </sheetView>
  </sheetViews>
  <sheetFormatPr defaultRowHeight="15" x14ac:dyDescent="0.25"/>
  <cols>
    <col min="1" max="1" width="20.28515625" customWidth="1"/>
    <col min="2" max="2" width="20.85546875" customWidth="1"/>
    <col min="4" max="4" width="15.5703125" customWidth="1"/>
    <col min="5" max="5" width="16" customWidth="1"/>
  </cols>
  <sheetData>
    <row r="1" spans="1:5" ht="30.75" x14ac:dyDescent="0.55000000000000004">
      <c r="A1" s="14" t="s">
        <v>129</v>
      </c>
    </row>
    <row r="2" spans="1:5" ht="20.25" customHeight="1" x14ac:dyDescent="0.55000000000000004">
      <c r="A2" s="14"/>
    </row>
    <row r="3" spans="1:5" ht="17.25" x14ac:dyDescent="0.3">
      <c r="A3" s="15"/>
      <c r="B3" s="15" t="s">
        <v>130</v>
      </c>
      <c r="C3" s="15" t="s">
        <v>131</v>
      </c>
      <c r="D3" s="15" t="s">
        <v>132</v>
      </c>
      <c r="E3" s="15" t="s">
        <v>133</v>
      </c>
    </row>
    <row r="4" spans="1:5" ht="17.25" x14ac:dyDescent="0.3">
      <c r="A4" s="16"/>
      <c r="B4" s="16" t="s">
        <v>134</v>
      </c>
      <c r="C4">
        <v>12</v>
      </c>
      <c r="D4">
        <v>85</v>
      </c>
      <c r="E4" s="16" t="s">
        <v>135</v>
      </c>
    </row>
    <row r="5" spans="1:5" ht="17.25" x14ac:dyDescent="0.3">
      <c r="A5" s="16"/>
      <c r="B5" s="16" t="s">
        <v>136</v>
      </c>
      <c r="C5">
        <v>11</v>
      </c>
      <c r="D5">
        <v>72</v>
      </c>
      <c r="E5" s="16" t="s">
        <v>135</v>
      </c>
    </row>
    <row r="6" spans="1:5" ht="17.25" x14ac:dyDescent="0.3">
      <c r="A6" s="16"/>
      <c r="B6" s="16" t="s">
        <v>137</v>
      </c>
      <c r="C6">
        <v>13</v>
      </c>
      <c r="D6">
        <v>60</v>
      </c>
      <c r="E6" s="16" t="s">
        <v>135</v>
      </c>
    </row>
    <row r="7" spans="1:5" ht="17.25" x14ac:dyDescent="0.3">
      <c r="A7" s="16"/>
      <c r="B7" s="16" t="s">
        <v>138</v>
      </c>
      <c r="C7">
        <v>12</v>
      </c>
      <c r="D7">
        <v>95</v>
      </c>
      <c r="E7" s="16" t="s">
        <v>135</v>
      </c>
    </row>
    <row r="8" spans="1:5" ht="17.25" x14ac:dyDescent="0.3">
      <c r="A8" s="16"/>
      <c r="B8" s="16" t="s">
        <v>139</v>
      </c>
      <c r="C8">
        <v>14</v>
      </c>
      <c r="D8">
        <v>88</v>
      </c>
      <c r="E8" s="16" t="s">
        <v>135</v>
      </c>
    </row>
    <row r="9" spans="1:5" ht="17.25" x14ac:dyDescent="0.3">
      <c r="A9" s="16"/>
      <c r="B9" s="16" t="s">
        <v>140</v>
      </c>
      <c r="C9">
        <v>12</v>
      </c>
      <c r="D9">
        <v>99</v>
      </c>
      <c r="E9" s="16" t="s">
        <v>135</v>
      </c>
    </row>
    <row r="10" spans="1:5" ht="17.25" x14ac:dyDescent="0.3">
      <c r="A10" s="16"/>
      <c r="B10" s="16" t="s">
        <v>141</v>
      </c>
      <c r="C10">
        <v>11</v>
      </c>
      <c r="D10">
        <v>75</v>
      </c>
      <c r="E10" s="16" t="s">
        <v>135</v>
      </c>
    </row>
    <row r="11" spans="1:5" ht="17.25" x14ac:dyDescent="0.3">
      <c r="A11" s="16"/>
      <c r="B11" s="16" t="s">
        <v>142</v>
      </c>
      <c r="C11">
        <v>13</v>
      </c>
      <c r="D11">
        <v>100</v>
      </c>
      <c r="E11" s="16" t="s">
        <v>135</v>
      </c>
    </row>
    <row r="12" spans="1:5" ht="17.25" x14ac:dyDescent="0.3">
      <c r="A12" s="16"/>
      <c r="B12" s="16" t="s">
        <v>143</v>
      </c>
      <c r="C12">
        <v>13</v>
      </c>
      <c r="D12">
        <v>75</v>
      </c>
      <c r="E12" s="16" t="s">
        <v>135</v>
      </c>
    </row>
    <row r="13" spans="1:5" ht="17.25" x14ac:dyDescent="0.3">
      <c r="A13" s="16"/>
      <c r="B13" s="16" t="s">
        <v>144</v>
      </c>
      <c r="C13">
        <v>15</v>
      </c>
      <c r="D13">
        <v>85</v>
      </c>
      <c r="E13" s="16" t="s">
        <v>135</v>
      </c>
    </row>
    <row r="14" spans="1:5" ht="17.25" x14ac:dyDescent="0.3">
      <c r="A14" s="16"/>
      <c r="B14" s="16" t="s">
        <v>145</v>
      </c>
      <c r="C14">
        <v>11</v>
      </c>
      <c r="D14">
        <v>85</v>
      </c>
      <c r="E14" s="16" t="s">
        <v>135</v>
      </c>
    </row>
    <row r="15" spans="1:5" ht="17.25" x14ac:dyDescent="0.3">
      <c r="A15" s="16"/>
      <c r="D15" s="16"/>
    </row>
    <row r="16" spans="1:5" ht="17.25" x14ac:dyDescent="0.3">
      <c r="A16" s="15" t="s">
        <v>146</v>
      </c>
      <c r="C16">
        <f>MIN(C4:C14)</f>
        <v>11</v>
      </c>
      <c r="D16">
        <f>MIN(D4:D14)</f>
        <v>60</v>
      </c>
    </row>
    <row r="17" spans="1:4" ht="17.25" x14ac:dyDescent="0.3">
      <c r="A17" s="15" t="s">
        <v>147</v>
      </c>
      <c r="C17">
        <f>MAX(C4:C14)</f>
        <v>15</v>
      </c>
      <c r="D17">
        <f>MAX(D4:D14)</f>
        <v>100</v>
      </c>
    </row>
    <row r="18" spans="1:4" ht="17.25" x14ac:dyDescent="0.3">
      <c r="A18" s="15" t="s">
        <v>148</v>
      </c>
      <c r="C18">
        <f>AVERAGE(C4:C14)</f>
        <v>12.454545454545455</v>
      </c>
      <c r="D18">
        <f>AVERAGE(D4:D14)</f>
        <v>83.545454545454547</v>
      </c>
    </row>
    <row r="19" spans="1:4" ht="17.25" x14ac:dyDescent="0.3">
      <c r="A19" s="15" t="s">
        <v>149</v>
      </c>
      <c r="C19">
        <f>MODE(C4:C14)</f>
        <v>12</v>
      </c>
      <c r="D19">
        <f>MODE(D4:D14)</f>
        <v>85</v>
      </c>
    </row>
    <row r="20" spans="1:4" ht="17.25" x14ac:dyDescent="0.3">
      <c r="A20" s="15" t="s">
        <v>150</v>
      </c>
      <c r="C20">
        <f>MEDIAN(C4:C14)</f>
        <v>12</v>
      </c>
      <c r="D20">
        <f>MEDIAN(D4:D14)</f>
        <v>85</v>
      </c>
    </row>
    <row r="21" spans="1:4" ht="17.25" x14ac:dyDescent="0.3">
      <c r="A21" s="15" t="s">
        <v>151</v>
      </c>
      <c r="B21">
        <f>COUNTA(B4:B14)</f>
        <v>11</v>
      </c>
      <c r="C21">
        <f>COUNT(C4:C14)</f>
        <v>11</v>
      </c>
      <c r="D21">
        <f>COUNT(D4:D14)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4" sqref="A4"/>
    </sheetView>
  </sheetViews>
  <sheetFormatPr defaultRowHeight="15" x14ac:dyDescent="0.25"/>
  <cols>
    <col min="1" max="1" width="15.85546875" customWidth="1"/>
    <col min="2" max="2" width="11.42578125" customWidth="1"/>
    <col min="3" max="3" width="15.5703125" customWidth="1"/>
    <col min="5" max="5" width="17.140625" customWidth="1"/>
    <col min="6" max="6" width="22.140625" customWidth="1"/>
    <col min="7" max="7" width="20.7109375" customWidth="1"/>
  </cols>
  <sheetData>
    <row r="1" spans="1:7" ht="30.75" x14ac:dyDescent="0.55000000000000004">
      <c r="A1" s="14" t="s">
        <v>152</v>
      </c>
    </row>
    <row r="2" spans="1:7" ht="22.5" customHeight="1" x14ac:dyDescent="0.55000000000000004">
      <c r="A2" s="14"/>
    </row>
    <row r="3" spans="1:7" ht="17.25" x14ac:dyDescent="0.3">
      <c r="A3" s="15" t="s">
        <v>153</v>
      </c>
      <c r="B3" s="15" t="s">
        <v>154</v>
      </c>
      <c r="C3" s="15" t="s">
        <v>155</v>
      </c>
      <c r="D3" s="15" t="s">
        <v>156</v>
      </c>
      <c r="E3" s="15" t="s">
        <v>157</v>
      </c>
      <c r="F3" s="15" t="s">
        <v>158</v>
      </c>
      <c r="G3" s="15" t="s">
        <v>159</v>
      </c>
    </row>
    <row r="4" spans="1:7" ht="17.25" x14ac:dyDescent="0.3">
      <c r="A4" s="16" t="s">
        <v>160</v>
      </c>
      <c r="B4" s="16">
        <v>2000</v>
      </c>
      <c r="C4" s="17">
        <v>0.21</v>
      </c>
      <c r="D4">
        <v>3</v>
      </c>
      <c r="E4" s="18">
        <f>PRODUCT(B4,C4)</f>
        <v>420</v>
      </c>
      <c r="F4" s="18">
        <f>SUM(B4,E4)</f>
        <v>2420</v>
      </c>
      <c r="G4" s="19">
        <f>F4/D4</f>
        <v>806.66666666666663</v>
      </c>
    </row>
    <row r="5" spans="1:7" ht="17.25" x14ac:dyDescent="0.3">
      <c r="A5" s="16" t="s">
        <v>161</v>
      </c>
      <c r="B5" s="16">
        <v>450</v>
      </c>
      <c r="C5" s="17">
        <v>0.25</v>
      </c>
      <c r="D5">
        <v>3</v>
      </c>
      <c r="E5" s="18">
        <f>PRODUCT(B5,C5)</f>
        <v>112.5</v>
      </c>
      <c r="F5" s="18">
        <f>SUM(B5,E5)</f>
        <v>562.5</v>
      </c>
      <c r="G5" s="19">
        <f>F5/D5</f>
        <v>187.5</v>
      </c>
    </row>
    <row r="6" spans="1:7" ht="17.25" x14ac:dyDescent="0.3">
      <c r="A6" s="16" t="s">
        <v>162</v>
      </c>
      <c r="B6" s="16">
        <v>975</v>
      </c>
      <c r="C6" s="17">
        <v>0.27</v>
      </c>
      <c r="D6">
        <v>3</v>
      </c>
      <c r="E6" s="18">
        <f>PRODUCT(B6,C6)</f>
        <v>263.25</v>
      </c>
      <c r="F6" s="18">
        <f>SUM(B6,E6)</f>
        <v>1238.25</v>
      </c>
      <c r="G6" s="19">
        <f>F6/D6</f>
        <v>412.75</v>
      </c>
    </row>
    <row r="7" spans="1:7" ht="17.25" x14ac:dyDescent="0.3">
      <c r="A7" s="16" t="s">
        <v>163</v>
      </c>
      <c r="B7" s="16">
        <v>1500</v>
      </c>
      <c r="C7" s="17">
        <v>0.15</v>
      </c>
      <c r="D7">
        <v>3</v>
      </c>
      <c r="E7" s="18">
        <f>PRODUCT(B7,C7)</f>
        <v>225</v>
      </c>
      <c r="F7" s="18">
        <f>SUM(B7,E7)</f>
        <v>1725</v>
      </c>
      <c r="G7" s="19">
        <f>F7/D7</f>
        <v>575</v>
      </c>
    </row>
    <row r="8" spans="1:7" ht="17.25" x14ac:dyDescent="0.3">
      <c r="A8" s="16" t="s">
        <v>164</v>
      </c>
      <c r="B8" s="16">
        <v>780</v>
      </c>
      <c r="C8" s="17">
        <v>0.25</v>
      </c>
      <c r="D8">
        <v>3</v>
      </c>
      <c r="E8" s="18">
        <f>PRODUCT(B8,C8)</f>
        <v>195</v>
      </c>
      <c r="F8" s="18">
        <f>SUM(B8,E8)</f>
        <v>975</v>
      </c>
      <c r="G8" s="19">
        <f>F8/D8</f>
        <v>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defaultRowHeight="15" x14ac:dyDescent="0.25"/>
  <cols>
    <col min="1" max="3" width="16.7109375" customWidth="1"/>
  </cols>
  <sheetData>
    <row r="1" spans="1:3" ht="33.75" customHeight="1" x14ac:dyDescent="0.25">
      <c r="A1" s="27" t="s">
        <v>166</v>
      </c>
      <c r="B1" s="27" t="s">
        <v>6</v>
      </c>
      <c r="C1" s="25" t="s">
        <v>168</v>
      </c>
    </row>
    <row r="2" spans="1:3" x14ac:dyDescent="0.25">
      <c r="A2" s="24" t="s">
        <v>169</v>
      </c>
      <c r="C2" s="26">
        <v>30301.25</v>
      </c>
    </row>
    <row r="3" spans="1:3" x14ac:dyDescent="0.25">
      <c r="B3" s="24" t="s">
        <v>13</v>
      </c>
      <c r="C3" s="26">
        <v>30270.25</v>
      </c>
    </row>
    <row r="4" spans="1:3" x14ac:dyDescent="0.25">
      <c r="B4" s="24" t="s">
        <v>31</v>
      </c>
      <c r="C4" s="26">
        <v>35</v>
      </c>
    </row>
    <row r="5" spans="1:3" x14ac:dyDescent="0.25">
      <c r="B5" s="24" t="s">
        <v>39</v>
      </c>
      <c r="C5" s="26">
        <v>-4</v>
      </c>
    </row>
    <row r="6" spans="1:3" x14ac:dyDescent="0.25">
      <c r="A6" s="24" t="s">
        <v>170</v>
      </c>
      <c r="C6" s="26">
        <v>34664</v>
      </c>
    </row>
    <row r="7" spans="1:3" x14ac:dyDescent="0.25">
      <c r="B7" s="24" t="s">
        <v>13</v>
      </c>
      <c r="C7" s="26">
        <v>34624</v>
      </c>
    </row>
    <row r="8" spans="1:3" x14ac:dyDescent="0.25">
      <c r="B8" s="24" t="s">
        <v>31</v>
      </c>
      <c r="C8" s="26">
        <v>35</v>
      </c>
    </row>
    <row r="9" spans="1:3" x14ac:dyDescent="0.25">
      <c r="B9" s="24" t="s">
        <v>39</v>
      </c>
      <c r="C9" s="26">
        <v>5</v>
      </c>
    </row>
    <row r="10" spans="1:3" x14ac:dyDescent="0.25">
      <c r="A10" s="24" t="s">
        <v>167</v>
      </c>
      <c r="C10" s="26">
        <v>64965.25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workbookViewId="0">
      <selection activeCell="F2" sqref="F2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42" customHeight="1" x14ac:dyDescent="0.25">
      <c r="A2" s="20" t="s">
        <v>1</v>
      </c>
      <c r="B2" s="21" t="s">
        <v>2</v>
      </c>
      <c r="C2" s="21" t="s">
        <v>3</v>
      </c>
      <c r="D2" s="21" t="s">
        <v>4</v>
      </c>
      <c r="E2" s="22" t="s">
        <v>5</v>
      </c>
      <c r="F2" s="23" t="s">
        <v>165</v>
      </c>
      <c r="G2" s="23" t="s">
        <v>6</v>
      </c>
      <c r="H2" s="23" t="s">
        <v>7</v>
      </c>
      <c r="I2" s="23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Roaster</vt:lpstr>
      <vt:lpstr>Credit card Debt</vt:lpstr>
      <vt:lpstr>Payments</vt:lpstr>
      <vt:lpstr>Expenses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Dhanasree</dc:creator>
  <cp:lastModifiedBy>Dhanasree</cp:lastModifiedBy>
  <cp:revision/>
  <dcterms:created xsi:type="dcterms:W3CDTF">2023-04-22T13:58:31Z</dcterms:created>
  <dcterms:modified xsi:type="dcterms:W3CDTF">2023-04-30T03:06:23Z</dcterms:modified>
</cp:coreProperties>
</file>