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4. CONTROLADOR PID\INFORME PREVIO\"/>
    </mc:Choice>
  </mc:AlternateContent>
  <xr:revisionPtr revIDLastSave="0" documentId="13_ncr:1_{662E2C6C-8330-467D-BCAB-336C4BF52A63}" xr6:coauthVersionLast="47" xr6:coauthVersionMax="47" xr10:uidLastSave="{00000000-0000-0000-0000-000000000000}"/>
  <bookViews>
    <workbookView xWindow="11520" yWindow="456" windowWidth="11520" windowHeight="12504" xr2:uid="{06B53DEC-E1BC-4E7F-8CD7-87E0E7A7335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14" i="1"/>
  <c r="E16" i="1"/>
  <c r="E17" i="1"/>
  <c r="E19" i="1"/>
  <c r="A8" i="2"/>
  <c r="B8" i="2" s="1"/>
  <c r="B6" i="2"/>
  <c r="A12" i="2" s="1"/>
  <c r="A6" i="2"/>
  <c r="E7" i="1"/>
  <c r="E8" i="1"/>
  <c r="A8" i="1"/>
  <c r="B8" i="1" s="1"/>
  <c r="E9" i="1" s="1"/>
  <c r="A6" i="1"/>
  <c r="B6" i="1" s="1"/>
  <c r="E10" i="1" l="1"/>
  <c r="E18" i="1"/>
  <c r="E6" i="1"/>
  <c r="E15" i="1"/>
  <c r="E11" i="1"/>
  <c r="E20" i="1"/>
  <c r="E13" i="1"/>
  <c r="E12" i="1"/>
  <c r="B12" i="2"/>
  <c r="A10" i="2"/>
  <c r="B10" i="2" s="1"/>
  <c r="A12" i="1"/>
  <c r="B12" i="1" s="1"/>
  <c r="A10" i="1"/>
  <c r="B10" i="1" s="1"/>
  <c r="F12" i="1" l="1"/>
  <c r="F14" i="1"/>
  <c r="F16" i="1"/>
  <c r="F19" i="1"/>
  <c r="F17" i="1"/>
  <c r="F20" i="1"/>
  <c r="F15" i="1"/>
  <c r="F18" i="1"/>
  <c r="F13" i="1"/>
  <c r="F10" i="1"/>
  <c r="G12" i="1"/>
  <c r="G19" i="1"/>
  <c r="G18" i="1"/>
  <c r="G10" i="1"/>
  <c r="G16" i="1"/>
  <c r="G14" i="1"/>
  <c r="G17" i="1"/>
  <c r="G20" i="1"/>
  <c r="G15" i="1"/>
  <c r="G13" i="1"/>
  <c r="F11" i="1"/>
  <c r="F9" i="1"/>
  <c r="F7" i="1"/>
  <c r="F6" i="1"/>
  <c r="F8" i="1"/>
  <c r="G8" i="1"/>
  <c r="G11" i="1"/>
  <c r="G6" i="1"/>
  <c r="G9" i="1"/>
  <c r="G7" i="1"/>
  <c r="A57" i="1"/>
  <c r="B57" i="1" s="1"/>
  <c r="A59" i="1"/>
  <c r="B59" i="1" s="1"/>
  <c r="A63" i="1" l="1"/>
  <c r="B63" i="1" s="1"/>
  <c r="A61" i="1"/>
  <c r="B61" i="1" s="1"/>
</calcChain>
</file>

<file path=xl/sharedStrings.xml><?xml version="1.0" encoding="utf-8"?>
<sst xmlns="http://schemas.openxmlformats.org/spreadsheetml/2006/main" count="44" uniqueCount="16">
  <si>
    <t>S^2</t>
  </si>
  <si>
    <t>S</t>
  </si>
  <si>
    <t>S^0</t>
  </si>
  <si>
    <t>Ruth - Sobre Amortiguado</t>
  </si>
  <si>
    <t>Wn</t>
  </si>
  <si>
    <t>Pc</t>
  </si>
  <si>
    <t>Kc</t>
  </si>
  <si>
    <t>Ki</t>
  </si>
  <si>
    <t>Kd</t>
  </si>
  <si>
    <t>Ti</t>
  </si>
  <si>
    <t>Td</t>
  </si>
  <si>
    <t>Kp</t>
  </si>
  <si>
    <t>Sistema de Validación de Validación</t>
  </si>
  <si>
    <t>Sobre Amortiguado Ruth</t>
  </si>
  <si>
    <t>Sobre Amortiguado Aaron</t>
  </si>
  <si>
    <t>Valor -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</si>
</sst>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0" fillId="5" borderId="0" xfId="0" applyFill="1"/>
    <xf numFmtId="16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DD9B-6B44-47CF-975E-77E7A4D1A227}">
  <dimension ref="A1:H63"/>
  <sheetViews>
    <sheetView tabSelected="1" workbookViewId="0">
      <selection activeCell="D7" sqref="D7"/>
    </sheetView>
  </sheetViews>
  <sheetFormatPr baseColWidth="10" defaultRowHeight="14.4" x14ac:dyDescent="0.3"/>
  <cols>
    <col min="1" max="3" width="8.33203125" customWidth="1"/>
    <col min="4" max="4" width="14.44140625" bestFit="1" customWidth="1"/>
  </cols>
  <sheetData>
    <row r="1" spans="1:7" x14ac:dyDescent="0.3">
      <c r="A1" s="5" t="s">
        <v>13</v>
      </c>
      <c r="B1" s="5"/>
      <c r="C1" s="5"/>
    </row>
    <row r="2" spans="1:7" x14ac:dyDescent="0.3">
      <c r="A2" s="2" t="s">
        <v>0</v>
      </c>
      <c r="B2" s="2" t="s">
        <v>1</v>
      </c>
      <c r="C2" s="2" t="s">
        <v>2</v>
      </c>
    </row>
    <row r="3" spans="1:7" x14ac:dyDescent="0.3">
      <c r="A3">
        <v>1</v>
      </c>
      <c r="B3">
        <v>20</v>
      </c>
      <c r="C3">
        <v>325</v>
      </c>
    </row>
    <row r="5" spans="1:7" x14ac:dyDescent="0.3">
      <c r="A5" s="7" t="s">
        <v>4</v>
      </c>
      <c r="B5" s="7" t="s">
        <v>5</v>
      </c>
      <c r="D5" s="4" t="s">
        <v>15</v>
      </c>
      <c r="E5" s="13" t="s">
        <v>11</v>
      </c>
      <c r="F5" s="13" t="s">
        <v>7</v>
      </c>
      <c r="G5" s="13" t="s">
        <v>8</v>
      </c>
    </row>
    <row r="6" spans="1:7" x14ac:dyDescent="0.3">
      <c r="A6" s="8">
        <f>SQRT(C3)</f>
        <v>18.027756377319946</v>
      </c>
      <c r="B6" s="8">
        <f>2*PI()/A6</f>
        <v>0.3485284122811993</v>
      </c>
      <c r="D6" s="15">
        <v>1.1000000000000001</v>
      </c>
      <c r="E6" s="14">
        <f>D6*$B$8</f>
        <v>13.200000000000001</v>
      </c>
      <c r="F6" s="14">
        <f>$B$10*D6</f>
        <v>75.747052664102412</v>
      </c>
      <c r="G6" s="14">
        <f>$B$12*D6</f>
        <v>0.57507188026397882</v>
      </c>
    </row>
    <row r="7" spans="1:7" x14ac:dyDescent="0.3">
      <c r="A7" s="7" t="s">
        <v>6</v>
      </c>
      <c r="B7" s="11" t="s">
        <v>11</v>
      </c>
      <c r="D7" s="14">
        <v>1.2</v>
      </c>
      <c r="E7" s="14">
        <f>D7*$B$8</f>
        <v>14.399999999999999</v>
      </c>
      <c r="F7" s="14">
        <f>$B$10*D7</f>
        <v>82.633148360838987</v>
      </c>
      <c r="G7" s="14">
        <f>$B$12*D7</f>
        <v>0.62735114210615872</v>
      </c>
    </row>
    <row r="8" spans="1:7" x14ac:dyDescent="0.3">
      <c r="A8" s="8">
        <f>B3</f>
        <v>20</v>
      </c>
      <c r="B8" s="12">
        <f>0.6*A8</f>
        <v>12</v>
      </c>
      <c r="D8" s="14">
        <v>0.1</v>
      </c>
      <c r="E8" s="14">
        <f>D8*$B$8</f>
        <v>1.2000000000000002</v>
      </c>
      <c r="F8" s="14">
        <f>$B$10*D8</f>
        <v>6.8860956967365823</v>
      </c>
      <c r="G8" s="14">
        <f>$B$12*D8</f>
        <v>5.2279261842179896E-2</v>
      </c>
    </row>
    <row r="9" spans="1:7" x14ac:dyDescent="0.3">
      <c r="A9" s="7" t="s">
        <v>9</v>
      </c>
      <c r="B9" s="11" t="s">
        <v>7</v>
      </c>
      <c r="D9" s="14">
        <v>0.5</v>
      </c>
      <c r="E9" s="14">
        <f>D9*$B$8</f>
        <v>6</v>
      </c>
      <c r="F9" s="14">
        <f>$B$10*D9</f>
        <v>34.430478483682911</v>
      </c>
      <c r="G9" s="14">
        <f>$B$12*D9</f>
        <v>0.26139630921089946</v>
      </c>
    </row>
    <row r="10" spans="1:7" x14ac:dyDescent="0.3">
      <c r="A10" s="8">
        <f>0.5*B6</f>
        <v>0.17426420614059965</v>
      </c>
      <c r="B10" s="17">
        <f>B8/A10</f>
        <v>68.860956967365823</v>
      </c>
      <c r="D10" s="14">
        <v>0.6</v>
      </c>
      <c r="E10" s="14">
        <f>D10*$B$8</f>
        <v>7.1999999999999993</v>
      </c>
      <c r="F10" s="14">
        <f>$B$10*D10</f>
        <v>41.316574180419494</v>
      </c>
      <c r="G10" s="14">
        <f>$B$12*D10</f>
        <v>0.31367557105307936</v>
      </c>
    </row>
    <row r="11" spans="1:7" x14ac:dyDescent="0.3">
      <c r="A11" s="7" t="s">
        <v>10</v>
      </c>
      <c r="B11" s="11" t="s">
        <v>8</v>
      </c>
      <c r="D11" s="14">
        <v>0.51</v>
      </c>
      <c r="E11" s="14">
        <f>D11*$B$8</f>
        <v>6.12</v>
      </c>
      <c r="F11" s="14">
        <f>$B$10*D11</f>
        <v>35.11908805335657</v>
      </c>
      <c r="G11" s="14">
        <f>$B$12*D11</f>
        <v>0.26662423539511743</v>
      </c>
    </row>
    <row r="12" spans="1:7" x14ac:dyDescent="0.3">
      <c r="A12" s="8">
        <f>0.125*B6</f>
        <v>4.3566051535149912E-2</v>
      </c>
      <c r="B12" s="12">
        <f>B8*A12</f>
        <v>0.52279261842179892</v>
      </c>
      <c r="D12" s="14">
        <v>0.4</v>
      </c>
      <c r="E12" s="14">
        <f>D12*$B$8</f>
        <v>4.8000000000000007</v>
      </c>
      <c r="F12" s="14">
        <f>$B$10*D12</f>
        <v>27.544382786946329</v>
      </c>
      <c r="G12" s="14">
        <f>$B$12*D12</f>
        <v>0.20911704736871958</v>
      </c>
    </row>
    <row r="13" spans="1:7" x14ac:dyDescent="0.3">
      <c r="D13" s="14">
        <v>0.49</v>
      </c>
      <c r="E13" s="14">
        <f t="shared" ref="E12:E13" si="0">D13*$B$8</f>
        <v>5.88</v>
      </c>
      <c r="F13" s="14">
        <f t="shared" ref="F12:F13" si="1">$B$10*D13</f>
        <v>33.741868914009252</v>
      </c>
      <c r="G13" s="14">
        <f t="shared" ref="G12:G13" si="2">$B$12*D13</f>
        <v>0.25616838302668149</v>
      </c>
    </row>
    <row r="14" spans="1:7" x14ac:dyDescent="0.3">
      <c r="D14" s="14">
        <v>0.15</v>
      </c>
      <c r="E14" s="14">
        <f t="shared" ref="E13:E26" si="3">D14*$B$8</f>
        <v>1.7999999999999998</v>
      </c>
      <c r="F14" s="14">
        <f t="shared" ref="F13:F20" si="4">$B$10*D14</f>
        <v>10.329143545104873</v>
      </c>
      <c r="G14" s="14">
        <f t="shared" ref="G13:G20" si="5">$B$12*D14</f>
        <v>7.841889276326984E-2</v>
      </c>
    </row>
    <row r="15" spans="1:7" x14ac:dyDescent="0.3">
      <c r="D15" s="16">
        <v>0.35</v>
      </c>
      <c r="E15" s="16">
        <f t="shared" si="3"/>
        <v>4.1999999999999993</v>
      </c>
      <c r="F15" s="16">
        <f t="shared" si="4"/>
        <v>24.101334938578038</v>
      </c>
      <c r="G15" s="16">
        <f t="shared" si="5"/>
        <v>0.1829774164476296</v>
      </c>
    </row>
    <row r="16" spans="1:7" x14ac:dyDescent="0.3">
      <c r="D16" s="16">
        <v>0.56000000000000005</v>
      </c>
      <c r="E16" s="16">
        <f t="shared" si="3"/>
        <v>6.7200000000000006</v>
      </c>
      <c r="F16" s="16">
        <f t="shared" si="4"/>
        <v>38.562135901724865</v>
      </c>
      <c r="G16" s="16">
        <f t="shared" si="5"/>
        <v>0.29276386631620743</v>
      </c>
    </row>
    <row r="17" spans="4:7" x14ac:dyDescent="0.3">
      <c r="D17">
        <v>1.1000000000000001</v>
      </c>
      <c r="E17">
        <f t="shared" si="3"/>
        <v>13.200000000000001</v>
      </c>
      <c r="F17">
        <f t="shared" si="4"/>
        <v>75.747052664102412</v>
      </c>
      <c r="G17">
        <f t="shared" si="5"/>
        <v>0.57507188026397882</v>
      </c>
    </row>
    <row r="18" spans="4:7" x14ac:dyDescent="0.3">
      <c r="D18">
        <v>1.2</v>
      </c>
      <c r="E18">
        <f t="shared" si="3"/>
        <v>14.399999999999999</v>
      </c>
      <c r="F18">
        <f t="shared" si="4"/>
        <v>82.633148360838987</v>
      </c>
      <c r="G18">
        <f t="shared" si="5"/>
        <v>0.62735114210615872</v>
      </c>
    </row>
    <row r="19" spans="4:7" x14ac:dyDescent="0.3">
      <c r="D19">
        <v>1.3</v>
      </c>
      <c r="E19">
        <f t="shared" si="3"/>
        <v>15.600000000000001</v>
      </c>
      <c r="F19">
        <f t="shared" si="4"/>
        <v>89.519244057575577</v>
      </c>
      <c r="G19">
        <f t="shared" si="5"/>
        <v>0.67963040394833862</v>
      </c>
    </row>
    <row r="20" spans="4:7" x14ac:dyDescent="0.3">
      <c r="D20">
        <v>1.4</v>
      </c>
      <c r="E20">
        <f t="shared" si="3"/>
        <v>16.799999999999997</v>
      </c>
      <c r="F20">
        <f t="shared" si="4"/>
        <v>96.405339754312152</v>
      </c>
      <c r="G20">
        <f t="shared" si="5"/>
        <v>0.73190966579051842</v>
      </c>
    </row>
    <row r="21" spans="4:7" x14ac:dyDescent="0.3">
      <c r="D21">
        <v>1.5</v>
      </c>
      <c r="E21">
        <f t="shared" si="3"/>
        <v>18</v>
      </c>
      <c r="F21">
        <f t="shared" ref="F21:F26" si="6">$B$10*D21</f>
        <v>103.29143545104873</v>
      </c>
      <c r="G21">
        <f t="shared" ref="G21:G26" si="7">$B$12*D21</f>
        <v>0.78418892763269832</v>
      </c>
    </row>
    <row r="22" spans="4:7" x14ac:dyDescent="0.3">
      <c r="D22">
        <v>1.6</v>
      </c>
      <c r="E22">
        <f t="shared" si="3"/>
        <v>19.200000000000003</v>
      </c>
      <c r="F22">
        <f t="shared" si="6"/>
        <v>110.17753114778532</v>
      </c>
      <c r="G22">
        <f t="shared" si="7"/>
        <v>0.83646818947487833</v>
      </c>
    </row>
    <row r="23" spans="4:7" x14ac:dyDescent="0.3">
      <c r="D23">
        <v>1.7</v>
      </c>
      <c r="E23">
        <f t="shared" si="3"/>
        <v>20.399999999999999</v>
      </c>
      <c r="F23">
        <f t="shared" si="6"/>
        <v>117.06362684452189</v>
      </c>
      <c r="G23">
        <f t="shared" si="7"/>
        <v>0.88874745131705812</v>
      </c>
    </row>
    <row r="24" spans="4:7" x14ac:dyDescent="0.3">
      <c r="D24">
        <v>1.8</v>
      </c>
      <c r="E24">
        <f t="shared" si="3"/>
        <v>21.6</v>
      </c>
      <c r="F24">
        <f t="shared" si="6"/>
        <v>123.94972254125848</v>
      </c>
      <c r="G24">
        <f t="shared" si="7"/>
        <v>0.94102671315923803</v>
      </c>
    </row>
    <row r="25" spans="4:7" x14ac:dyDescent="0.3">
      <c r="D25">
        <v>1.9</v>
      </c>
      <c r="E25">
        <f t="shared" si="3"/>
        <v>22.799999999999997</v>
      </c>
      <c r="F25">
        <f t="shared" si="6"/>
        <v>130.83581823799506</v>
      </c>
      <c r="G25">
        <f t="shared" si="7"/>
        <v>0.99330597500141793</v>
      </c>
    </row>
    <row r="26" spans="4:7" x14ac:dyDescent="0.3">
      <c r="D26">
        <v>2</v>
      </c>
      <c r="E26">
        <f t="shared" si="3"/>
        <v>24</v>
      </c>
      <c r="F26">
        <f t="shared" si="6"/>
        <v>137.72191393473165</v>
      </c>
      <c r="G26">
        <f t="shared" si="7"/>
        <v>1.0455852368435978</v>
      </c>
    </row>
    <row r="52" spans="1:8" x14ac:dyDescent="0.3">
      <c r="A52" s="3" t="s">
        <v>12</v>
      </c>
      <c r="B52" s="3"/>
      <c r="C52" s="3"/>
      <c r="D52" s="3"/>
      <c r="F52" s="1" t="s">
        <v>3</v>
      </c>
      <c r="G52" s="1"/>
      <c r="H52" s="1"/>
    </row>
    <row r="53" spans="1:8" x14ac:dyDescent="0.3">
      <c r="A53" s="2" t="s">
        <v>0</v>
      </c>
      <c r="B53" s="2" t="s">
        <v>1</v>
      </c>
      <c r="C53" s="2" t="s">
        <v>2</v>
      </c>
      <c r="F53" t="s">
        <v>0</v>
      </c>
      <c r="G53" t="s">
        <v>1</v>
      </c>
      <c r="H53" t="s">
        <v>2</v>
      </c>
    </row>
    <row r="54" spans="1:8" x14ac:dyDescent="0.3">
      <c r="A54">
        <v>1</v>
      </c>
      <c r="B54">
        <v>80</v>
      </c>
      <c r="C54">
        <v>16000</v>
      </c>
      <c r="F54">
        <v>1</v>
      </c>
      <c r="G54">
        <v>42</v>
      </c>
      <c r="H54">
        <v>440.75</v>
      </c>
    </row>
    <row r="56" spans="1:8" x14ac:dyDescent="0.3">
      <c r="A56" s="2" t="s">
        <v>4</v>
      </c>
      <c r="B56" s="2" t="s">
        <v>5</v>
      </c>
    </row>
    <row r="57" spans="1:8" x14ac:dyDescent="0.3">
      <c r="A57">
        <f>SQRT(C54)</f>
        <v>126.49110640673517</v>
      </c>
      <c r="B57">
        <f>2*PI()/A57</f>
        <v>4.9672941328980508E-2</v>
      </c>
    </row>
    <row r="58" spans="1:8" x14ac:dyDescent="0.3">
      <c r="A58" s="2" t="s">
        <v>6</v>
      </c>
      <c r="B58" s="2" t="s">
        <v>11</v>
      </c>
    </row>
    <row r="59" spans="1:8" x14ac:dyDescent="0.3">
      <c r="A59">
        <f>B54</f>
        <v>80</v>
      </c>
      <c r="B59">
        <f>0.6*A59</f>
        <v>48</v>
      </c>
    </row>
    <row r="60" spans="1:8" x14ac:dyDescent="0.3">
      <c r="A60" s="2" t="s">
        <v>9</v>
      </c>
      <c r="B60" s="2" t="s">
        <v>7</v>
      </c>
    </row>
    <row r="61" spans="1:8" x14ac:dyDescent="0.3">
      <c r="A61">
        <f>0.5*B57</f>
        <v>2.4836470664490254E-2</v>
      </c>
      <c r="B61">
        <f>B59/A61</f>
        <v>1932.641744812302</v>
      </c>
    </row>
    <row r="62" spans="1:8" x14ac:dyDescent="0.3">
      <c r="A62" s="2" t="s">
        <v>10</v>
      </c>
      <c r="B62" s="2" t="s">
        <v>8</v>
      </c>
    </row>
    <row r="63" spans="1:8" x14ac:dyDescent="0.3">
      <c r="A63">
        <f>0.125*B57</f>
        <v>6.2091176661225635E-3</v>
      </c>
      <c r="B63">
        <f>B59*A63</f>
        <v>0.29803764797388305</v>
      </c>
    </row>
  </sheetData>
  <mergeCells count="2">
    <mergeCell ref="A1:C1"/>
    <mergeCell ref="A52:D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77A2-64C7-4558-925C-765001584139}">
  <dimension ref="A1:C12"/>
  <sheetViews>
    <sheetView workbookViewId="0">
      <selection activeCell="I14" sqref="I14"/>
    </sheetView>
  </sheetViews>
  <sheetFormatPr baseColWidth="10" defaultRowHeight="14.4" x14ac:dyDescent="0.3"/>
  <sheetData>
    <row r="1" spans="1:3" x14ac:dyDescent="0.3">
      <c r="A1" s="6" t="s">
        <v>14</v>
      </c>
      <c r="B1" s="6"/>
      <c r="C1" s="6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>
        <v>1</v>
      </c>
      <c r="B3">
        <v>30</v>
      </c>
      <c r="C3">
        <v>450</v>
      </c>
    </row>
    <row r="5" spans="1:3" x14ac:dyDescent="0.3">
      <c r="A5" s="7" t="s">
        <v>4</v>
      </c>
      <c r="B5" s="7" t="s">
        <v>5</v>
      </c>
    </row>
    <row r="6" spans="1:3" x14ac:dyDescent="0.3">
      <c r="A6" s="8">
        <f>SQRT(C3)</f>
        <v>21.213203435596427</v>
      </c>
      <c r="B6" s="8">
        <f>2*PI()/A6</f>
        <v>0.2961921958772244</v>
      </c>
    </row>
    <row r="7" spans="1:3" x14ac:dyDescent="0.3">
      <c r="A7" s="7" t="s">
        <v>6</v>
      </c>
      <c r="B7" s="9" t="s">
        <v>11</v>
      </c>
    </row>
    <row r="8" spans="1:3" x14ac:dyDescent="0.3">
      <c r="A8" s="8">
        <f>B3</f>
        <v>30</v>
      </c>
      <c r="B8" s="10">
        <f>0.6*A8</f>
        <v>18</v>
      </c>
    </row>
    <row r="9" spans="1:3" x14ac:dyDescent="0.3">
      <c r="A9" s="7" t="s">
        <v>9</v>
      </c>
      <c r="B9" s="9" t="s">
        <v>7</v>
      </c>
    </row>
    <row r="10" spans="1:3" x14ac:dyDescent="0.3">
      <c r="A10" s="8">
        <f>0.5*B6</f>
        <v>0.1480960979386122</v>
      </c>
      <c r="B10" s="10">
        <f>B8/A10</f>
        <v>121.54270268120933</v>
      </c>
    </row>
    <row r="11" spans="1:3" x14ac:dyDescent="0.3">
      <c r="A11" s="7" t="s">
        <v>10</v>
      </c>
      <c r="B11" s="9" t="s">
        <v>8</v>
      </c>
    </row>
    <row r="12" spans="1:3" x14ac:dyDescent="0.3">
      <c r="A12" s="8">
        <f>0.125*B6</f>
        <v>3.7024024484653049E-2</v>
      </c>
      <c r="B12" s="10">
        <f>B8*A12</f>
        <v>0.66643244072375485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2024-10-23T22:15:20Z</dcterms:created>
  <dcterms:modified xsi:type="dcterms:W3CDTF">2024-10-24T00:48:43Z</dcterms:modified>
</cp:coreProperties>
</file>