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X\LABORATORIO DE INSTRUMENTACION\lab-instrumentacion\3. CMMR OPERACIONAL\"/>
    </mc:Choice>
  </mc:AlternateContent>
  <xr:revisionPtr revIDLastSave="0" documentId="13_ncr:1_{EF931A31-5804-40C0-B670-BADED1FBF599}" xr6:coauthVersionLast="47" xr6:coauthVersionMax="47" xr10:uidLastSave="{00000000-0000-0000-0000-000000000000}"/>
  <bookViews>
    <workbookView xWindow="-108" yWindow="348" windowWidth="23256" windowHeight="12720" activeTab="1" xr2:uid="{A4B920C4-4029-40D7-8A66-9ACCC21386EC}"/>
  </bookViews>
  <sheets>
    <sheet name="Medición Resistencias" sheetId="1" r:id="rId1"/>
    <sheet name="CM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B23" i="2"/>
  <c r="B24" i="2"/>
  <c r="B25" i="2"/>
  <c r="B26" i="2"/>
  <c r="B27" i="2"/>
  <c r="B21" i="2"/>
  <c r="B11" i="2"/>
  <c r="B12" i="2"/>
  <c r="B13" i="2"/>
  <c r="B14" i="2"/>
  <c r="B15" i="2"/>
  <c r="B16" i="2"/>
  <c r="B10" i="2"/>
  <c r="C20" i="2" a="1"/>
  <c r="C20" i="2" s="1"/>
  <c r="A20" i="2" a="1"/>
  <c r="A20" i="2" s="1"/>
  <c r="C9" i="2" a="1"/>
  <c r="C9" i="2" s="1"/>
  <c r="A9" i="2" a="1"/>
  <c r="A9" i="2" s="1"/>
  <c r="C7" i="2"/>
  <c r="D7" i="2"/>
  <c r="E7" i="2"/>
  <c r="F7" i="2"/>
  <c r="G7" i="2"/>
  <c r="H7" i="2"/>
  <c r="B7" i="2"/>
  <c r="C6" i="2"/>
  <c r="D6" i="2"/>
  <c r="E6" i="2"/>
  <c r="F6" i="2"/>
  <c r="G6" i="2"/>
  <c r="H6" i="2"/>
  <c r="B6" i="2"/>
  <c r="C4" i="2"/>
  <c r="D4" i="2"/>
  <c r="E4" i="2"/>
  <c r="F4" i="2"/>
  <c r="G4" i="2"/>
  <c r="H4" i="2"/>
  <c r="B4" i="2"/>
  <c r="B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<sst xmlns="http://schemas.openxmlformats.org/spreadsheetml/2006/main" count="18" uniqueCount="18">
  <si>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R1</t>
  </si>
  <si>
    <t>R2</t>
  </si>
  <si>
    <t>R3</t>
  </si>
  <si>
    <t>R4</t>
  </si>
  <si>
    <t>9.88K</t>
  </si>
  <si>
    <t>9.90k</t>
  </si>
  <si>
    <t>0.989K</t>
  </si>
  <si>
    <t>0.995K</t>
  </si>
  <si>
    <t>F [Hz]</t>
  </si>
  <si>
    <t>Vd</t>
  </si>
  <si>
    <t>Ad</t>
  </si>
  <si>
    <t>Vc</t>
  </si>
  <si>
    <t>Ac</t>
  </si>
  <si>
    <t>CMRR</t>
  </si>
  <si>
    <t>Vi</t>
  </si>
  <si>
    <t>1M</t>
  </si>
  <si>
    <t>Ad [dB]</t>
  </si>
  <si>
    <t>Ac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</si>
</sst>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Ganancia</a:t>
            </a:r>
            <a:r>
              <a:rPr lang="es-PE" baseline="0"/>
              <a:t> - Modo diferencial </a:t>
            </a:r>
            <a:r>
              <a:rPr lang="es-PE"/>
              <a:t>Ad [dB]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CMRR!$B$9</c:f>
              <c:strCache>
                <c:ptCount val="1"/>
                <c:pt idx="0">
                  <c:v>Ad [dB]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CMRR!$A$10:$A$16</c:f>
              <c:numCache>
                <c:formatCode>General</c:formatCode>
                <c:ptCount val="7"/>
                <c:pt idx="0">
                  <c:v>0.5</c:v>
                </c:pt>
                <c:pt idx="1">
                  <c:v>5</c:v>
                </c:pt>
                <c:pt idx="2">
                  <c:v>50</c:v>
                </c:pt>
                <c:pt idx="3">
                  <c:v>500</c:v>
                </c:pt>
                <c:pt idx="4">
                  <c:v>5000</c:v>
                </c:pt>
                <c:pt idx="5">
                  <c:v>50000</c:v>
                </c:pt>
                <c:pt idx="6">
                  <c:v>500000</c:v>
                </c:pt>
              </c:numCache>
            </c:numRef>
          </c:xVal>
          <c:yVal>
            <c:numRef>
              <c:f>CMRR!$B$10:$B$16</c:f>
              <c:numCache>
                <c:formatCode>General</c:formatCode>
                <c:ptCount val="7"/>
                <c:pt idx="0">
                  <c:v>19.350959524377242</c:v>
                </c:pt>
                <c:pt idx="1">
                  <c:v>19.49943988596138</c:v>
                </c:pt>
                <c:pt idx="2">
                  <c:v>19.350959524377242</c:v>
                </c:pt>
                <c:pt idx="3">
                  <c:v>19.49943988596138</c:v>
                </c:pt>
                <c:pt idx="4">
                  <c:v>19.49943988596138</c:v>
                </c:pt>
                <c:pt idx="5">
                  <c:v>16.751768764710228</c:v>
                </c:pt>
                <c:pt idx="6">
                  <c:v>2.1441993929573675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3-4434-825C-553364556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600527"/>
        <c:axId val="1197601007"/>
      </c:scatterChart>
      <c:valAx>
        <c:axId val="11976005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97601007"/>
        <c:crosses val="autoZero"/>
        <c:crossBetween val="midCat"/>
      </c:valAx>
      <c:valAx>
        <c:axId val="119760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9760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Ganancia</a:t>
            </a:r>
            <a:r>
              <a:rPr lang="es-PE" baseline="0"/>
              <a:t> - Modo Común</a:t>
            </a:r>
            <a:r>
              <a:rPr lang="es-PE"/>
              <a:t> [dB]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CMRR!$B$20</c:f>
              <c:strCache>
                <c:ptCount val="1"/>
                <c:pt idx="0">
                  <c:v>Ac [dB]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CMRR!$A$21:$A$27</c:f>
              <c:numCache>
                <c:formatCode>General</c:formatCode>
                <c:ptCount val="7"/>
                <c:pt idx="0">
                  <c:v>0.5</c:v>
                </c:pt>
                <c:pt idx="1">
                  <c:v>5</c:v>
                </c:pt>
                <c:pt idx="2">
                  <c:v>50</c:v>
                </c:pt>
                <c:pt idx="3">
                  <c:v>500</c:v>
                </c:pt>
                <c:pt idx="4">
                  <c:v>5000</c:v>
                </c:pt>
                <c:pt idx="5">
                  <c:v>50000</c:v>
                </c:pt>
                <c:pt idx="6">
                  <c:v>500000</c:v>
                </c:pt>
              </c:numCache>
            </c:numRef>
          </c:xVal>
          <c:yVal>
            <c:numRef>
              <c:f>CMRR!$B$21:$B$27</c:f>
              <c:numCache>
                <c:formatCode>General</c:formatCode>
                <c:ptCount val="7"/>
                <c:pt idx="0">
                  <c:v>-29.897000433601878</c:v>
                </c:pt>
                <c:pt idx="1">
                  <c:v>-29.897000433601878</c:v>
                </c:pt>
                <c:pt idx="2">
                  <c:v>-29.897000433601878</c:v>
                </c:pt>
                <c:pt idx="3">
                  <c:v>-29.897000433601878</c:v>
                </c:pt>
                <c:pt idx="4">
                  <c:v>-29.897000433601878</c:v>
                </c:pt>
                <c:pt idx="5">
                  <c:v>-23.876400520322257</c:v>
                </c:pt>
                <c:pt idx="6">
                  <c:v>-20.35457533920863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BA-485F-BA63-E28DD455E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980255"/>
        <c:axId val="1291978335"/>
      </c:scatterChart>
      <c:valAx>
        <c:axId val="1291980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91978335"/>
        <c:crosses val="autoZero"/>
        <c:crossBetween val="midCat"/>
      </c:valAx>
      <c:valAx>
        <c:axId val="12919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9198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8</xdr:row>
      <xdr:rowOff>179070</xdr:rowOff>
    </xdr:from>
    <xdr:to>
      <xdr:col>10</xdr:col>
      <xdr:colOff>30480</xdr:colOff>
      <xdr:row>27</xdr:row>
      <xdr:rowOff>144780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BCF8842-1712-0E7C-3D7C-EB07B135B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312420</xdr:colOff>
      <xdr:row>8</xdr:row>
      <xdr:rowOff>179070</xdr:rowOff>
    </xdr:from>
    <xdr:to>
      <xdr:col>17</xdr:col>
      <xdr:colOff>0</xdr:colOff>
      <xdr:row>28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F2B3B43-661C-CA6B-1189-67097D42A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F90E-407A-4BF0-9CFD-82C684E29689}">
  <dimension ref="A1:D2"/>
  <sheetViews>
    <sheetView workbookViewId="0">
      <selection activeCell="N18" sqref="N18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0464-E3E3-4BAF-BB0E-DC5CBFFF4E69}">
  <dimension ref="A1:I27"/>
  <sheetViews>
    <sheetView tabSelected="1" topLeftCell="A5" workbookViewId="0">
      <selection activeCell="O31" sqref="O31"/>
    </sheetView>
  </sheetViews>
  <sheetFormatPr baseColWidth="10" defaultRowHeight="14.4" x14ac:dyDescent="0.3"/>
  <sheetData>
    <row r="1" spans="1:9" x14ac:dyDescent="0.3">
      <c r="A1" t="s">
        <v>14</v>
      </c>
      <c r="B1">
        <f>0.5</f>
        <v>0.5</v>
      </c>
    </row>
    <row r="2" spans="1:9" x14ac:dyDescent="0.3">
      <c r="A2" t="s">
        <v>8</v>
      </c>
      <c r="B2">
        <v>0.5</v>
      </c>
      <c r="C2">
        <v>5</v>
      </c>
      <c r="D2">
        <v>50</v>
      </c>
      <c r="E2">
        <v>500</v>
      </c>
      <c r="F2">
        <v>5000</v>
      </c>
      <c r="G2">
        <v>50000</v>
      </c>
      <c r="H2">
        <v>500000</v>
      </c>
      <c r="I2" t="s">
        <v>15</v>
      </c>
    </row>
    <row r="3" spans="1:9" x14ac:dyDescent="0.3">
      <c r="A3" t="s">
        <v>9</v>
      </c>
      <c r="B3">
        <v>4.6399999999999997</v>
      </c>
      <c r="C3">
        <v>4.72</v>
      </c>
      <c r="D3">
        <v>4.6399999999999997</v>
      </c>
      <c r="E3">
        <v>4.72</v>
      </c>
      <c r="F3">
        <v>4.72</v>
      </c>
      <c r="G3">
        <v>3.44</v>
      </c>
      <c r="H3">
        <v>0.64</v>
      </c>
    </row>
    <row r="4" spans="1:9" x14ac:dyDescent="0.3">
      <c r="A4" t="s">
        <v>10</v>
      </c>
      <c r="B4">
        <f>B3/$B$1</f>
        <v>9.2799999999999994</v>
      </c>
      <c r="C4">
        <f t="shared" ref="C4:H4" si="0">C3/$B$1</f>
        <v>9.44</v>
      </c>
      <c r="D4">
        <f t="shared" si="0"/>
        <v>9.2799999999999994</v>
      </c>
      <c r="E4">
        <f t="shared" si="0"/>
        <v>9.44</v>
      </c>
      <c r="F4">
        <f t="shared" si="0"/>
        <v>9.44</v>
      </c>
      <c r="G4">
        <f t="shared" si="0"/>
        <v>6.88</v>
      </c>
      <c r="H4">
        <f t="shared" si="0"/>
        <v>1.28</v>
      </c>
    </row>
    <row r="5" spans="1:9" x14ac:dyDescent="0.3">
      <c r="A5" t="s">
        <v>11</v>
      </c>
      <c r="B5">
        <v>1.6E-2</v>
      </c>
      <c r="C5">
        <v>1.6E-2</v>
      </c>
      <c r="D5">
        <v>1.6E-2</v>
      </c>
      <c r="E5">
        <v>1.6E-2</v>
      </c>
      <c r="F5">
        <v>1.6E-2</v>
      </c>
      <c r="G5">
        <v>3.2000000000000001E-2</v>
      </c>
      <c r="H5">
        <v>4.8000000000000001E-2</v>
      </c>
    </row>
    <row r="6" spans="1:9" x14ac:dyDescent="0.3">
      <c r="A6" t="s">
        <v>12</v>
      </c>
      <c r="B6">
        <f>B5/$B$1</f>
        <v>3.2000000000000001E-2</v>
      </c>
      <c r="C6">
        <f t="shared" ref="C6:H6" si="1">C5/$B$1</f>
        <v>3.2000000000000001E-2</v>
      </c>
      <c r="D6">
        <f t="shared" si="1"/>
        <v>3.2000000000000001E-2</v>
      </c>
      <c r="E6">
        <f t="shared" si="1"/>
        <v>3.2000000000000001E-2</v>
      </c>
      <c r="F6">
        <f t="shared" si="1"/>
        <v>3.2000000000000001E-2</v>
      </c>
      <c r="G6">
        <f t="shared" si="1"/>
        <v>6.4000000000000001E-2</v>
      </c>
      <c r="H6">
        <f t="shared" si="1"/>
        <v>9.6000000000000002E-2</v>
      </c>
      <c r="I6">
        <v>5.1999999999999998E-2</v>
      </c>
    </row>
    <row r="7" spans="1:9" x14ac:dyDescent="0.3">
      <c r="A7" t="s">
        <v>13</v>
      </c>
      <c r="B7">
        <f>B3/B6</f>
        <v>145</v>
      </c>
      <c r="C7">
        <f t="shared" ref="C7:H7" si="2">C3/C6</f>
        <v>147.5</v>
      </c>
      <c r="D7">
        <f t="shared" si="2"/>
        <v>145</v>
      </c>
      <c r="E7">
        <f t="shared" si="2"/>
        <v>147.5</v>
      </c>
      <c r="F7">
        <f t="shared" si="2"/>
        <v>147.5</v>
      </c>
      <c r="G7">
        <f t="shared" si="2"/>
        <v>53.75</v>
      </c>
      <c r="H7">
        <f t="shared" si="2"/>
        <v>6.666666666666667</v>
      </c>
    </row>
    <row r="9" spans="1:9" x14ac:dyDescent="0.3">
      <c r="A9" s="5" t="str" cm="1">
        <f t="array" ref="A9:A16">_xlfn.TOCOL(A2:H2)</f>
        <v>F [Hz]</v>
      </c>
      <c r="B9" s="5" t="s">
        <v>16</v>
      </c>
      <c r="C9" s="5" t="str" cm="1">
        <f t="array" ref="C9:C16">_xlfn.TOCOL(A4:H4)</f>
        <v>Ad</v>
      </c>
    </row>
    <row r="10" spans="1:9" x14ac:dyDescent="0.3">
      <c r="A10" s="4">
        <v>0.5</v>
      </c>
      <c r="B10" s="5">
        <f>20*LOG10(C10)</f>
        <v>19.350959524377242</v>
      </c>
      <c r="C10" s="6">
        <v>9.2799999999999994</v>
      </c>
      <c r="D10" s="2"/>
      <c r="E10" s="2"/>
      <c r="F10" s="2"/>
      <c r="G10" s="2"/>
      <c r="H10" s="2"/>
    </row>
    <row r="11" spans="1:9" x14ac:dyDescent="0.3">
      <c r="A11" s="4">
        <v>5</v>
      </c>
      <c r="B11" s="5">
        <f t="shared" ref="B11:B16" si="3">20*LOG10(C11)</f>
        <v>19.49943988596138</v>
      </c>
      <c r="C11" s="5">
        <v>9.44</v>
      </c>
    </row>
    <row r="12" spans="1:9" x14ac:dyDescent="0.3">
      <c r="A12" s="4">
        <v>50</v>
      </c>
      <c r="B12" s="5">
        <f t="shared" si="3"/>
        <v>19.350959524377242</v>
      </c>
      <c r="C12" s="5">
        <v>9.2799999999999994</v>
      </c>
    </row>
    <row r="13" spans="1:9" x14ac:dyDescent="0.3">
      <c r="A13" s="3">
        <v>500</v>
      </c>
      <c r="B13" s="5">
        <f t="shared" si="3"/>
        <v>19.49943988596138</v>
      </c>
      <c r="C13" s="5">
        <v>9.44</v>
      </c>
    </row>
    <row r="14" spans="1:9" x14ac:dyDescent="0.3">
      <c r="A14" s="3">
        <v>5000</v>
      </c>
      <c r="B14" s="5">
        <f t="shared" si="3"/>
        <v>19.49943988596138</v>
      </c>
      <c r="C14" s="5">
        <v>9.44</v>
      </c>
    </row>
    <row r="15" spans="1:9" x14ac:dyDescent="0.3">
      <c r="A15" s="4">
        <v>50000</v>
      </c>
      <c r="B15" s="5">
        <f t="shared" si="3"/>
        <v>16.751768764710228</v>
      </c>
      <c r="C15" s="6">
        <v>6.88</v>
      </c>
      <c r="D15" s="2"/>
      <c r="E15" s="2"/>
      <c r="F15" s="2"/>
      <c r="G15" s="2"/>
      <c r="H15" s="2"/>
    </row>
    <row r="16" spans="1:9" x14ac:dyDescent="0.3">
      <c r="A16" s="3">
        <v>500000</v>
      </c>
      <c r="B16" s="5">
        <f t="shared" si="3"/>
        <v>2.1441993929573675</v>
      </c>
      <c r="C16" s="5">
        <v>1.28</v>
      </c>
    </row>
    <row r="17" spans="1:3" x14ac:dyDescent="0.3">
      <c r="A17" s="3"/>
      <c r="B17" s="5"/>
      <c r="C17" s="5"/>
    </row>
    <row r="18" spans="1:3" x14ac:dyDescent="0.3">
      <c r="A18" s="3"/>
      <c r="B18" s="5"/>
      <c r="C18" s="5"/>
    </row>
    <row r="19" spans="1:3" x14ac:dyDescent="0.3">
      <c r="A19" s="3"/>
      <c r="B19" s="5"/>
      <c r="C19" s="5"/>
    </row>
    <row r="20" spans="1:3" x14ac:dyDescent="0.3">
      <c r="A20" s="3" t="str" cm="1">
        <f t="array" ref="A20:A27">_xlfn.TOCOL(A2:H2)</f>
        <v>F [Hz]</v>
      </c>
      <c r="B20" s="5" t="s">
        <v>17</v>
      </c>
      <c r="C20" s="5" t="str" cm="1">
        <f t="array" ref="C20:C27">_xlfn.TOCOL(A6:H6)</f>
        <v>Ac</v>
      </c>
    </row>
    <row r="21" spans="1:3" x14ac:dyDescent="0.3">
      <c r="A21" s="4">
        <v>0.5</v>
      </c>
      <c r="B21" s="5">
        <f>20*LOG10(C21)</f>
        <v>-29.897000433601878</v>
      </c>
      <c r="C21" s="5">
        <v>3.2000000000000001E-2</v>
      </c>
    </row>
    <row r="22" spans="1:3" x14ac:dyDescent="0.3">
      <c r="A22" s="4">
        <v>5</v>
      </c>
      <c r="B22" s="5">
        <f t="shared" ref="B22:B27" si="4">20*LOG10(C22)</f>
        <v>-29.897000433601878</v>
      </c>
      <c r="C22" s="5">
        <v>3.2000000000000001E-2</v>
      </c>
    </row>
    <row r="23" spans="1:3" x14ac:dyDescent="0.3">
      <c r="A23" s="4">
        <v>50</v>
      </c>
      <c r="B23" s="5">
        <f t="shared" si="4"/>
        <v>-29.897000433601878</v>
      </c>
      <c r="C23" s="5">
        <v>3.2000000000000001E-2</v>
      </c>
    </row>
    <row r="24" spans="1:3" x14ac:dyDescent="0.3">
      <c r="A24" s="3">
        <v>500</v>
      </c>
      <c r="B24" s="5">
        <f t="shared" si="4"/>
        <v>-29.897000433601878</v>
      </c>
      <c r="C24" s="5">
        <v>3.2000000000000001E-2</v>
      </c>
    </row>
    <row r="25" spans="1:3" x14ac:dyDescent="0.3">
      <c r="A25" s="3">
        <v>5000</v>
      </c>
      <c r="B25" s="5">
        <f t="shared" si="4"/>
        <v>-29.897000433601878</v>
      </c>
      <c r="C25" s="5">
        <v>3.2000000000000001E-2</v>
      </c>
    </row>
    <row r="26" spans="1:3" x14ac:dyDescent="0.3">
      <c r="A26" s="4">
        <v>50000</v>
      </c>
      <c r="B26" s="5">
        <f t="shared" si="4"/>
        <v>-23.876400520322257</v>
      </c>
      <c r="C26" s="5">
        <v>6.4000000000000001E-2</v>
      </c>
    </row>
    <row r="27" spans="1:3" x14ac:dyDescent="0.3">
      <c r="A27" s="3">
        <v>500000</v>
      </c>
      <c r="B27" s="5">
        <f t="shared" si="4"/>
        <v>-20.35457533920863</v>
      </c>
      <c r="C27" s="5">
        <v>9.6000000000000002E-2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Medición Resistencias</vt:lpstr>
      <vt:lpstr>CMRR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Bremdows</cp:lastModifiedBy>
  <dcterms:created xsi:type="dcterms:W3CDTF">2025-09-09T20:16:55Z</dcterms:created>
  <dcterms:modified xsi:type="dcterms:W3CDTF">2025-09-11T21:55:46Z</dcterms:modified>
</cp:coreProperties>
</file>