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CIRCUITOS ELECTRÓNICOS IIII\laboratorio\2. CIRCUITOS RESONANTES\INFORME FINAL\"/>
    </mc:Choice>
  </mc:AlternateContent>
  <xr:revisionPtr revIDLastSave="0" documentId="13_ncr:1_{3726C497-E97E-4AD6-9F8C-202E6824ECE5}" xr6:coauthVersionLast="47" xr6:coauthVersionMax="47" xr10:uidLastSave="{00000000-0000-0000-0000-000000000000}"/>
  <bookViews>
    <workbookView xWindow="810" yWindow="-120" windowWidth="28110" windowHeight="16440" activeTab="1" xr2:uid="{13B88763-F0A5-42E8-9ED8-A377EE544D25}"/>
  </bookViews>
  <sheets>
    <sheet name="Curva Experimental" sheetId="1" r:id="rId1"/>
    <sheet name="Curva Teor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11" i="2"/>
  <c r="C4" i="2"/>
  <c r="C7" i="2"/>
  <c r="C6" i="2"/>
  <c r="C5" i="2"/>
  <c r="C21" i="2"/>
  <c r="C20" i="2"/>
  <c r="C19" i="2"/>
  <c r="C18" i="2"/>
  <c r="C17" i="2"/>
  <c r="C16" i="2"/>
  <c r="C15" i="2"/>
  <c r="C14" i="2"/>
  <c r="C13" i="2"/>
  <c r="C12" i="2"/>
  <c r="C10" i="2"/>
  <c r="C9" i="2"/>
  <c r="C8" i="2"/>
  <c r="F2" i="2"/>
  <c r="F3" i="2"/>
  <c r="A7" i="2"/>
  <c r="A8" i="2" s="1"/>
  <c r="A9" i="2" s="1"/>
  <c r="A10" i="2" s="1"/>
  <c r="A11" i="2" s="1"/>
  <c r="A12" i="2" s="1"/>
  <c r="B3" i="1"/>
  <c r="B4" i="1" s="1"/>
  <c r="D8" i="1"/>
  <c r="D9" i="1"/>
  <c r="D10" i="1" s="1"/>
  <c r="D11" i="1" s="1"/>
  <c r="D12" i="1" s="1"/>
  <c r="D7" i="1"/>
  <c r="B2" i="1"/>
  <c r="B1" i="1"/>
</calcChain>
</file>

<file path=xl/sharedStrings.xml><?xml version="1.0" encoding="utf-8"?>
<sst xmlns="http://schemas.openxmlformats.org/spreadsheetml/2006/main" count="16" uniqueCount="10">
  <si>
    <t>Wo</t>
  </si>
  <si>
    <t>L</t>
  </si>
  <si>
    <t>C</t>
  </si>
  <si>
    <t>Fo</t>
  </si>
  <si>
    <t>Barrido de frecuencias</t>
  </si>
  <si>
    <t>f (Hz)</t>
  </si>
  <si>
    <t>Io [mA]</t>
  </si>
  <si>
    <t>Vo [mV]</t>
  </si>
  <si>
    <t>Se pudo apreciar durante la experimentación que la forma de onda de salida en R2 para frecuencias mucho menores a la Fo se encuentran desfasadas considerablemente en comparación a F cercanas por debajo o encima  a Fo.
Mantiendo la misma fase que la señal de entrada cuando F es igual a Fo, además en este punto se pudo apreciar la máxima corriente y voltaje, el cual ronda los 707 mV y los 1.414mA.
Finalmente cuando la frecuencia de es menor o mayor a la Fo la señal de salida cuenta con un retardo de fase en función a la frecuencia.
Este efecto se puede apreciar de forma significativa a bajas frecuencias, por ejemplo dentro de los 10 a 300Hz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</si>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</sst>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[mA] -</a:t>
            </a:r>
            <a:r>
              <a:rPr lang="en-US" baseline="0"/>
              <a:t> Frecuencia generador [Hz]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Experimental'!$F$2</c:f>
              <c:strCache>
                <c:ptCount val="1"/>
                <c:pt idx="0">
                  <c:v>Io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Experimental'!$D$3:$D$21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708.93</c:v>
                </c:pt>
                <c:pt idx="11">
                  <c:v>850</c:v>
                </c:pt>
                <c:pt idx="12">
                  <c:v>950</c:v>
                </c:pt>
                <c:pt idx="13">
                  <c:v>1000</c:v>
                </c:pt>
                <c:pt idx="14">
                  <c:v>1200</c:v>
                </c:pt>
                <c:pt idx="15">
                  <c:v>2000</c:v>
                </c:pt>
                <c:pt idx="16">
                  <c:v>2500</c:v>
                </c:pt>
                <c:pt idx="17">
                  <c:v>3500</c:v>
                </c:pt>
                <c:pt idx="18">
                  <c:v>5000</c:v>
                </c:pt>
              </c:numCache>
            </c:numRef>
          </c:xVal>
          <c:yVal>
            <c:numRef>
              <c:f>'Curva Experimental'!$F$2:$F$21</c:f>
              <c:numCache>
                <c:formatCode>General</c:formatCode>
                <c:ptCount val="20"/>
                <c:pt idx="0">
                  <c:v>0</c:v>
                </c:pt>
                <c:pt idx="1">
                  <c:v>0.666875</c:v>
                </c:pt>
                <c:pt idx="2">
                  <c:v>1.0329999999999999</c:v>
                </c:pt>
                <c:pt idx="3">
                  <c:v>1.325</c:v>
                </c:pt>
                <c:pt idx="4">
                  <c:v>1.391</c:v>
                </c:pt>
                <c:pt idx="5">
                  <c:v>1.409</c:v>
                </c:pt>
                <c:pt idx="6">
                  <c:v>1.4119999999999999</c:v>
                </c:pt>
                <c:pt idx="7">
                  <c:v>1.413</c:v>
                </c:pt>
                <c:pt idx="8">
                  <c:v>1.4139999999999999</c:v>
                </c:pt>
                <c:pt idx="9">
                  <c:v>1.4139999999999999</c:v>
                </c:pt>
                <c:pt idx="10">
                  <c:v>1.4139999999999999</c:v>
                </c:pt>
                <c:pt idx="11">
                  <c:v>1.4139999999999999</c:v>
                </c:pt>
                <c:pt idx="12">
                  <c:v>1.4139999999999999</c:v>
                </c:pt>
                <c:pt idx="13">
                  <c:v>1.4139999999999999</c:v>
                </c:pt>
                <c:pt idx="14">
                  <c:v>1.4139999999999999</c:v>
                </c:pt>
                <c:pt idx="15">
                  <c:v>1.4139999999999999</c:v>
                </c:pt>
                <c:pt idx="16">
                  <c:v>1.411</c:v>
                </c:pt>
                <c:pt idx="17">
                  <c:v>1.409</c:v>
                </c:pt>
                <c:pt idx="18">
                  <c:v>1.403</c:v>
                </c:pt>
                <c:pt idx="19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09-41D9-A3EA-176AD4D9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51311"/>
        <c:axId val="803951791"/>
      </c:scatterChart>
      <c:valAx>
        <c:axId val="8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  <a:r>
                  <a:rPr lang="es-PE" baseline="0"/>
                  <a:t> [Hz]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3951791"/>
        <c:crosses val="autoZero"/>
        <c:crossBetween val="midCat"/>
      </c:valAx>
      <c:valAx>
        <c:axId val="803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Io</a:t>
                </a:r>
                <a:r>
                  <a:rPr lang="es-PE" baseline="0"/>
                  <a:t> -{mA}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[mA] - Frecuencia de la señal</a:t>
            </a:r>
            <a:r>
              <a:rPr lang="en-US" baseline="0"/>
              <a:t> F [Hz]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Teorica'!$C$2</c:f>
              <c:strCache>
                <c:ptCount val="1"/>
                <c:pt idx="0">
                  <c:v>Io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Teorica'!$A$3:$A$21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708.93</c:v>
                </c:pt>
                <c:pt idx="11">
                  <c:v>850</c:v>
                </c:pt>
                <c:pt idx="12">
                  <c:v>950</c:v>
                </c:pt>
                <c:pt idx="13">
                  <c:v>1000</c:v>
                </c:pt>
                <c:pt idx="14">
                  <c:v>1200</c:v>
                </c:pt>
                <c:pt idx="15">
                  <c:v>2000</c:v>
                </c:pt>
                <c:pt idx="16">
                  <c:v>2500</c:v>
                </c:pt>
                <c:pt idx="17">
                  <c:v>3500</c:v>
                </c:pt>
                <c:pt idx="18">
                  <c:v>5000</c:v>
                </c:pt>
              </c:numCache>
            </c:numRef>
          </c:xVal>
          <c:yVal>
            <c:numRef>
              <c:f>'Curva Teorica'!$C$2:$C$21</c:f>
              <c:numCache>
                <c:formatCode>General</c:formatCode>
                <c:ptCount val="20"/>
                <c:pt idx="0">
                  <c:v>0</c:v>
                </c:pt>
                <c:pt idx="1">
                  <c:v>0.10377405000467758</c:v>
                </c:pt>
                <c:pt idx="2">
                  <c:v>0.25012847137572053</c:v>
                </c:pt>
                <c:pt idx="3">
                  <c:v>0.41338023362252879</c:v>
                </c:pt>
                <c:pt idx="4">
                  <c:v>0.45587168092319841</c:v>
                </c:pt>
                <c:pt idx="5">
                  <c:v>0.4678614559492042</c:v>
                </c:pt>
                <c:pt idx="6">
                  <c:v>0.47010124869344999</c:v>
                </c:pt>
                <c:pt idx="7">
                  <c:v>0.47090993350620292</c:v>
                </c:pt>
                <c:pt idx="8">
                  <c:v>0.47121722102056413</c:v>
                </c:pt>
                <c:pt idx="9">
                  <c:v>0.47137175047533919</c:v>
                </c:pt>
                <c:pt idx="10">
                  <c:v>0.47139989171997676</c:v>
                </c:pt>
                <c:pt idx="11">
                  <c:v>0.47139999999999188</c:v>
                </c:pt>
                <c:pt idx="12">
                  <c:v>0.47135291315671241</c:v>
                </c:pt>
                <c:pt idx="13">
                  <c:v>0.47126332548267835</c:v>
                </c:pt>
                <c:pt idx="14">
                  <c:v>0.47120982558740232</c:v>
                </c:pt>
                <c:pt idx="15">
                  <c:v>0.47096714552580454</c:v>
                </c:pt>
                <c:pt idx="16">
                  <c:v>0.46932591118325351</c:v>
                </c:pt>
                <c:pt idx="17">
                  <c:v>0.46782624621275432</c:v>
                </c:pt>
                <c:pt idx="18">
                  <c:v>0.46384351170955718</c:v>
                </c:pt>
                <c:pt idx="19">
                  <c:v>0.45564471437214327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A-46F2-9C80-B30A4B53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12976"/>
        <c:axId val="582278080"/>
      </c:scatterChart>
      <c:valAx>
        <c:axId val="10730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  <a:r>
                  <a:rPr lang="es-PE" baseline="0"/>
                  <a:t> [Hz]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2278080"/>
        <c:crosses val="autoZero"/>
        <c:crossBetween val="midCat"/>
      </c:valAx>
      <c:valAx>
        <c:axId val="582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Io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30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21</xdr:row>
      <xdr:rowOff>190499</xdr:rowOff>
    </xdr:from>
    <xdr:to>
      <xdr:col>9</xdr:col>
      <xdr:colOff>733424</xdr:colOff>
      <xdr:row>41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E5CACA-6CFA-EC08-0DE2-798BB4944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0</xdr:rowOff>
    </xdr:from>
    <xdr:to>
      <xdr:col>12</xdr:col>
      <xdr:colOff>0</xdr:colOff>
      <xdr:row>24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41B241-DE83-EDBC-930D-C40EF929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7AB2-8B64-4119-B5C3-5A5B692B16F2}">
  <dimension ref="A1:K21"/>
  <sheetViews>
    <sheetView workbookViewId="0">
      <selection activeCell="K37" sqref="K37"/>
    </sheetView>
  </sheetViews>
  <sheetFormatPr baseColWidth="10" defaultRowHeight="15" x14ac:dyDescent="0.25"/>
  <cols>
    <col min="4" max="4" width="14.28515625" style="2" customWidth="1"/>
    <col min="5" max="5" width="14" style="2" customWidth="1"/>
    <col min="6" max="6" width="14.85546875" style="2" customWidth="1"/>
  </cols>
  <sheetData>
    <row r="1" spans="1:11" x14ac:dyDescent="0.25">
      <c r="A1" s="3" t="s">
        <v>1</v>
      </c>
      <c r="B1">
        <f>9*10^-3</f>
        <v>9.0000000000000011E-3</v>
      </c>
      <c r="D1" s="5" t="s">
        <v>4</v>
      </c>
      <c r="E1" s="5"/>
      <c r="F1" s="5"/>
    </row>
    <row r="2" spans="1:11" x14ac:dyDescent="0.25">
      <c r="A2" s="3" t="s">
        <v>2</v>
      </c>
      <c r="B2">
        <f>5.6*10^-6</f>
        <v>5.5999999999999997E-6</v>
      </c>
      <c r="D2" s="4" t="s">
        <v>5</v>
      </c>
      <c r="E2" s="4" t="s">
        <v>7</v>
      </c>
      <c r="F2" s="4" t="s">
        <v>6</v>
      </c>
      <c r="H2" s="6" t="s">
        <v>8</v>
      </c>
      <c r="I2" s="6"/>
      <c r="J2" s="6"/>
      <c r="K2" s="6"/>
    </row>
    <row r="3" spans="1:11" x14ac:dyDescent="0.25">
      <c r="A3" s="3" t="s">
        <v>0</v>
      </c>
      <c r="B3">
        <f>ROUND(1/SQRT(B1*B2),4)</f>
        <v>4454.3540000000003</v>
      </c>
      <c r="D3" s="1">
        <v>10</v>
      </c>
      <c r="E3" s="1">
        <v>333.43700000000001</v>
      </c>
      <c r="F3" s="1">
        <v>0.666875</v>
      </c>
      <c r="H3" s="6"/>
      <c r="I3" s="6"/>
      <c r="J3" s="6"/>
      <c r="K3" s="6"/>
    </row>
    <row r="4" spans="1:11" x14ac:dyDescent="0.25">
      <c r="A4" s="3" t="s">
        <v>3</v>
      </c>
      <c r="B4">
        <f>B3/(2*PI())</f>
        <v>708.93245738115638</v>
      </c>
      <c r="D4" s="1">
        <v>20</v>
      </c>
      <c r="E4" s="1">
        <v>516.62900000000002</v>
      </c>
      <c r="F4" s="1">
        <v>1.0329999999999999</v>
      </c>
      <c r="H4" s="6"/>
      <c r="I4" s="6"/>
      <c r="J4" s="6"/>
      <c r="K4" s="6"/>
    </row>
    <row r="5" spans="1:11" x14ac:dyDescent="0.25">
      <c r="D5" s="1">
        <v>50</v>
      </c>
      <c r="E5" s="1">
        <v>662.68399999999997</v>
      </c>
      <c r="F5" s="1">
        <v>1.325</v>
      </c>
      <c r="H5" s="6"/>
      <c r="I5" s="6"/>
      <c r="J5" s="6"/>
      <c r="K5" s="6"/>
    </row>
    <row r="6" spans="1:11" x14ac:dyDescent="0.25">
      <c r="D6" s="1">
        <v>100</v>
      </c>
      <c r="E6" s="1">
        <v>695.49800000000005</v>
      </c>
      <c r="F6" s="1">
        <v>1.391</v>
      </c>
      <c r="H6" s="6"/>
      <c r="I6" s="6"/>
      <c r="J6" s="6"/>
      <c r="K6" s="6"/>
    </row>
    <row r="7" spans="1:11" x14ac:dyDescent="0.25">
      <c r="D7" s="1">
        <f>D6 + 100</f>
        <v>200</v>
      </c>
      <c r="E7" s="1">
        <v>704.45500000000004</v>
      </c>
      <c r="F7" s="1">
        <v>1.409</v>
      </c>
      <c r="H7" s="6"/>
      <c r="I7" s="6"/>
      <c r="J7" s="6"/>
      <c r="K7" s="6"/>
    </row>
    <row r="8" spans="1:11" x14ac:dyDescent="0.25">
      <c r="D8" s="1">
        <f t="shared" ref="D8:D12" si="0">D7 + 100</f>
        <v>300</v>
      </c>
      <c r="E8" s="1">
        <v>706.09900000000005</v>
      </c>
      <c r="F8" s="1">
        <v>1.4119999999999999</v>
      </c>
      <c r="H8" s="6"/>
      <c r="I8" s="6"/>
      <c r="J8" s="6"/>
      <c r="K8" s="6"/>
    </row>
    <row r="9" spans="1:11" x14ac:dyDescent="0.25">
      <c r="D9" s="1">
        <f t="shared" si="0"/>
        <v>400</v>
      </c>
      <c r="E9" s="1">
        <v>706.73299999999995</v>
      </c>
      <c r="F9" s="1">
        <v>1.413</v>
      </c>
      <c r="H9" s="6"/>
      <c r="I9" s="6"/>
      <c r="J9" s="6"/>
      <c r="K9" s="6"/>
    </row>
    <row r="10" spans="1:11" x14ac:dyDescent="0.25">
      <c r="D10" s="1">
        <f t="shared" si="0"/>
        <v>500</v>
      </c>
      <c r="E10" s="1">
        <v>706.95399999999995</v>
      </c>
      <c r="F10" s="1">
        <v>1.4139999999999999</v>
      </c>
      <c r="H10" s="6"/>
      <c r="I10" s="6"/>
      <c r="J10" s="6"/>
      <c r="K10" s="6"/>
    </row>
    <row r="11" spans="1:11" x14ac:dyDescent="0.25">
      <c r="D11" s="1">
        <f t="shared" si="0"/>
        <v>600</v>
      </c>
      <c r="E11" s="1">
        <v>707.08600000000001</v>
      </c>
      <c r="F11" s="1">
        <v>1.4139999999999999</v>
      </c>
      <c r="H11" s="6"/>
      <c r="I11" s="6"/>
      <c r="J11" s="6"/>
      <c r="K11" s="6"/>
    </row>
    <row r="12" spans="1:11" x14ac:dyDescent="0.25">
      <c r="D12" s="1">
        <f t="shared" si="0"/>
        <v>700</v>
      </c>
      <c r="E12" s="1">
        <v>707.1</v>
      </c>
      <c r="F12" s="1">
        <v>1.4139999999999999</v>
      </c>
      <c r="H12" s="6"/>
      <c r="I12" s="6"/>
      <c r="J12" s="6"/>
      <c r="K12" s="6"/>
    </row>
    <row r="13" spans="1:11" x14ac:dyDescent="0.25">
      <c r="D13" s="1">
        <v>708.93</v>
      </c>
      <c r="E13" s="1">
        <v>707.1</v>
      </c>
      <c r="F13" s="1">
        <v>1.4139999999999999</v>
      </c>
      <c r="H13" s="6"/>
      <c r="I13" s="6"/>
      <c r="J13" s="6"/>
      <c r="K13" s="6"/>
    </row>
    <row r="14" spans="1:11" x14ac:dyDescent="0.25">
      <c r="D14" s="1">
        <v>850</v>
      </c>
      <c r="E14" s="1">
        <v>707.06299999999999</v>
      </c>
      <c r="F14" s="1">
        <v>1.4139999999999999</v>
      </c>
      <c r="H14" s="6"/>
      <c r="I14" s="6"/>
      <c r="J14" s="6"/>
      <c r="K14" s="6"/>
    </row>
    <row r="15" spans="1:11" x14ac:dyDescent="0.25">
      <c r="D15" s="1">
        <v>950</v>
      </c>
      <c r="E15" s="1">
        <v>706.98400000000004</v>
      </c>
      <c r="F15" s="1">
        <v>1.4139999999999999</v>
      </c>
      <c r="H15" s="6"/>
      <c r="I15" s="6"/>
      <c r="J15" s="6"/>
      <c r="K15" s="6"/>
    </row>
    <row r="16" spans="1:11" x14ac:dyDescent="0.25">
      <c r="D16" s="1">
        <v>1000</v>
      </c>
      <c r="E16" s="1">
        <v>706.93899999999996</v>
      </c>
      <c r="F16" s="1">
        <v>1.4139999999999999</v>
      </c>
      <c r="H16" s="6"/>
      <c r="I16" s="6"/>
      <c r="J16" s="6"/>
      <c r="K16" s="6"/>
    </row>
    <row r="17" spans="4:11" x14ac:dyDescent="0.25">
      <c r="D17" s="1">
        <v>1200</v>
      </c>
      <c r="E17" s="1">
        <v>706.75699999999995</v>
      </c>
      <c r="F17" s="1">
        <v>1.4139999999999999</v>
      </c>
      <c r="H17" s="6"/>
      <c r="I17" s="6"/>
      <c r="J17" s="6"/>
      <c r="K17" s="6"/>
    </row>
    <row r="18" spans="4:11" x14ac:dyDescent="0.25">
      <c r="D18" s="1">
        <v>2000</v>
      </c>
      <c r="E18" s="1">
        <v>705.51700000000005</v>
      </c>
      <c r="F18" s="1">
        <v>1.411</v>
      </c>
      <c r="H18" s="6"/>
      <c r="I18" s="6"/>
      <c r="J18" s="6"/>
      <c r="K18" s="6"/>
    </row>
    <row r="19" spans="4:11" x14ac:dyDescent="0.25">
      <c r="D19" s="1">
        <v>2500</v>
      </c>
      <c r="E19" s="1">
        <v>704.37</v>
      </c>
      <c r="F19" s="1">
        <v>1.409</v>
      </c>
      <c r="H19" s="6"/>
      <c r="I19" s="6"/>
      <c r="J19" s="6"/>
      <c r="K19" s="6"/>
    </row>
    <row r="20" spans="4:11" x14ac:dyDescent="0.25">
      <c r="D20" s="1">
        <v>3500</v>
      </c>
      <c r="E20" s="1">
        <v>701.31299999999999</v>
      </c>
      <c r="F20" s="1">
        <v>1.403</v>
      </c>
      <c r="H20" s="6"/>
      <c r="I20" s="6"/>
      <c r="J20" s="6"/>
      <c r="K20" s="6"/>
    </row>
    <row r="21" spans="4:11" x14ac:dyDescent="0.25">
      <c r="D21" s="1">
        <v>5000</v>
      </c>
      <c r="E21" s="1">
        <v>695.02800000000002</v>
      </c>
      <c r="F21" s="1">
        <v>1.39</v>
      </c>
      <c r="H21" s="6"/>
      <c r="I21" s="6"/>
      <c r="J21" s="6"/>
      <c r="K21" s="6"/>
    </row>
  </sheetData>
  <mergeCells count="2">
    <mergeCell ref="D1:F1"/>
    <mergeCell ref="H2:K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104F-761A-4DA4-84DD-3F8EDDB195E8}">
  <dimension ref="A1:F21"/>
  <sheetViews>
    <sheetView tabSelected="1" workbookViewId="0">
      <selection activeCell="C4" sqref="C4"/>
    </sheetView>
  </sheetViews>
  <sheetFormatPr baseColWidth="10" defaultRowHeight="15" x14ac:dyDescent="0.25"/>
  <cols>
    <col min="3" max="3" width="9" bestFit="1" customWidth="1"/>
  </cols>
  <sheetData>
    <row r="1" spans="1:6" x14ac:dyDescent="0.25">
      <c r="A1" s="7" t="s">
        <v>4</v>
      </c>
      <c r="B1" s="8"/>
      <c r="C1" s="9"/>
      <c r="E1" s="3" t="s">
        <v>9</v>
      </c>
      <c r="F1">
        <v>1500</v>
      </c>
    </row>
    <row r="2" spans="1:6" x14ac:dyDescent="0.25">
      <c r="A2" s="4" t="s">
        <v>5</v>
      </c>
      <c r="B2" s="4" t="s">
        <v>7</v>
      </c>
      <c r="C2" s="4" t="s">
        <v>6</v>
      </c>
      <c r="E2" s="3" t="s">
        <v>1</v>
      </c>
      <c r="F2">
        <f>0.009</f>
        <v>8.9999999999999993E-3</v>
      </c>
    </row>
    <row r="3" spans="1:6" x14ac:dyDescent="0.25">
      <c r="A3" s="1">
        <v>10</v>
      </c>
      <c r="B3" s="1">
        <v>333.43700000000001</v>
      </c>
      <c r="C3" s="1">
        <f>B3/(SQRT( POWER( $F$1,2)+POWER(PI()*A3*$F$2*2 - 1/(A3*$F$3*2*PI()),2)))</f>
        <v>0.10377405000467758</v>
      </c>
      <c r="E3" s="3" t="s">
        <v>2</v>
      </c>
      <c r="F3">
        <f>5.6*10^-6</f>
        <v>5.5999999999999997E-6</v>
      </c>
    </row>
    <row r="4" spans="1:6" x14ac:dyDescent="0.25">
      <c r="A4" s="1">
        <v>20</v>
      </c>
      <c r="B4" s="1">
        <v>516.62900000000002</v>
      </c>
      <c r="C4" s="1">
        <f t="shared" ref="C3:C21" si="0">B4/(SQRT( POWER( $F$1,2)+POWER(PI()*A4*$F$2*2 - 1/(A4*$F$3*2*PI()),2)))</f>
        <v>0.25012847137572053</v>
      </c>
    </row>
    <row r="5" spans="1:6" x14ac:dyDescent="0.25">
      <c r="A5" s="1">
        <v>50</v>
      </c>
      <c r="B5" s="1">
        <v>662.68399999999997</v>
      </c>
      <c r="C5" s="1">
        <f t="shared" si="0"/>
        <v>0.41338023362252879</v>
      </c>
    </row>
    <row r="6" spans="1:6" x14ac:dyDescent="0.25">
      <c r="A6" s="1">
        <v>100</v>
      </c>
      <c r="B6" s="1">
        <v>695.49800000000005</v>
      </c>
      <c r="C6" s="1">
        <f t="shared" si="0"/>
        <v>0.45587168092319841</v>
      </c>
    </row>
    <row r="7" spans="1:6" x14ac:dyDescent="0.25">
      <c r="A7" s="1">
        <f>A6 + 100</f>
        <v>200</v>
      </c>
      <c r="B7" s="1">
        <v>704.45500000000004</v>
      </c>
      <c r="C7" s="1">
        <f t="shared" si="0"/>
        <v>0.4678614559492042</v>
      </c>
    </row>
    <row r="8" spans="1:6" x14ac:dyDescent="0.25">
      <c r="A8" s="1">
        <f t="shared" ref="A8:A12" si="1">A7 + 100</f>
        <v>300</v>
      </c>
      <c r="B8" s="1">
        <v>706.09900000000005</v>
      </c>
      <c r="C8" s="1">
        <f t="shared" si="0"/>
        <v>0.47010124869344999</v>
      </c>
    </row>
    <row r="9" spans="1:6" x14ac:dyDescent="0.25">
      <c r="A9" s="1">
        <f t="shared" si="1"/>
        <v>400</v>
      </c>
      <c r="B9" s="1">
        <v>706.73299999999995</v>
      </c>
      <c r="C9" s="1">
        <f t="shared" si="0"/>
        <v>0.47090993350620292</v>
      </c>
    </row>
    <row r="10" spans="1:6" x14ac:dyDescent="0.25">
      <c r="A10" s="1">
        <f t="shared" si="1"/>
        <v>500</v>
      </c>
      <c r="B10" s="1">
        <v>706.95399999999995</v>
      </c>
      <c r="C10" s="1">
        <f t="shared" si="0"/>
        <v>0.47121722102056413</v>
      </c>
    </row>
    <row r="11" spans="1:6" x14ac:dyDescent="0.25">
      <c r="A11" s="1">
        <f t="shared" si="1"/>
        <v>600</v>
      </c>
      <c r="B11" s="1">
        <v>707.08600000000001</v>
      </c>
      <c r="C11" s="1">
        <f t="shared" si="0"/>
        <v>0.47137175047533919</v>
      </c>
    </row>
    <row r="12" spans="1:6" x14ac:dyDescent="0.25">
      <c r="A12" s="1">
        <f t="shared" si="1"/>
        <v>700</v>
      </c>
      <c r="B12" s="1">
        <v>707.1</v>
      </c>
      <c r="C12" s="1">
        <f t="shared" si="0"/>
        <v>0.47139989171997676</v>
      </c>
    </row>
    <row r="13" spans="1:6" x14ac:dyDescent="0.25">
      <c r="A13" s="1">
        <v>708.93</v>
      </c>
      <c r="B13" s="1">
        <v>707.1</v>
      </c>
      <c r="C13" s="1">
        <f t="shared" si="0"/>
        <v>0.47139999999999188</v>
      </c>
    </row>
    <row r="14" spans="1:6" x14ac:dyDescent="0.25">
      <c r="A14" s="1">
        <v>850</v>
      </c>
      <c r="B14" s="1">
        <v>707.06299999999999</v>
      </c>
      <c r="C14" s="1">
        <f t="shared" si="0"/>
        <v>0.47135291315671241</v>
      </c>
    </row>
    <row r="15" spans="1:6" x14ac:dyDescent="0.25">
      <c r="A15" s="1">
        <v>950</v>
      </c>
      <c r="B15" s="1">
        <v>706.98400000000004</v>
      </c>
      <c r="C15" s="1">
        <f t="shared" si="0"/>
        <v>0.47126332548267835</v>
      </c>
    </row>
    <row r="16" spans="1:6" x14ac:dyDescent="0.25">
      <c r="A16" s="1">
        <v>1000</v>
      </c>
      <c r="B16" s="1">
        <v>706.93899999999996</v>
      </c>
      <c r="C16" s="1">
        <f t="shared" si="0"/>
        <v>0.47120982558740232</v>
      </c>
    </row>
    <row r="17" spans="1:3" x14ac:dyDescent="0.25">
      <c r="A17" s="1">
        <v>1200</v>
      </c>
      <c r="B17" s="1">
        <v>706.75699999999995</v>
      </c>
      <c r="C17" s="1">
        <f t="shared" si="0"/>
        <v>0.47096714552580454</v>
      </c>
    </row>
    <row r="18" spans="1:3" x14ac:dyDescent="0.25">
      <c r="A18" s="1">
        <v>2000</v>
      </c>
      <c r="B18" s="1">
        <v>705.51700000000005</v>
      </c>
      <c r="C18" s="1">
        <f t="shared" si="0"/>
        <v>0.46932591118325351</v>
      </c>
    </row>
    <row r="19" spans="1:3" x14ac:dyDescent="0.25">
      <c r="A19" s="1">
        <v>2500</v>
      </c>
      <c r="B19" s="1">
        <v>704.37</v>
      </c>
      <c r="C19" s="1">
        <f t="shared" si="0"/>
        <v>0.46782624621275432</v>
      </c>
    </row>
    <row r="20" spans="1:3" x14ac:dyDescent="0.25">
      <c r="A20" s="1">
        <v>3500</v>
      </c>
      <c r="B20" s="1">
        <v>701.31299999999999</v>
      </c>
      <c r="C20" s="1">
        <f t="shared" si="0"/>
        <v>0.46384351170955718</v>
      </c>
    </row>
    <row r="21" spans="1:3" x14ac:dyDescent="0.25">
      <c r="A21" s="1">
        <v>5000</v>
      </c>
      <c r="B21" s="1">
        <v>695.02800000000002</v>
      </c>
      <c r="C21" s="1">
        <f t="shared" si="0"/>
        <v>0.45564471437214327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Curva Experimental</vt:lpstr>
      <vt:lpstr>Curva Teorica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2025-05-07T19:00:26Z</dcterms:created>
  <dcterms:modified xsi:type="dcterms:W3CDTF">2025-06-09T03:05:28Z</dcterms:modified>
</cp:coreProperties>
</file>