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3600" windowHeight="19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4" i="1" l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E3" i="1"/>
  <c r="F3" i="1"/>
  <c r="G3" i="1"/>
  <c r="H3" i="1"/>
  <c r="I3" i="1"/>
  <c r="AV3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L3" i="1"/>
  <c r="AM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B3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R22" i="1"/>
  <c r="R23" i="1"/>
  <c r="R24" i="1"/>
  <c r="R25" i="1"/>
  <c r="R26" i="1"/>
  <c r="R27" i="1"/>
  <c r="R28" i="1"/>
  <c r="R29" i="1"/>
  <c r="R30" i="1"/>
  <c r="R3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R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D3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" i="1"/>
  <c r="BM4" i="1"/>
  <c r="BM5" i="1"/>
  <c r="BM6" i="1"/>
  <c r="BM7" i="1"/>
  <c r="P8" i="1"/>
  <c r="AT8" i="1"/>
  <c r="AT4" i="1"/>
  <c r="AT5" i="1"/>
  <c r="AT6" i="1"/>
  <c r="AT7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" i="1"/>
  <c r="BM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BD3" i="1"/>
  <c r="Z3" i="1"/>
  <c r="P3" i="1"/>
</calcChain>
</file>

<file path=xl/sharedStrings.xml><?xml version="1.0" encoding="utf-8"?>
<sst xmlns="http://schemas.openxmlformats.org/spreadsheetml/2006/main" count="96" uniqueCount="62">
  <si>
    <t>DeviceMAC</t>
  </si>
  <si>
    <t>Versions?</t>
  </si>
  <si>
    <t>Load</t>
  </si>
  <si>
    <t>Avg - Normal</t>
  </si>
  <si>
    <t>Avg - Into Jumper</t>
  </si>
  <si>
    <t>Avg - Jumper into PB</t>
  </si>
  <si>
    <t>Avg - Both</t>
  </si>
  <si>
    <t>_0002</t>
  </si>
  <si>
    <t>Into Jumper</t>
  </si>
  <si>
    <t>Jumper into PB</t>
  </si>
  <si>
    <t>Both</t>
  </si>
  <si>
    <t>_0012</t>
  </si>
  <si>
    <t>Fridge</t>
  </si>
  <si>
    <t>Average - Past 100k</t>
  </si>
  <si>
    <t>Average - Past 50k &gt; 10 W</t>
  </si>
  <si>
    <t>_0033</t>
  </si>
  <si>
    <t>Microwave</t>
  </si>
  <si>
    <t>Actual</t>
  </si>
  <si>
    <t>Avg - Actual</t>
  </si>
  <si>
    <t>_006B</t>
  </si>
  <si>
    <t>2 prong, normal outlet</t>
  </si>
  <si>
    <t>Vacuum</t>
  </si>
  <si>
    <t>N/A</t>
  </si>
  <si>
    <t>_0038</t>
  </si>
  <si>
    <t>Apple TV</t>
  </si>
  <si>
    <t>_0009</t>
  </si>
  <si>
    <t>2 prong, surge strip</t>
  </si>
  <si>
    <t>Amplifier</t>
  </si>
  <si>
    <t>Avg</t>
  </si>
  <si>
    <t>Older versions - before being unplugged</t>
  </si>
  <si>
    <t>Seq</t>
  </si>
  <si>
    <t>3 prong, GFCI</t>
  </si>
  <si>
    <t>Into surge strip</t>
  </si>
  <si>
    <t>Normal - Into outlet</t>
  </si>
  <si>
    <t>_004f</t>
  </si>
  <si>
    <t>3 prong, normal outlet</t>
  </si>
  <si>
    <t>Monitor</t>
  </si>
  <si>
    <t>Small Aerogarden</t>
  </si>
  <si>
    <t>_0030</t>
  </si>
  <si>
    <t>Xbox One</t>
  </si>
  <si>
    <t>_003B</t>
  </si>
  <si>
    <t>TV 60"</t>
  </si>
  <si>
    <t>_0034</t>
  </si>
  <si>
    <t>Cable box</t>
  </si>
  <si>
    <t>_005e</t>
  </si>
  <si>
    <t>Floor lamp</t>
  </si>
  <si>
    <t>_0070</t>
  </si>
  <si>
    <t>_0071</t>
  </si>
  <si>
    <t>Lamps (effectively surge strip)</t>
  </si>
  <si>
    <t>_0050</t>
  </si>
  <si>
    <t>3 prong, surge protector</t>
  </si>
  <si>
    <t>_004d</t>
  </si>
  <si>
    <t>Clock</t>
  </si>
  <si>
    <t>Computer/Dell</t>
  </si>
  <si>
    <t>_0048</t>
  </si>
  <si>
    <t>Lamp</t>
  </si>
  <si>
    <t>_0065</t>
  </si>
  <si>
    <t>Box fan</t>
  </si>
  <si>
    <t>%</t>
  </si>
  <si>
    <t>Error</t>
  </si>
  <si>
    <t>Variance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</si>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</sst>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Fill="1" applyBorder="1"/>
    <xf numFmtId="0" fontId="0" fillId="0" borderId="0" xfId="0" applyNumberFormat="1"/>
    <xf numFmtId="0" fontId="0" fillId="0" borderId="0" xfId="0" applyNumberFormat="1" applyFon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S18" sqref="S18"/>
    </sheetView>
  </sheetViews>
  <sheetFormatPr baseColWidth="10" defaultRowHeight="15" x14ac:dyDescent="0"/>
  <cols>
    <col min="1" max="1" width="10.83203125" style="1"/>
    <col min="2" max="2" width="10.83203125" style="1" customWidth="1"/>
    <col min="3" max="3" width="10.83203125" style="1"/>
    <col min="4" max="8" width="7.1640625" style="3" hidden="1" customWidth="1"/>
    <col min="9" max="10" width="8.33203125" style="1" customWidth="1"/>
    <col min="11" max="15" width="7.1640625" hidden="1" customWidth="1"/>
    <col min="16" max="18" width="8.33203125" style="1" customWidth="1"/>
    <col min="19" max="19" width="8.33203125" style="8" customWidth="1"/>
    <col min="20" max="20" width="8.33203125" style="10" customWidth="1"/>
    <col min="21" max="25" width="7.1640625" hidden="1" customWidth="1"/>
    <col min="26" max="28" width="8.33203125" style="1" customWidth="1"/>
    <col min="29" max="29" width="8.33203125" style="8" customWidth="1"/>
    <col min="30" max="30" width="8.33203125" style="10" customWidth="1"/>
    <col min="31" max="35" width="7.1640625" hidden="1" customWidth="1"/>
    <col min="36" max="38" width="8.33203125" style="1" customWidth="1"/>
    <col min="39" max="39" width="8.33203125" style="8" customWidth="1"/>
    <col min="40" max="40" width="8.33203125" style="10" customWidth="1"/>
    <col min="41" max="45" width="7.1640625" style="3" hidden="1" customWidth="1"/>
    <col min="46" max="48" width="8.33203125" style="1" customWidth="1"/>
    <col min="49" max="49" width="8.33203125" style="8" customWidth="1"/>
    <col min="50" max="50" width="8.33203125" style="10" customWidth="1"/>
    <col min="51" max="53" width="7.1640625" hidden="1" customWidth="1"/>
    <col min="54" max="55" width="5.1640625" hidden="1" customWidth="1"/>
    <col min="56" max="58" width="8.33203125" style="1" hidden="1" customWidth="1"/>
    <col min="59" max="63" width="7.1640625" hidden="1" customWidth="1"/>
    <col min="64" max="64" width="8.1640625" style="1" hidden="1" customWidth="1"/>
    <col min="65" max="65" width="8.33203125" style="1" hidden="1" customWidth="1"/>
    <col min="66" max="66" width="10.83203125" customWidth="1"/>
  </cols>
  <sheetData>
    <row r="1" spans="1:6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</row>
    <row r="2" spans="1:65">
      <c r="A2" s="1" t="s">
        <v>0</v>
      </c>
      <c r="B2" s="1" t="s">
        <v>1</v>
      </c>
      <c r="C2" s="1" t="s">
        <v>2</v>
      </c>
      <c r="D2" s="11" t="s">
        <v>17</v>
      </c>
      <c r="E2" s="11"/>
      <c r="F2" s="11"/>
      <c r="G2" s="11"/>
      <c r="H2" s="11"/>
      <c r="I2" s="1" t="s">
        <v>18</v>
      </c>
      <c r="J2" s="1" t="s">
        <v>60</v>
      </c>
      <c r="K2" s="12" t="s">
        <v>33</v>
      </c>
      <c r="L2" s="12"/>
      <c r="M2" s="12"/>
      <c r="N2" s="12"/>
      <c r="O2" s="12"/>
      <c r="P2" s="2" t="s">
        <v>3</v>
      </c>
      <c r="Q2" s="2" t="s">
        <v>60</v>
      </c>
      <c r="R2" s="2" t="s">
        <v>59</v>
      </c>
      <c r="S2" s="7" t="s">
        <v>58</v>
      </c>
      <c r="T2" s="9" t="s">
        <v>61</v>
      </c>
      <c r="U2" s="12" t="s">
        <v>8</v>
      </c>
      <c r="V2" s="12"/>
      <c r="W2" s="12"/>
      <c r="X2" s="12"/>
      <c r="Y2" s="12"/>
      <c r="Z2" s="1" t="s">
        <v>4</v>
      </c>
      <c r="AA2" s="1" t="s">
        <v>60</v>
      </c>
      <c r="AB2" s="2" t="s">
        <v>59</v>
      </c>
      <c r="AC2" s="7" t="s">
        <v>58</v>
      </c>
      <c r="AD2" s="9" t="s">
        <v>61</v>
      </c>
      <c r="AE2" s="12" t="s">
        <v>9</v>
      </c>
      <c r="AF2" s="12"/>
      <c r="AG2" s="12"/>
      <c r="AH2" s="12"/>
      <c r="AI2" s="12"/>
      <c r="AJ2" s="1" t="s">
        <v>5</v>
      </c>
      <c r="AL2" s="2" t="s">
        <v>59</v>
      </c>
      <c r="AM2" s="7" t="s">
        <v>58</v>
      </c>
      <c r="AN2" s="9" t="s">
        <v>61</v>
      </c>
      <c r="AO2" s="11" t="s">
        <v>32</v>
      </c>
      <c r="AP2" s="11"/>
      <c r="AQ2" s="11"/>
      <c r="AR2" s="11"/>
      <c r="AS2" s="11"/>
      <c r="AT2" s="1" t="s">
        <v>28</v>
      </c>
      <c r="AU2" s="1" t="s">
        <v>60</v>
      </c>
      <c r="AV2" s="2" t="s">
        <v>59</v>
      </c>
      <c r="AW2" s="7" t="s">
        <v>58</v>
      </c>
      <c r="AX2" s="9" t="s">
        <v>61</v>
      </c>
      <c r="AY2" s="12" t="s">
        <v>10</v>
      </c>
      <c r="AZ2" s="12"/>
      <c r="BA2" s="12"/>
      <c r="BB2" s="12"/>
      <c r="BC2" s="12"/>
      <c r="BD2" s="1" t="s">
        <v>6</v>
      </c>
      <c r="BE2" s="1" t="s">
        <v>13</v>
      </c>
      <c r="BF2" s="1" t="s">
        <v>14</v>
      </c>
      <c r="BG2" s="12" t="s">
        <v>29</v>
      </c>
      <c r="BH2" s="12"/>
      <c r="BI2" s="12"/>
      <c r="BJ2" s="12"/>
      <c r="BK2" s="12"/>
      <c r="BL2" s="2" t="s">
        <v>30</v>
      </c>
      <c r="BM2" s="4" t="s">
        <v>28</v>
      </c>
    </row>
    <row r="3" spans="1:65">
      <c r="A3" s="1" t="s">
        <v>7</v>
      </c>
      <c r="B3" s="1" t="s">
        <v>31</v>
      </c>
      <c r="C3" s="1" t="s">
        <v>48</v>
      </c>
      <c r="D3" s="3">
        <f>SUM(D16:D17)</f>
        <v>28.6</v>
      </c>
      <c r="E3" s="3">
        <f t="shared" ref="E3:H3" si="0">SUM(E16:E17)</f>
        <v>28.6</v>
      </c>
      <c r="F3" s="3">
        <f t="shared" si="0"/>
        <v>28.700000000000003</v>
      </c>
      <c r="G3" s="3">
        <f t="shared" si="0"/>
        <v>28.700000000000003</v>
      </c>
      <c r="H3" s="3">
        <f t="shared" si="0"/>
        <v>28.8</v>
      </c>
      <c r="I3" s="1">
        <f>AVERAGE(D3:H3)</f>
        <v>28.68</v>
      </c>
      <c r="J3" s="1">
        <f>_xlfn.VAR.P(D3:H3)</f>
        <v>5.5999999999999887E-3</v>
      </c>
      <c r="K3">
        <v>29.4</v>
      </c>
      <c r="L3">
        <v>28.1</v>
      </c>
      <c r="M3">
        <v>28.8</v>
      </c>
      <c r="N3">
        <v>30.4</v>
      </c>
      <c r="O3">
        <v>30.6</v>
      </c>
      <c r="P3" s="1">
        <f>AVERAGE(K3:O3)</f>
        <v>29.459999999999997</v>
      </c>
      <c r="Q3" s="1">
        <f>_xlfn.VAR.P(K3:O3)</f>
        <v>0.8943999999999992</v>
      </c>
      <c r="R3" s="1">
        <f>P3-I3</f>
        <v>0.77999999999999758</v>
      </c>
      <c r="S3" s="8">
        <f>ABS(R3)/I3</f>
        <v>2.7196652719665187E-2</v>
      </c>
      <c r="T3" s="10">
        <f>_xlfn.CONFIDENCE.NORM(0.05,_xlfn.STDEV.P(K3:O3),5)</f>
        <v>0.82895123731481579</v>
      </c>
      <c r="U3">
        <v>30.7</v>
      </c>
      <c r="V3">
        <v>30.1</v>
      </c>
      <c r="W3">
        <v>30</v>
      </c>
      <c r="X3">
        <v>28.4</v>
      </c>
      <c r="Y3">
        <v>31.7</v>
      </c>
      <c r="Z3" s="1">
        <f>AVERAGE(U3:Y3)</f>
        <v>30.179999999999996</v>
      </c>
      <c r="AA3" s="1">
        <f>_xlfn.VAR.P(U3:Y3)</f>
        <v>1.1576000000000004</v>
      </c>
      <c r="AB3" s="1">
        <f>Z3-I3</f>
        <v>1.4999999999999964</v>
      </c>
      <c r="AC3" s="8">
        <f>ABS(AB3)/I3</f>
        <v>5.2301255230125403E-2</v>
      </c>
      <c r="AD3" s="10">
        <f>_xlfn.CONFIDENCE.NORM(0.05,_xlfn.STDEV.P(U3:Y3),5)</f>
        <v>0.94306656507751552</v>
      </c>
      <c r="AJ3" s="1" t="e">
        <f t="shared" ref="AJ3:AJ31" si="1">AVERAGE(AE3:AI3)</f>
        <v>#DIV/0!</v>
      </c>
      <c r="AK3" s="1" t="e">
        <f>_xlfn.VAR.P(AE3:AI3)</f>
        <v>#DIV/0!</v>
      </c>
      <c r="AL3" s="1" t="e">
        <f>AJ3-I3</f>
        <v>#DIV/0!</v>
      </c>
      <c r="AM3" s="8" t="e">
        <f>ABS(AL3)/I3</f>
        <v>#DIV/0!</v>
      </c>
      <c r="AN3" s="10" t="e">
        <f>_xlfn.CONFIDENCE.NORM(0.05,_xlfn.STDEV.P(AE3:AI3),5)</f>
        <v>#DIV/0!</v>
      </c>
      <c r="AT3" s="1" t="e">
        <f>AVERAGE(AO3:AS3)</f>
        <v>#DIV/0!</v>
      </c>
      <c r="AU3" s="1" t="e">
        <f>_xlfn.VAR.P(AO3:AS3)</f>
        <v>#DIV/0!</v>
      </c>
      <c r="AV3" s="1" t="e">
        <f>AT3-I3</f>
        <v>#DIV/0!</v>
      </c>
      <c r="AW3" s="8" t="e">
        <f>ABS(AV3)/I3</f>
        <v>#DIV/0!</v>
      </c>
      <c r="AX3" s="10" t="e">
        <f>_xlfn.CONFIDENCE.NORM(0.05,_xlfn.STDEV.P(AO3:AS3),5)</f>
        <v>#DIV/0!</v>
      </c>
      <c r="AY3">
        <v>29.8</v>
      </c>
      <c r="AZ3">
        <v>29</v>
      </c>
      <c r="BA3">
        <v>28.1</v>
      </c>
      <c r="BB3">
        <v>30.5</v>
      </c>
      <c r="BC3">
        <v>32.4</v>
      </c>
      <c r="BD3" s="1">
        <f>AVERAGE(AY3:BC3)</f>
        <v>29.96</v>
      </c>
      <c r="BE3" s="1">
        <v>265.14840400000003</v>
      </c>
      <c r="BM3" s="1" t="e">
        <f t="shared" ref="BM3:BM31" si="2">AVERAGE(BG3:BK3)</f>
        <v>#DIV/0!</v>
      </c>
    </row>
    <row r="4" spans="1:65">
      <c r="A4" s="1" t="s">
        <v>11</v>
      </c>
      <c r="C4" s="1" t="s">
        <v>12</v>
      </c>
      <c r="I4" s="1" t="e">
        <f t="shared" ref="I4:I31" si="3">AVERAGE(D4:H4)</f>
        <v>#DIV/0!</v>
      </c>
      <c r="J4" s="1" t="e">
        <f t="shared" ref="J4:J31" si="4">_xlfn.VAR.P(D4:H4)</f>
        <v>#DIV/0!</v>
      </c>
      <c r="P4" s="1" t="e">
        <f t="shared" ref="P4:P31" si="5">AVERAGE(K4:O4)</f>
        <v>#DIV/0!</v>
      </c>
      <c r="Q4" s="1" t="e">
        <f t="shared" ref="Q4:Q31" si="6">_xlfn.VAR.P(K4:O4)</f>
        <v>#DIV/0!</v>
      </c>
      <c r="R4" s="1" t="e">
        <f t="shared" ref="R4:R31" si="7">P4-I4</f>
        <v>#DIV/0!</v>
      </c>
      <c r="S4" s="8" t="e">
        <f t="shared" ref="S4:S31" si="8">ABS(R4)/I4</f>
        <v>#DIV/0!</v>
      </c>
      <c r="T4" s="10" t="e">
        <f t="shared" ref="T4:T31" si="9">_xlfn.CONFIDENCE.NORM(0.05,_xlfn.STDEV.P(K4:O4),5)</f>
        <v>#DIV/0!</v>
      </c>
      <c r="Z4" s="1" t="e">
        <f t="shared" ref="Z4:Z31" si="10">AVERAGE(U4:Y4)</f>
        <v>#DIV/0!</v>
      </c>
      <c r="AA4" s="1" t="e">
        <f t="shared" ref="AA4:AA31" si="11">_xlfn.VAR.P(U4:Y4)</f>
        <v>#DIV/0!</v>
      </c>
      <c r="AB4" s="1" t="e">
        <f t="shared" ref="AB4:AB31" si="12">Z4-I4</f>
        <v>#DIV/0!</v>
      </c>
      <c r="AC4" s="8" t="e">
        <f t="shared" ref="AC4:AC31" si="13">ABS(AB4)/I4</f>
        <v>#DIV/0!</v>
      </c>
      <c r="AD4" s="10" t="e">
        <f t="shared" ref="AD4:AD31" si="14">_xlfn.CONFIDENCE.NORM(0.05,_xlfn.STDEV.P(U4:Y4),5)</f>
        <v>#DIV/0!</v>
      </c>
      <c r="AJ4" s="1" t="e">
        <f t="shared" si="1"/>
        <v>#DIV/0!</v>
      </c>
      <c r="AK4" s="1" t="e">
        <f t="shared" ref="AK4:AK31" si="15">_xlfn.VAR.P(AE4:AI4)</f>
        <v>#DIV/0!</v>
      </c>
      <c r="AL4" s="1" t="e">
        <f t="shared" ref="AL4:AL31" si="16">AJ4-I4</f>
        <v>#DIV/0!</v>
      </c>
      <c r="AM4" s="8" t="e">
        <f t="shared" ref="AM4:AM31" si="17">ABS(AL4)/I4</f>
        <v>#DIV/0!</v>
      </c>
      <c r="AN4" s="10" t="e">
        <f t="shared" ref="AN4:AN31" si="18">_xlfn.CONFIDENCE.NORM(0.05,_xlfn.STDEV.P(AE4:AI4),5)</f>
        <v>#DIV/0!</v>
      </c>
      <c r="AT4" s="1" t="e">
        <f t="shared" ref="AT4:AT31" si="19">AVERAGE(AO4:AS4)</f>
        <v>#DIV/0!</v>
      </c>
      <c r="AU4" s="1" t="e">
        <f t="shared" ref="AU4:AU31" si="20">_xlfn.VAR.P(AO4:AS4)</f>
        <v>#DIV/0!</v>
      </c>
      <c r="AV4" s="1" t="e">
        <f t="shared" ref="AV4:AV31" si="21">AT4-I4</f>
        <v>#DIV/0!</v>
      </c>
      <c r="AW4" s="8" t="e">
        <f t="shared" ref="AW4:AW31" si="22">ABS(AV4)/I4</f>
        <v>#DIV/0!</v>
      </c>
      <c r="AX4" s="10" t="e">
        <f t="shared" ref="AX4:AX31" si="23">_xlfn.CONFIDENCE.NORM(0.05,_xlfn.STDEV.P(AO4:AS4),5)</f>
        <v>#DIV/0!</v>
      </c>
      <c r="BD4" s="1" t="e">
        <f t="shared" ref="BD4:BD31" si="24">AVERAGE(AY4:BC4)</f>
        <v>#DIV/0!</v>
      </c>
      <c r="BE4" s="1">
        <v>20.547999999999998</v>
      </c>
      <c r="BF4" s="1">
        <v>94.84</v>
      </c>
      <c r="BM4" s="1" t="e">
        <f t="shared" si="2"/>
        <v>#DIV/0!</v>
      </c>
    </row>
    <row r="5" spans="1:65">
      <c r="A5" s="1" t="s">
        <v>15</v>
      </c>
      <c r="B5" s="1" t="s">
        <v>31</v>
      </c>
      <c r="C5" s="1" t="s">
        <v>16</v>
      </c>
      <c r="D5" s="3">
        <v>1836</v>
      </c>
      <c r="E5" s="3">
        <v>1844</v>
      </c>
      <c r="F5" s="3">
        <v>1811</v>
      </c>
      <c r="G5" s="3">
        <v>1813</v>
      </c>
      <c r="H5" s="3">
        <v>1817</v>
      </c>
      <c r="I5" s="1">
        <f t="shared" si="3"/>
        <v>1824.2</v>
      </c>
      <c r="J5" s="1">
        <f t="shared" si="4"/>
        <v>176.56</v>
      </c>
      <c r="K5">
        <v>1647</v>
      </c>
      <c r="L5">
        <v>1728</v>
      </c>
      <c r="M5">
        <v>1716</v>
      </c>
      <c r="N5">
        <v>1716</v>
      </c>
      <c r="O5">
        <v>1708</v>
      </c>
      <c r="P5" s="1">
        <f t="shared" si="5"/>
        <v>1703</v>
      </c>
      <c r="Q5" s="1">
        <f t="shared" si="6"/>
        <v>824.8</v>
      </c>
      <c r="R5" s="1">
        <f t="shared" si="7"/>
        <v>-121.20000000000005</v>
      </c>
      <c r="S5" s="8">
        <f t="shared" si="8"/>
        <v>6.644008332419693E-2</v>
      </c>
      <c r="T5" s="10">
        <f t="shared" si="9"/>
        <v>25.173141382467595</v>
      </c>
      <c r="U5">
        <v>1291</v>
      </c>
      <c r="V5">
        <v>1149</v>
      </c>
      <c r="W5">
        <v>1219</v>
      </c>
      <c r="X5">
        <v>1494</v>
      </c>
      <c r="Y5">
        <v>1351</v>
      </c>
      <c r="Z5" s="1">
        <f t="shared" si="10"/>
        <v>1300.8</v>
      </c>
      <c r="AA5" s="1">
        <f t="shared" si="11"/>
        <v>13935.360000000004</v>
      </c>
      <c r="AB5" s="1">
        <f t="shared" si="12"/>
        <v>-523.40000000000009</v>
      </c>
      <c r="AC5" s="8">
        <f t="shared" si="13"/>
        <v>0.28692029382743123</v>
      </c>
      <c r="AD5" s="10">
        <f t="shared" si="14"/>
        <v>103.47184311835569</v>
      </c>
      <c r="AE5">
        <v>1633</v>
      </c>
      <c r="AF5">
        <v>1655</v>
      </c>
      <c r="AG5">
        <v>1684</v>
      </c>
      <c r="AH5">
        <v>1684</v>
      </c>
      <c r="AI5">
        <v>1659</v>
      </c>
      <c r="AJ5" s="1">
        <f t="shared" si="1"/>
        <v>1663</v>
      </c>
      <c r="AK5" s="1">
        <f t="shared" si="15"/>
        <v>372.4</v>
      </c>
      <c r="AL5" s="1">
        <f t="shared" si="16"/>
        <v>-161.20000000000005</v>
      </c>
      <c r="AM5" s="8">
        <f t="shared" si="17"/>
        <v>8.8367503563205815E-2</v>
      </c>
      <c r="AN5" s="10">
        <f t="shared" si="18"/>
        <v>16.914841204259005</v>
      </c>
      <c r="AT5" s="1" t="e">
        <f t="shared" si="19"/>
        <v>#DIV/0!</v>
      </c>
      <c r="AU5" s="1" t="e">
        <f t="shared" si="20"/>
        <v>#DIV/0!</v>
      </c>
      <c r="AV5" s="1" t="e">
        <f t="shared" si="21"/>
        <v>#DIV/0!</v>
      </c>
      <c r="AW5" s="8" t="e">
        <f t="shared" si="22"/>
        <v>#DIV/0!</v>
      </c>
      <c r="AX5" s="10" t="e">
        <f t="shared" si="23"/>
        <v>#DIV/0!</v>
      </c>
      <c r="AY5">
        <v>1253</v>
      </c>
      <c r="AZ5">
        <v>1231</v>
      </c>
      <c r="BA5">
        <v>1384</v>
      </c>
      <c r="BB5">
        <v>1300</v>
      </c>
      <c r="BC5">
        <v>1582</v>
      </c>
      <c r="BD5" s="1">
        <f t="shared" si="24"/>
        <v>1350</v>
      </c>
      <c r="BE5" s="1">
        <v>4.62</v>
      </c>
      <c r="BM5" s="1" t="e">
        <f t="shared" si="2"/>
        <v>#DIV/0!</v>
      </c>
    </row>
    <row r="6" spans="1:65">
      <c r="A6" s="1" t="s">
        <v>19</v>
      </c>
      <c r="B6" s="1" t="s">
        <v>20</v>
      </c>
      <c r="C6" s="1" t="s">
        <v>21</v>
      </c>
      <c r="D6" s="3">
        <v>1517</v>
      </c>
      <c r="E6" s="3">
        <v>1516</v>
      </c>
      <c r="F6" s="3">
        <v>1509</v>
      </c>
      <c r="G6" s="3">
        <v>1508</v>
      </c>
      <c r="H6" s="3">
        <v>1499</v>
      </c>
      <c r="I6" s="1">
        <f t="shared" si="3"/>
        <v>1509.8</v>
      </c>
      <c r="J6" s="1">
        <f t="shared" si="4"/>
        <v>42.160000000000004</v>
      </c>
      <c r="K6">
        <v>1552</v>
      </c>
      <c r="L6">
        <v>1554</v>
      </c>
      <c r="M6">
        <v>1554</v>
      </c>
      <c r="N6">
        <v>1555</v>
      </c>
      <c r="O6">
        <v>1569</v>
      </c>
      <c r="P6" s="1">
        <f t="shared" si="5"/>
        <v>1556.8</v>
      </c>
      <c r="Q6" s="1">
        <f t="shared" si="6"/>
        <v>38.160000000000004</v>
      </c>
      <c r="R6" s="1">
        <f t="shared" si="7"/>
        <v>47</v>
      </c>
      <c r="S6" s="8">
        <f t="shared" si="8"/>
        <v>3.1129950986885681E-2</v>
      </c>
      <c r="T6" s="10">
        <f t="shared" si="9"/>
        <v>5.4146111328088518</v>
      </c>
      <c r="U6">
        <v>1728</v>
      </c>
      <c r="V6">
        <v>1733</v>
      </c>
      <c r="W6">
        <v>1734</v>
      </c>
      <c r="X6">
        <v>1739</v>
      </c>
      <c r="Y6">
        <v>1736</v>
      </c>
      <c r="Z6" s="1">
        <f t="shared" si="10"/>
        <v>1734</v>
      </c>
      <c r="AA6" s="1">
        <f t="shared" si="11"/>
        <v>13.2</v>
      </c>
      <c r="AB6" s="1">
        <f t="shared" si="12"/>
        <v>224.20000000000005</v>
      </c>
      <c r="AC6" s="8">
        <f t="shared" si="13"/>
        <v>0.14849648960127174</v>
      </c>
      <c r="AD6" s="10">
        <f t="shared" si="14"/>
        <v>3.1845645364213429</v>
      </c>
      <c r="AE6">
        <v>1469</v>
      </c>
      <c r="AF6">
        <v>1473</v>
      </c>
      <c r="AG6">
        <v>1477</v>
      </c>
      <c r="AH6">
        <v>1476</v>
      </c>
      <c r="AI6">
        <v>1480</v>
      </c>
      <c r="AJ6" s="1">
        <f t="shared" si="1"/>
        <v>1475</v>
      </c>
      <c r="AK6" s="1">
        <f t="shared" si="15"/>
        <v>14</v>
      </c>
      <c r="AL6" s="1">
        <f t="shared" si="16"/>
        <v>-34.799999999999955</v>
      </c>
      <c r="AM6" s="8">
        <f t="shared" si="17"/>
        <v>2.3049410517949367E-2</v>
      </c>
      <c r="AN6" s="10">
        <f t="shared" si="18"/>
        <v>3.279647038622227</v>
      </c>
      <c r="AT6" s="1" t="e">
        <f t="shared" si="19"/>
        <v>#DIV/0!</v>
      </c>
      <c r="AU6" s="1" t="e">
        <f t="shared" si="20"/>
        <v>#DIV/0!</v>
      </c>
      <c r="AV6" s="1" t="e">
        <f t="shared" si="21"/>
        <v>#DIV/0!</v>
      </c>
      <c r="AW6" s="8" t="e">
        <f t="shared" si="22"/>
        <v>#DIV/0!</v>
      </c>
      <c r="AX6" s="10" t="e">
        <f t="shared" si="23"/>
        <v>#DIV/0!</v>
      </c>
      <c r="AY6">
        <v>1586</v>
      </c>
      <c r="AZ6">
        <v>1588</v>
      </c>
      <c r="BA6">
        <v>1586</v>
      </c>
      <c r="BB6">
        <v>1583</v>
      </c>
      <c r="BC6">
        <v>1586</v>
      </c>
      <c r="BD6" s="1">
        <f t="shared" si="24"/>
        <v>1585.8</v>
      </c>
      <c r="BE6" s="1" t="s">
        <v>22</v>
      </c>
      <c r="BF6" s="1" t="s">
        <v>22</v>
      </c>
      <c r="BM6" s="1" t="e">
        <f t="shared" si="2"/>
        <v>#DIV/0!</v>
      </c>
    </row>
    <row r="7" spans="1:65">
      <c r="A7" s="1" t="s">
        <v>23</v>
      </c>
      <c r="B7" s="1" t="s">
        <v>26</v>
      </c>
      <c r="C7" s="1" t="s">
        <v>24</v>
      </c>
      <c r="D7" s="3">
        <v>0.6</v>
      </c>
      <c r="E7" s="3">
        <v>0.9</v>
      </c>
      <c r="F7" s="3">
        <v>1</v>
      </c>
      <c r="G7" s="3">
        <v>1.1000000000000001</v>
      </c>
      <c r="H7" s="3">
        <v>0.8</v>
      </c>
      <c r="I7" s="1">
        <f t="shared" si="3"/>
        <v>0.88000000000000012</v>
      </c>
      <c r="J7" s="1">
        <f t="shared" si="4"/>
        <v>2.9599999999999797E-2</v>
      </c>
      <c r="K7">
        <v>1.27</v>
      </c>
      <c r="L7">
        <v>2.68</v>
      </c>
      <c r="M7">
        <v>1.74</v>
      </c>
      <c r="N7">
        <v>3.55</v>
      </c>
      <c r="O7">
        <v>2.94</v>
      </c>
      <c r="P7" s="1">
        <f t="shared" si="5"/>
        <v>2.4359999999999999</v>
      </c>
      <c r="Q7" s="1">
        <f t="shared" si="6"/>
        <v>0.67970400000000153</v>
      </c>
      <c r="R7" s="1">
        <f t="shared" si="7"/>
        <v>1.5559999999999998</v>
      </c>
      <c r="S7" s="8">
        <f t="shared" si="8"/>
        <v>1.7681818181818179</v>
      </c>
      <c r="T7" s="10">
        <f t="shared" si="9"/>
        <v>0.72264167140583369</v>
      </c>
      <c r="U7">
        <v>1.34</v>
      </c>
      <c r="V7">
        <v>2.88</v>
      </c>
      <c r="W7">
        <v>1.74</v>
      </c>
      <c r="X7">
        <v>1.4</v>
      </c>
      <c r="Y7">
        <v>2.61</v>
      </c>
      <c r="Z7" s="1">
        <f t="shared" si="10"/>
        <v>1.9939999999999998</v>
      </c>
      <c r="AA7" s="1">
        <f t="shared" si="11"/>
        <v>0.40190400000000071</v>
      </c>
      <c r="AB7" s="1">
        <f t="shared" si="12"/>
        <v>1.1139999999999997</v>
      </c>
      <c r="AC7" s="8">
        <f t="shared" si="13"/>
        <v>1.2659090909090904</v>
      </c>
      <c r="AD7" s="10">
        <f t="shared" si="14"/>
        <v>0.55567934384359718</v>
      </c>
      <c r="AE7">
        <v>2.48</v>
      </c>
      <c r="AF7">
        <v>3.01</v>
      </c>
      <c r="AG7">
        <v>2.27</v>
      </c>
      <c r="AH7">
        <v>3.88</v>
      </c>
      <c r="AI7">
        <v>2.88</v>
      </c>
      <c r="AJ7" s="1">
        <f t="shared" si="1"/>
        <v>2.9039999999999999</v>
      </c>
      <c r="AK7" s="1">
        <f t="shared" si="15"/>
        <v>0.30922399999999928</v>
      </c>
      <c r="AL7" s="1">
        <f t="shared" si="16"/>
        <v>2.024</v>
      </c>
      <c r="AM7" s="8">
        <f t="shared" si="17"/>
        <v>2.2999999999999998</v>
      </c>
      <c r="AN7" s="10">
        <f t="shared" si="18"/>
        <v>0.48741589271797786</v>
      </c>
      <c r="AT7" s="1" t="e">
        <f t="shared" si="19"/>
        <v>#DIV/0!</v>
      </c>
      <c r="AU7" s="1" t="e">
        <f t="shared" si="20"/>
        <v>#DIV/0!</v>
      </c>
      <c r="AV7" s="1" t="e">
        <f t="shared" si="21"/>
        <v>#DIV/0!</v>
      </c>
      <c r="AW7" s="8" t="e">
        <f t="shared" si="22"/>
        <v>#DIV/0!</v>
      </c>
      <c r="AX7" s="10" t="e">
        <f t="shared" si="23"/>
        <v>#DIV/0!</v>
      </c>
      <c r="AY7">
        <v>1.1399999999999999</v>
      </c>
      <c r="AZ7">
        <v>3.28</v>
      </c>
      <c r="BA7">
        <v>1.81</v>
      </c>
      <c r="BB7">
        <v>1.67</v>
      </c>
      <c r="BC7">
        <v>0.87</v>
      </c>
      <c r="BD7" s="1">
        <f t="shared" si="24"/>
        <v>1.754</v>
      </c>
      <c r="BE7" s="1" t="s">
        <v>22</v>
      </c>
      <c r="BF7" s="1" t="s">
        <v>22</v>
      </c>
      <c r="BM7" s="1" t="e">
        <f t="shared" si="2"/>
        <v>#DIV/0!</v>
      </c>
    </row>
    <row r="8" spans="1:65">
      <c r="A8" s="1" t="s">
        <v>25</v>
      </c>
      <c r="B8" s="1" t="s">
        <v>26</v>
      </c>
      <c r="C8" s="1" t="s">
        <v>27</v>
      </c>
      <c r="D8" s="3">
        <v>42.1</v>
      </c>
      <c r="E8" s="3">
        <v>42.2</v>
      </c>
      <c r="F8" s="3">
        <v>42.1</v>
      </c>
      <c r="G8" s="3">
        <v>42</v>
      </c>
      <c r="H8" s="3">
        <v>42</v>
      </c>
      <c r="I8" s="1">
        <f t="shared" si="3"/>
        <v>42.08</v>
      </c>
      <c r="J8" s="1">
        <f t="shared" si="4"/>
        <v>5.6000000000001587E-3</v>
      </c>
      <c r="K8">
        <v>52.15</v>
      </c>
      <c r="L8">
        <v>53.11</v>
      </c>
      <c r="M8">
        <v>52.28</v>
      </c>
      <c r="N8">
        <v>53.33</v>
      </c>
      <c r="O8">
        <v>54.54</v>
      </c>
      <c r="P8" s="1">
        <f>AVERAGE(K8:O8)</f>
        <v>53.082000000000008</v>
      </c>
      <c r="Q8" s="1">
        <f t="shared" si="6"/>
        <v>0.73997599999999952</v>
      </c>
      <c r="R8" s="1">
        <f t="shared" si="7"/>
        <v>11.00200000000001</v>
      </c>
      <c r="S8" s="8">
        <f t="shared" si="8"/>
        <v>0.2614543726235744</v>
      </c>
      <c r="T8" s="10">
        <f t="shared" si="9"/>
        <v>0.75400097245321285</v>
      </c>
      <c r="U8">
        <v>47.86</v>
      </c>
      <c r="V8">
        <v>48.11</v>
      </c>
      <c r="W8">
        <v>48.05</v>
      </c>
      <c r="X8">
        <v>47.76</v>
      </c>
      <c r="Y8">
        <v>49.86</v>
      </c>
      <c r="Z8" s="1">
        <f t="shared" si="10"/>
        <v>48.327999999999996</v>
      </c>
      <c r="AA8" s="1">
        <f t="shared" si="11"/>
        <v>0.60269600000000056</v>
      </c>
      <c r="AB8" s="1">
        <f t="shared" si="12"/>
        <v>6.2479999999999976</v>
      </c>
      <c r="AC8" s="8">
        <f t="shared" si="13"/>
        <v>0.14847908745247143</v>
      </c>
      <c r="AD8" s="10">
        <f t="shared" si="14"/>
        <v>0.68047510834667091</v>
      </c>
      <c r="AE8">
        <v>53.17</v>
      </c>
      <c r="AF8">
        <v>54.38</v>
      </c>
      <c r="AG8">
        <v>54.19</v>
      </c>
      <c r="AH8">
        <v>53.61</v>
      </c>
      <c r="AI8">
        <v>52.22</v>
      </c>
      <c r="AJ8" s="1">
        <f t="shared" si="1"/>
        <v>53.51400000000001</v>
      </c>
      <c r="AK8" s="1">
        <f t="shared" si="15"/>
        <v>0.60178400000000054</v>
      </c>
      <c r="AL8" s="1">
        <f t="shared" si="16"/>
        <v>11.434000000000012</v>
      </c>
      <c r="AM8" s="8">
        <f t="shared" si="17"/>
        <v>0.27172053231939192</v>
      </c>
      <c r="AN8" s="10">
        <f t="shared" si="18"/>
        <v>0.67996006573218604</v>
      </c>
      <c r="AO8">
        <v>49</v>
      </c>
      <c r="AP8">
        <v>49.29</v>
      </c>
      <c r="AQ8">
        <v>46.84</v>
      </c>
      <c r="AR8">
        <v>49.54</v>
      </c>
      <c r="AS8">
        <v>48.72</v>
      </c>
      <c r="AT8" s="1">
        <f>AVERAGE(AO8:AS8)</f>
        <v>48.677999999999997</v>
      </c>
      <c r="AU8" s="1">
        <f t="shared" si="20"/>
        <v>0.92025599999999697</v>
      </c>
      <c r="AV8" s="1">
        <f t="shared" si="21"/>
        <v>6.597999999999999</v>
      </c>
      <c r="AW8" s="8">
        <f t="shared" si="22"/>
        <v>0.15679657794676805</v>
      </c>
      <c r="AX8" s="10">
        <f t="shared" si="23"/>
        <v>0.84084784931599599</v>
      </c>
      <c r="BD8" s="1" t="e">
        <f t="shared" si="24"/>
        <v>#DIV/0!</v>
      </c>
      <c r="BF8" s="1">
        <v>49.58</v>
      </c>
      <c r="BG8">
        <v>48.37</v>
      </c>
      <c r="BH8">
        <v>47.83</v>
      </c>
      <c r="BI8">
        <v>45.25</v>
      </c>
      <c r="BJ8">
        <v>49.39</v>
      </c>
      <c r="BK8">
        <v>47.25</v>
      </c>
      <c r="BL8" s="1">
        <v>8705031</v>
      </c>
      <c r="BM8" s="1">
        <f>AVERAGE(BG8:BK8)</f>
        <v>47.617999999999995</v>
      </c>
    </row>
    <row r="9" spans="1:65">
      <c r="A9" s="1" t="s">
        <v>34</v>
      </c>
      <c r="B9" s="1" t="s">
        <v>35</v>
      </c>
      <c r="C9" s="1" t="s">
        <v>36</v>
      </c>
      <c r="D9" s="3">
        <v>44.7</v>
      </c>
      <c r="E9" s="3">
        <v>45.1</v>
      </c>
      <c r="F9" s="3">
        <v>45.8</v>
      </c>
      <c r="G9" s="3">
        <v>46</v>
      </c>
      <c r="H9" s="3">
        <v>46.1</v>
      </c>
      <c r="I9" s="1">
        <f t="shared" si="3"/>
        <v>45.540000000000006</v>
      </c>
      <c r="J9" s="1">
        <f t="shared" si="4"/>
        <v>0.29839999999999878</v>
      </c>
      <c r="K9">
        <v>47.37</v>
      </c>
      <c r="L9">
        <v>48.01</v>
      </c>
      <c r="M9">
        <v>46.87</v>
      </c>
      <c r="N9">
        <v>48.47</v>
      </c>
      <c r="O9">
        <v>46.73</v>
      </c>
      <c r="P9" s="1">
        <f t="shared" si="5"/>
        <v>47.489999999999995</v>
      </c>
      <c r="Q9" s="1">
        <f t="shared" si="6"/>
        <v>0.44144000000000083</v>
      </c>
      <c r="R9" s="1">
        <f t="shared" si="7"/>
        <v>1.9499999999999886</v>
      </c>
      <c r="S9" s="8">
        <f t="shared" si="8"/>
        <v>4.2819499341238215E-2</v>
      </c>
      <c r="T9" s="10">
        <f t="shared" si="9"/>
        <v>0.58236991368153912</v>
      </c>
      <c r="U9">
        <v>50.38</v>
      </c>
      <c r="V9">
        <v>51.79</v>
      </c>
      <c r="W9">
        <v>52.7</v>
      </c>
      <c r="X9">
        <v>51.69</v>
      </c>
      <c r="Y9">
        <v>49.98</v>
      </c>
      <c r="Z9" s="1">
        <f t="shared" si="10"/>
        <v>51.308000000000007</v>
      </c>
      <c r="AA9" s="1">
        <f t="shared" si="11"/>
        <v>0.98813600000000168</v>
      </c>
      <c r="AB9" s="1">
        <f t="shared" si="12"/>
        <v>5.7680000000000007</v>
      </c>
      <c r="AC9" s="8">
        <f t="shared" si="13"/>
        <v>0.12665788317962232</v>
      </c>
      <c r="AD9" s="10">
        <f t="shared" si="14"/>
        <v>0.87130749488862014</v>
      </c>
      <c r="AJ9" s="1" t="e">
        <f t="shared" si="1"/>
        <v>#DIV/0!</v>
      </c>
      <c r="AK9" s="1" t="e">
        <f t="shared" si="15"/>
        <v>#DIV/0!</v>
      </c>
      <c r="AL9" s="1" t="e">
        <f t="shared" si="16"/>
        <v>#DIV/0!</v>
      </c>
      <c r="AM9" s="8" t="e">
        <f t="shared" si="17"/>
        <v>#DIV/0!</v>
      </c>
      <c r="AN9" s="10" t="e">
        <f t="shared" si="18"/>
        <v>#DIV/0!</v>
      </c>
      <c r="AO9" s="3">
        <v>48.04</v>
      </c>
      <c r="AP9" s="3">
        <v>47.57</v>
      </c>
      <c r="AQ9" s="3">
        <v>48.71</v>
      </c>
      <c r="AR9" s="3">
        <v>47.1</v>
      </c>
      <c r="AS9" s="3">
        <v>48.37</v>
      </c>
      <c r="AT9" s="1">
        <f t="shared" si="19"/>
        <v>47.957999999999998</v>
      </c>
      <c r="AU9" s="1">
        <f t="shared" si="20"/>
        <v>0.32573599999999925</v>
      </c>
      <c r="AV9" s="1">
        <f t="shared" si="21"/>
        <v>2.4179999999999922</v>
      </c>
      <c r="AW9" s="8">
        <f t="shared" si="22"/>
        <v>5.3096179183135528E-2</v>
      </c>
      <c r="AX9" s="10">
        <f t="shared" si="23"/>
        <v>0.50026021836992363</v>
      </c>
      <c r="BD9" s="1" t="e">
        <f t="shared" si="24"/>
        <v>#DIV/0!</v>
      </c>
      <c r="BM9" s="1" t="e">
        <f t="shared" si="2"/>
        <v>#DIV/0!</v>
      </c>
    </row>
    <row r="10" spans="1:65">
      <c r="A10" s="1" t="s">
        <v>34</v>
      </c>
      <c r="B10" s="1" t="s">
        <v>20</v>
      </c>
      <c r="C10" s="1" t="s">
        <v>37</v>
      </c>
      <c r="D10" s="3">
        <v>60.5</v>
      </c>
      <c r="E10" s="3">
        <v>60.4</v>
      </c>
      <c r="F10" s="3">
        <v>60.3</v>
      </c>
      <c r="G10" s="3">
        <v>60.2</v>
      </c>
      <c r="H10" s="3">
        <v>60.1</v>
      </c>
      <c r="I10" s="1">
        <f t="shared" si="3"/>
        <v>60.3</v>
      </c>
      <c r="J10" s="1">
        <f t="shared" si="4"/>
        <v>1.9999999999999719E-2</v>
      </c>
      <c r="K10">
        <v>53.9</v>
      </c>
      <c r="L10">
        <v>55.21</v>
      </c>
      <c r="M10">
        <v>54.57</v>
      </c>
      <c r="N10">
        <v>52.13</v>
      </c>
      <c r="O10">
        <v>53.47</v>
      </c>
      <c r="P10" s="1">
        <f t="shared" si="5"/>
        <v>53.855999999999995</v>
      </c>
      <c r="Q10" s="1">
        <f t="shared" si="6"/>
        <v>1.0946239999999989</v>
      </c>
      <c r="R10" s="1">
        <f t="shared" si="7"/>
        <v>-6.4440000000000026</v>
      </c>
      <c r="S10" s="8">
        <f t="shared" si="8"/>
        <v>0.10686567164179109</v>
      </c>
      <c r="T10" s="10">
        <f t="shared" si="9"/>
        <v>0.91705539856035745</v>
      </c>
      <c r="U10">
        <v>59.3</v>
      </c>
      <c r="V10">
        <v>57.32</v>
      </c>
      <c r="W10">
        <v>60</v>
      </c>
      <c r="X10">
        <v>62.34</v>
      </c>
      <c r="Y10">
        <v>62.75</v>
      </c>
      <c r="Z10" s="1">
        <f t="shared" si="10"/>
        <v>60.342000000000006</v>
      </c>
      <c r="AA10" s="1">
        <f t="shared" si="11"/>
        <v>4.0251360000000043</v>
      </c>
      <c r="AB10" s="1">
        <f t="shared" si="12"/>
        <v>4.2000000000008697E-2</v>
      </c>
      <c r="AC10" s="8">
        <f t="shared" si="13"/>
        <v>6.9651741293546763E-4</v>
      </c>
      <c r="AD10" s="10">
        <f t="shared" si="14"/>
        <v>1.7585445227058358</v>
      </c>
      <c r="AE10">
        <v>57.79</v>
      </c>
      <c r="AF10">
        <v>58.76</v>
      </c>
      <c r="AG10">
        <v>59.23</v>
      </c>
      <c r="AH10">
        <v>58.93</v>
      </c>
      <c r="AI10">
        <v>61.37</v>
      </c>
      <c r="AJ10" s="1">
        <f t="shared" si="1"/>
        <v>59.215999999999994</v>
      </c>
      <c r="AK10" s="1">
        <f t="shared" si="15"/>
        <v>1.3926239999999985</v>
      </c>
      <c r="AL10" s="1">
        <f t="shared" si="16"/>
        <v>-1.0840000000000032</v>
      </c>
      <c r="AM10" s="8">
        <f t="shared" si="17"/>
        <v>1.797678275290221E-2</v>
      </c>
      <c r="AN10" s="10">
        <f t="shared" si="18"/>
        <v>1.0343797898944398</v>
      </c>
      <c r="AO10" s="3">
        <v>59.36</v>
      </c>
      <c r="AP10" s="3">
        <v>58.76</v>
      </c>
      <c r="AQ10" s="3">
        <v>56.21</v>
      </c>
      <c r="AR10" s="3">
        <v>55.44</v>
      </c>
      <c r="AS10" s="3">
        <v>53.1</v>
      </c>
      <c r="AT10" s="1">
        <f t="shared" si="19"/>
        <v>56.573999999999998</v>
      </c>
      <c r="AU10" s="1">
        <f t="shared" si="20"/>
        <v>5.2055039999999959</v>
      </c>
      <c r="AV10" s="1">
        <f t="shared" si="21"/>
        <v>-3.7259999999999991</v>
      </c>
      <c r="AW10" s="8">
        <f t="shared" si="22"/>
        <v>6.1791044776119394E-2</v>
      </c>
      <c r="AX10" s="10">
        <f t="shared" si="23"/>
        <v>1.9998364561612796</v>
      </c>
      <c r="BD10" s="1" t="e">
        <f t="shared" si="24"/>
        <v>#DIV/0!</v>
      </c>
      <c r="BM10" s="1" t="e">
        <f t="shared" si="2"/>
        <v>#DIV/0!</v>
      </c>
    </row>
    <row r="11" spans="1:65">
      <c r="A11" s="1" t="s">
        <v>19</v>
      </c>
      <c r="B11" s="1" t="s">
        <v>20</v>
      </c>
      <c r="C11" s="1" t="s">
        <v>37</v>
      </c>
      <c r="D11" s="3">
        <v>60.5</v>
      </c>
      <c r="E11" s="3">
        <v>60.4</v>
      </c>
      <c r="F11" s="3">
        <v>60.3</v>
      </c>
      <c r="G11" s="3">
        <v>60.2</v>
      </c>
      <c r="H11" s="3">
        <v>60.1</v>
      </c>
      <c r="I11" s="1">
        <f t="shared" si="3"/>
        <v>60.3</v>
      </c>
      <c r="J11" s="1">
        <f t="shared" si="4"/>
        <v>1.9999999999999719E-2</v>
      </c>
      <c r="K11" s="3">
        <v>54.08</v>
      </c>
      <c r="L11" s="3">
        <v>55.1</v>
      </c>
      <c r="M11" s="3">
        <v>54.33</v>
      </c>
      <c r="N11" s="3">
        <v>54.42</v>
      </c>
      <c r="O11" s="3">
        <v>53.96</v>
      </c>
      <c r="P11" s="1">
        <f t="shared" si="5"/>
        <v>54.378</v>
      </c>
      <c r="Q11" s="1">
        <f t="shared" si="6"/>
        <v>0.15777600000000053</v>
      </c>
      <c r="R11" s="1">
        <f t="shared" si="7"/>
        <v>-5.921999999999997</v>
      </c>
      <c r="S11" s="8">
        <f t="shared" si="8"/>
        <v>9.8208955223880554E-2</v>
      </c>
      <c r="T11" s="10">
        <f t="shared" si="9"/>
        <v>0.34816375655539961</v>
      </c>
      <c r="U11" s="3">
        <v>57.35</v>
      </c>
      <c r="V11" s="3">
        <v>58.89</v>
      </c>
      <c r="W11" s="3">
        <v>60.86</v>
      </c>
      <c r="X11" s="3">
        <v>59.47</v>
      </c>
      <c r="Y11" s="3">
        <v>56.67</v>
      </c>
      <c r="Z11" s="1">
        <f t="shared" si="10"/>
        <v>58.648000000000003</v>
      </c>
      <c r="AA11" s="1">
        <f t="shared" si="11"/>
        <v>2.2448959999999971</v>
      </c>
      <c r="AB11" s="1">
        <f t="shared" si="12"/>
        <v>-1.6519999999999939</v>
      </c>
      <c r="AC11" s="8">
        <f t="shared" si="13"/>
        <v>2.7396351575455953E-2</v>
      </c>
      <c r="AD11" s="10">
        <f t="shared" si="14"/>
        <v>1.3132917071801635</v>
      </c>
      <c r="AE11" s="3">
        <v>50.45</v>
      </c>
      <c r="AF11" s="3">
        <v>50.67</v>
      </c>
      <c r="AG11" s="3">
        <v>51.37</v>
      </c>
      <c r="AH11" s="3">
        <v>49.03</v>
      </c>
      <c r="AI11" s="3">
        <v>50.36</v>
      </c>
      <c r="AJ11" s="1">
        <f t="shared" si="1"/>
        <v>50.375999999999998</v>
      </c>
      <c r="AK11" s="1">
        <f t="shared" si="15"/>
        <v>0.57838399999999868</v>
      </c>
      <c r="AL11" s="1">
        <f t="shared" si="16"/>
        <v>-9.9239999999999995</v>
      </c>
      <c r="AM11" s="8">
        <f t="shared" si="17"/>
        <v>0.16457711442786069</v>
      </c>
      <c r="AN11" s="10">
        <f t="shared" si="18"/>
        <v>0.66660907862829832</v>
      </c>
      <c r="AO11" s="3">
        <v>52.05</v>
      </c>
      <c r="AP11" s="3">
        <v>54.36</v>
      </c>
      <c r="AQ11" s="3">
        <v>52.95</v>
      </c>
      <c r="AR11" s="3">
        <v>53.59</v>
      </c>
      <c r="AS11" s="3">
        <v>52.98</v>
      </c>
      <c r="AT11" s="1">
        <f t="shared" si="19"/>
        <v>53.186</v>
      </c>
      <c r="AU11" s="1">
        <f t="shared" si="20"/>
        <v>0.58602400000000154</v>
      </c>
      <c r="AV11" s="1">
        <f t="shared" si="21"/>
        <v>-7.1139999999999972</v>
      </c>
      <c r="AW11" s="8">
        <f t="shared" si="22"/>
        <v>0.11797678275290212</v>
      </c>
      <c r="AX11" s="10">
        <f t="shared" si="23"/>
        <v>0.67099732696016889</v>
      </c>
      <c r="BD11" s="1" t="e">
        <f t="shared" si="24"/>
        <v>#DIV/0!</v>
      </c>
      <c r="BM11" s="1" t="e">
        <f t="shared" si="2"/>
        <v>#DIV/0!</v>
      </c>
    </row>
    <row r="12" spans="1:65">
      <c r="A12" s="1" t="s">
        <v>38</v>
      </c>
      <c r="B12" s="1" t="s">
        <v>26</v>
      </c>
      <c r="C12" s="1" t="s">
        <v>39</v>
      </c>
      <c r="D12" s="3">
        <v>59.5</v>
      </c>
      <c r="E12" s="3">
        <v>59.8</v>
      </c>
      <c r="F12" s="3">
        <v>59.7</v>
      </c>
      <c r="G12" s="3">
        <v>59.7</v>
      </c>
      <c r="H12" s="3">
        <v>59.3</v>
      </c>
      <c r="I12" s="1">
        <f t="shared" si="3"/>
        <v>59.6</v>
      </c>
      <c r="J12" s="1">
        <f t="shared" si="4"/>
        <v>3.2000000000000341E-2</v>
      </c>
      <c r="K12" s="3">
        <v>71.13</v>
      </c>
      <c r="L12" s="3">
        <v>67.25</v>
      </c>
      <c r="M12" s="3">
        <v>69.48</v>
      </c>
      <c r="N12" s="3">
        <v>70.209999999999994</v>
      </c>
      <c r="O12" s="3">
        <v>67.05</v>
      </c>
      <c r="P12" s="1">
        <f t="shared" si="5"/>
        <v>69.024000000000001</v>
      </c>
      <c r="Q12" s="1">
        <f t="shared" si="6"/>
        <v>2.6187039999999966</v>
      </c>
      <c r="R12" s="1">
        <f t="shared" si="7"/>
        <v>9.4239999999999995</v>
      </c>
      <c r="S12" s="8">
        <f t="shared" si="8"/>
        <v>0.15812080536912751</v>
      </c>
      <c r="T12" s="10">
        <f t="shared" si="9"/>
        <v>1.4184247304377466</v>
      </c>
      <c r="U12" s="3">
        <v>59.35</v>
      </c>
      <c r="V12" s="3">
        <v>62.05</v>
      </c>
      <c r="W12" s="3">
        <v>56.85</v>
      </c>
      <c r="X12" s="3">
        <v>59.09</v>
      </c>
      <c r="Y12" s="3">
        <v>60.34</v>
      </c>
      <c r="Z12" s="1">
        <f t="shared" si="10"/>
        <v>59.536000000000001</v>
      </c>
      <c r="AA12" s="1">
        <f t="shared" si="11"/>
        <v>2.8829439999999962</v>
      </c>
      <c r="AB12" s="1">
        <f t="shared" si="12"/>
        <v>-6.4000000000000057E-2</v>
      </c>
      <c r="AC12" s="8">
        <f t="shared" si="13"/>
        <v>1.0738255033557057E-3</v>
      </c>
      <c r="AD12" s="10">
        <f t="shared" si="14"/>
        <v>1.4882681652422176</v>
      </c>
      <c r="AE12" s="3">
        <v>69.349999999999994</v>
      </c>
      <c r="AF12" s="3">
        <v>71.849999999999994</v>
      </c>
      <c r="AG12" s="3">
        <v>68.5</v>
      </c>
      <c r="AH12" s="3">
        <v>69.09</v>
      </c>
      <c r="AI12" s="3">
        <v>71.790000000000006</v>
      </c>
      <c r="AJ12" s="1">
        <f t="shared" si="1"/>
        <v>70.116</v>
      </c>
      <c r="AK12" s="1">
        <f t="shared" si="15"/>
        <v>2.0119840000000009</v>
      </c>
      <c r="AL12" s="1">
        <f t="shared" si="16"/>
        <v>10.515999999999998</v>
      </c>
      <c r="AM12" s="8">
        <f t="shared" si="17"/>
        <v>0.17644295302013419</v>
      </c>
      <c r="AN12" s="10">
        <f t="shared" si="18"/>
        <v>1.2432983297580231</v>
      </c>
      <c r="AO12" s="3">
        <v>64.22</v>
      </c>
      <c r="AP12" s="3">
        <v>64.55</v>
      </c>
      <c r="AQ12" s="3">
        <v>62.31</v>
      </c>
      <c r="AR12" s="3">
        <v>63.43</v>
      </c>
      <c r="AS12" s="3">
        <v>63.23</v>
      </c>
      <c r="AT12" s="1">
        <f t="shared" si="19"/>
        <v>63.548000000000002</v>
      </c>
      <c r="AU12" s="1">
        <f t="shared" si="20"/>
        <v>0.62065599999999788</v>
      </c>
      <c r="AV12" s="1">
        <f t="shared" si="21"/>
        <v>3.9480000000000004</v>
      </c>
      <c r="AW12" s="8">
        <f t="shared" si="22"/>
        <v>6.6241610738255033E-2</v>
      </c>
      <c r="AX12" s="10">
        <f t="shared" si="23"/>
        <v>0.69053956668922645</v>
      </c>
      <c r="BD12" s="1" t="e">
        <f t="shared" si="24"/>
        <v>#DIV/0!</v>
      </c>
      <c r="BM12" s="1" t="e">
        <f t="shared" si="2"/>
        <v>#DIV/0!</v>
      </c>
    </row>
    <row r="13" spans="1:65">
      <c r="A13" s="1" t="s">
        <v>40</v>
      </c>
      <c r="B13" s="1" t="s">
        <v>26</v>
      </c>
      <c r="C13" s="1" t="s">
        <v>41</v>
      </c>
      <c r="D13" s="3">
        <v>162.69999999999999</v>
      </c>
      <c r="E13" s="3">
        <v>162.80000000000001</v>
      </c>
      <c r="F13" s="3">
        <v>162.69999999999999</v>
      </c>
      <c r="G13" s="3">
        <v>162.9</v>
      </c>
      <c r="H13" s="3">
        <v>163.19999999999999</v>
      </c>
      <c r="I13" s="1">
        <f t="shared" si="3"/>
        <v>162.85999999999999</v>
      </c>
      <c r="J13" s="1">
        <f t="shared" si="4"/>
        <v>3.4399999999999729E-2</v>
      </c>
      <c r="K13" s="3">
        <v>183.68</v>
      </c>
      <c r="L13" s="3">
        <v>184.14</v>
      </c>
      <c r="M13" s="3">
        <v>183.41</v>
      </c>
      <c r="N13" s="3">
        <v>183.00800000000001</v>
      </c>
      <c r="O13" s="3">
        <v>183.28</v>
      </c>
      <c r="P13" s="1">
        <f t="shared" si="5"/>
        <v>183.50360000000001</v>
      </c>
      <c r="Q13" s="1">
        <f t="shared" si="6"/>
        <v>0.1480998399999951</v>
      </c>
      <c r="R13" s="1">
        <f t="shared" si="7"/>
        <v>20.643600000000021</v>
      </c>
      <c r="S13" s="8">
        <f t="shared" si="8"/>
        <v>0.12675672356625337</v>
      </c>
      <c r="T13" s="10">
        <f t="shared" si="9"/>
        <v>0.3373186732783614</v>
      </c>
      <c r="U13" s="3">
        <v>168.7</v>
      </c>
      <c r="V13" s="3">
        <v>170.81</v>
      </c>
      <c r="W13" s="3">
        <v>172.99</v>
      </c>
      <c r="X13" s="3">
        <v>170.35</v>
      </c>
      <c r="Y13" s="3">
        <v>169.42</v>
      </c>
      <c r="Z13" s="1">
        <f t="shared" si="10"/>
        <v>170.45400000000001</v>
      </c>
      <c r="AA13" s="1">
        <f t="shared" si="11"/>
        <v>2.1429040000000228</v>
      </c>
      <c r="AB13" s="1">
        <f t="shared" si="12"/>
        <v>7.5940000000000225</v>
      </c>
      <c r="AC13" s="8">
        <f t="shared" si="13"/>
        <v>4.6629006508657887E-2</v>
      </c>
      <c r="AD13" s="10">
        <f t="shared" si="14"/>
        <v>1.2831116453918425</v>
      </c>
      <c r="AJ13" s="1" t="e">
        <f t="shared" si="1"/>
        <v>#DIV/0!</v>
      </c>
      <c r="AK13" s="1" t="e">
        <f t="shared" si="15"/>
        <v>#DIV/0!</v>
      </c>
      <c r="AL13" s="1" t="e">
        <f t="shared" si="16"/>
        <v>#DIV/0!</v>
      </c>
      <c r="AM13" s="8" t="e">
        <f t="shared" si="17"/>
        <v>#DIV/0!</v>
      </c>
      <c r="AN13" s="10" t="e">
        <f t="shared" si="18"/>
        <v>#DIV/0!</v>
      </c>
      <c r="AO13" s="3">
        <v>157.15</v>
      </c>
      <c r="AP13" s="3">
        <v>158.53</v>
      </c>
      <c r="AQ13" s="3">
        <v>157.21</v>
      </c>
      <c r="AR13" s="3">
        <v>157.34</v>
      </c>
      <c r="AS13" s="3">
        <v>155.16999999999999</v>
      </c>
      <c r="AT13" s="1">
        <f t="shared" si="19"/>
        <v>157.07999999999998</v>
      </c>
      <c r="AU13" s="1">
        <f t="shared" si="20"/>
        <v>1.1680000000000113</v>
      </c>
      <c r="AV13" s="1">
        <f t="shared" si="21"/>
        <v>-5.7800000000000011</v>
      </c>
      <c r="AW13" s="8">
        <f t="shared" si="22"/>
        <v>3.5490605427974956E-2</v>
      </c>
      <c r="AX13" s="10">
        <f t="shared" si="23"/>
        <v>0.9472933972714872</v>
      </c>
      <c r="BD13" s="1" t="e">
        <f t="shared" si="24"/>
        <v>#DIV/0!</v>
      </c>
      <c r="BM13" s="1" t="e">
        <f t="shared" si="2"/>
        <v>#DIV/0!</v>
      </c>
    </row>
    <row r="14" spans="1:65">
      <c r="A14" s="1" t="s">
        <v>42</v>
      </c>
      <c r="B14" s="1" t="s">
        <v>26</v>
      </c>
      <c r="C14" s="1" t="s">
        <v>43</v>
      </c>
      <c r="D14" s="3">
        <v>19</v>
      </c>
      <c r="E14" s="3">
        <v>19</v>
      </c>
      <c r="F14" s="3">
        <v>19.100000000000001</v>
      </c>
      <c r="G14" s="3">
        <v>19.100000000000001</v>
      </c>
      <c r="H14" s="3">
        <v>19</v>
      </c>
      <c r="I14" s="1">
        <f t="shared" si="3"/>
        <v>19.04</v>
      </c>
      <c r="J14" s="1">
        <f t="shared" si="4"/>
        <v>2.4000000000000679E-3</v>
      </c>
      <c r="K14" s="3">
        <v>34.659999999999997</v>
      </c>
      <c r="L14" s="3">
        <v>32.89</v>
      </c>
      <c r="M14" s="3">
        <v>31.33</v>
      </c>
      <c r="N14" s="3">
        <v>31.19</v>
      </c>
      <c r="O14" s="3">
        <v>29.69</v>
      </c>
      <c r="P14" s="1">
        <f t="shared" si="5"/>
        <v>31.951999999999998</v>
      </c>
      <c r="Q14" s="1">
        <f t="shared" si="6"/>
        <v>2.8594559999999958</v>
      </c>
      <c r="R14" s="1">
        <f t="shared" si="7"/>
        <v>12.911999999999999</v>
      </c>
      <c r="S14" s="8">
        <f t="shared" si="8"/>
        <v>0.67815126050420171</v>
      </c>
      <c r="T14" s="10">
        <f t="shared" si="9"/>
        <v>1.482193136779868</v>
      </c>
      <c r="U14" s="3">
        <v>21.45</v>
      </c>
      <c r="V14" s="3">
        <v>20.5</v>
      </c>
      <c r="W14" s="3">
        <v>19.95</v>
      </c>
      <c r="X14" s="3">
        <v>20.02</v>
      </c>
      <c r="Y14" s="3">
        <v>20.57</v>
      </c>
      <c r="Z14" s="1">
        <f t="shared" si="10"/>
        <v>20.498000000000001</v>
      </c>
      <c r="AA14" s="1">
        <f t="shared" si="11"/>
        <v>0.28805599999999998</v>
      </c>
      <c r="AB14" s="1">
        <f t="shared" si="12"/>
        <v>1.458000000000002</v>
      </c>
      <c r="AC14" s="8">
        <f t="shared" si="13"/>
        <v>7.6575630252100943E-2</v>
      </c>
      <c r="AD14" s="10">
        <f t="shared" si="14"/>
        <v>0.47043708655969424</v>
      </c>
      <c r="AE14" s="3">
        <v>30.92</v>
      </c>
      <c r="AF14" s="3">
        <v>31.94</v>
      </c>
      <c r="AG14" s="3">
        <v>30.71</v>
      </c>
      <c r="AH14" s="3">
        <v>29.9</v>
      </c>
      <c r="AI14" s="3">
        <v>30.65</v>
      </c>
      <c r="AJ14" s="1">
        <f t="shared" si="1"/>
        <v>30.824000000000002</v>
      </c>
      <c r="AK14" s="1">
        <f t="shared" si="15"/>
        <v>0.43034400000000128</v>
      </c>
      <c r="AL14" s="1">
        <f t="shared" si="16"/>
        <v>11.784000000000002</v>
      </c>
      <c r="AM14" s="8">
        <f t="shared" si="17"/>
        <v>0.61890756302521022</v>
      </c>
      <c r="AN14" s="10">
        <f t="shared" si="18"/>
        <v>0.57500413124303673</v>
      </c>
      <c r="AO14" s="3">
        <v>26.22</v>
      </c>
      <c r="AP14" s="3">
        <v>26.49</v>
      </c>
      <c r="AQ14" s="3">
        <v>26.9</v>
      </c>
      <c r="AR14" s="3">
        <v>27.38</v>
      </c>
      <c r="AS14" s="3">
        <v>26.76</v>
      </c>
      <c r="AT14" s="1">
        <f t="shared" si="19"/>
        <v>26.749999999999993</v>
      </c>
      <c r="AU14" s="1">
        <f t="shared" si="20"/>
        <v>0.15360000000000007</v>
      </c>
      <c r="AV14" s="1">
        <f t="shared" si="21"/>
        <v>7.7099999999999937</v>
      </c>
      <c r="AW14" s="8">
        <f t="shared" si="22"/>
        <v>0.40493697478991564</v>
      </c>
      <c r="AX14" s="10">
        <f t="shared" si="23"/>
        <v>0.34352527559369417</v>
      </c>
      <c r="BD14" s="1" t="e">
        <f t="shared" si="24"/>
        <v>#DIV/0!</v>
      </c>
      <c r="BM14" s="1" t="e">
        <f t="shared" si="2"/>
        <v>#DIV/0!</v>
      </c>
    </row>
    <row r="15" spans="1:65">
      <c r="A15" s="1" t="s">
        <v>44</v>
      </c>
      <c r="B15" s="1" t="s">
        <v>20</v>
      </c>
      <c r="C15" s="1" t="s">
        <v>45</v>
      </c>
      <c r="D15" s="3">
        <v>9.9</v>
      </c>
      <c r="E15" s="3">
        <v>10</v>
      </c>
      <c r="F15" s="3">
        <v>10.1</v>
      </c>
      <c r="G15" s="3">
        <v>10.199999999999999</v>
      </c>
      <c r="H15" s="3">
        <v>10.3</v>
      </c>
      <c r="I15" s="1">
        <f t="shared" si="3"/>
        <v>10.1</v>
      </c>
      <c r="J15" s="1">
        <f t="shared" si="4"/>
        <v>1.9999999999999997E-2</v>
      </c>
      <c r="K15" s="3">
        <v>10.14</v>
      </c>
      <c r="L15" s="5">
        <v>10.95</v>
      </c>
      <c r="M15" s="3">
        <v>10.07</v>
      </c>
      <c r="N15" s="3">
        <v>8.9499999999999993</v>
      </c>
      <c r="O15" s="3">
        <v>10.51</v>
      </c>
      <c r="P15" s="1">
        <f t="shared" si="5"/>
        <v>10.123999999999999</v>
      </c>
      <c r="Q15" s="1">
        <f t="shared" si="6"/>
        <v>0.4425440000000001</v>
      </c>
      <c r="R15" s="1">
        <f t="shared" si="7"/>
        <v>2.3999999999999133E-2</v>
      </c>
      <c r="S15" s="8">
        <f t="shared" si="8"/>
        <v>2.3762376237622903E-3</v>
      </c>
      <c r="T15" s="10">
        <f t="shared" si="9"/>
        <v>0.58309768518581184</v>
      </c>
      <c r="U15" s="3">
        <v>12.48</v>
      </c>
      <c r="V15" s="3">
        <v>12.51</v>
      </c>
      <c r="W15" s="3">
        <v>11.36</v>
      </c>
      <c r="X15" s="3">
        <v>14.03</v>
      </c>
      <c r="Y15" s="3">
        <v>10.64</v>
      </c>
      <c r="Z15" s="1">
        <f t="shared" si="10"/>
        <v>12.204000000000001</v>
      </c>
      <c r="AA15" s="1">
        <f t="shared" si="11"/>
        <v>1.3325039999999995</v>
      </c>
      <c r="AB15" s="1">
        <f t="shared" si="12"/>
        <v>2.104000000000001</v>
      </c>
      <c r="AC15" s="8">
        <f t="shared" si="13"/>
        <v>0.20831683168316842</v>
      </c>
      <c r="AD15" s="10">
        <f t="shared" si="14"/>
        <v>1.0118062308970228</v>
      </c>
      <c r="AE15" s="3">
        <v>11.39</v>
      </c>
      <c r="AF15" s="3">
        <v>11.73</v>
      </c>
      <c r="AG15" s="3">
        <v>11.02</v>
      </c>
      <c r="AH15" s="3">
        <v>12.95</v>
      </c>
      <c r="AI15" s="3">
        <v>11.12</v>
      </c>
      <c r="AJ15" s="1">
        <f t="shared" si="1"/>
        <v>11.641999999999999</v>
      </c>
      <c r="AK15" s="1">
        <f t="shared" si="15"/>
        <v>0.4882959999999999</v>
      </c>
      <c r="AL15" s="1">
        <f t="shared" si="16"/>
        <v>1.5419999999999998</v>
      </c>
      <c r="AM15" s="8">
        <f t="shared" si="17"/>
        <v>0.15267326732673267</v>
      </c>
      <c r="AN15" s="10">
        <f t="shared" si="18"/>
        <v>0.61249799612891087</v>
      </c>
      <c r="AO15" s="3">
        <v>13.15</v>
      </c>
      <c r="AP15" s="3">
        <v>9.32</v>
      </c>
      <c r="AQ15" s="3">
        <v>10.88</v>
      </c>
      <c r="AR15" s="3">
        <v>11.25</v>
      </c>
      <c r="AS15" s="3">
        <v>11.73</v>
      </c>
      <c r="AT15" s="1">
        <f t="shared" si="19"/>
        <v>11.266</v>
      </c>
      <c r="AU15" s="1">
        <f t="shared" si="20"/>
        <v>1.5401840000000084</v>
      </c>
      <c r="AV15" s="1">
        <f t="shared" si="21"/>
        <v>1.1660000000000004</v>
      </c>
      <c r="AW15" s="8">
        <f t="shared" si="22"/>
        <v>0.11544554455445549</v>
      </c>
      <c r="AX15" s="10">
        <f t="shared" si="23"/>
        <v>1.0878008468733593</v>
      </c>
      <c r="BD15" s="1" t="e">
        <f t="shared" si="24"/>
        <v>#DIV/0!</v>
      </c>
      <c r="BM15" s="1" t="e">
        <f t="shared" si="2"/>
        <v>#DIV/0!</v>
      </c>
    </row>
    <row r="16" spans="1:65">
      <c r="A16" s="1" t="s">
        <v>46</v>
      </c>
      <c r="B16" s="1" t="s">
        <v>26</v>
      </c>
      <c r="C16" s="1" t="s">
        <v>45</v>
      </c>
      <c r="D16" s="3">
        <v>14.9</v>
      </c>
      <c r="E16" s="3">
        <v>14.9</v>
      </c>
      <c r="F16" s="3">
        <v>14.9</v>
      </c>
      <c r="G16" s="3">
        <v>14.9</v>
      </c>
      <c r="H16" s="3">
        <v>14.9</v>
      </c>
      <c r="I16" s="1">
        <f t="shared" si="3"/>
        <v>14.9</v>
      </c>
      <c r="J16" s="1">
        <f t="shared" si="4"/>
        <v>0</v>
      </c>
      <c r="K16" s="3">
        <v>14.93</v>
      </c>
      <c r="L16" s="5">
        <v>17.2</v>
      </c>
      <c r="M16" s="3">
        <v>15.41</v>
      </c>
      <c r="N16" s="3">
        <v>14.28</v>
      </c>
      <c r="O16" s="3">
        <v>15.93</v>
      </c>
      <c r="P16" s="1">
        <f t="shared" si="5"/>
        <v>15.55</v>
      </c>
      <c r="Q16" s="1">
        <f t="shared" si="6"/>
        <v>0.97675999999999985</v>
      </c>
      <c r="R16" s="1">
        <f t="shared" si="7"/>
        <v>0.65000000000000036</v>
      </c>
      <c r="S16" s="8">
        <f t="shared" si="8"/>
        <v>4.3624161073825524E-2</v>
      </c>
      <c r="T16" s="10">
        <f t="shared" si="9"/>
        <v>0.86627747491218898</v>
      </c>
      <c r="U16" s="3">
        <v>17.100000000000001</v>
      </c>
      <c r="V16" s="3">
        <v>16.68</v>
      </c>
      <c r="W16" s="3">
        <v>18.03</v>
      </c>
      <c r="X16" s="3">
        <v>16.239999999999998</v>
      </c>
      <c r="Y16" s="3">
        <v>16.239999999999998</v>
      </c>
      <c r="Z16" s="1">
        <f t="shared" si="10"/>
        <v>16.857999999999997</v>
      </c>
      <c r="AA16" s="1">
        <f t="shared" si="11"/>
        <v>0.44553600000000149</v>
      </c>
      <c r="AB16" s="1">
        <f t="shared" si="12"/>
        <v>1.9579999999999966</v>
      </c>
      <c r="AC16" s="8">
        <f t="shared" si="13"/>
        <v>0.13140939597315413</v>
      </c>
      <c r="AD16" s="10">
        <f t="shared" si="14"/>
        <v>0.58506550011717195</v>
      </c>
      <c r="AE16" s="3">
        <v>17.23</v>
      </c>
      <c r="AF16" s="3">
        <v>16.68</v>
      </c>
      <c r="AG16" s="3">
        <v>18.2</v>
      </c>
      <c r="AH16" s="3">
        <v>17.920000000000002</v>
      </c>
      <c r="AI16" s="3">
        <v>16.989999999999998</v>
      </c>
      <c r="AJ16" s="1">
        <f t="shared" si="1"/>
        <v>17.404</v>
      </c>
      <c r="AK16" s="1">
        <f t="shared" si="15"/>
        <v>0.32514400000000043</v>
      </c>
      <c r="AL16" s="1">
        <f t="shared" si="16"/>
        <v>2.5039999999999996</v>
      </c>
      <c r="AM16" s="8">
        <f t="shared" si="17"/>
        <v>0.16805369127516775</v>
      </c>
      <c r="AN16" s="10">
        <f t="shared" si="18"/>
        <v>0.49980541949758239</v>
      </c>
      <c r="AO16" s="3">
        <v>16</v>
      </c>
      <c r="AP16" s="3">
        <v>15.89</v>
      </c>
      <c r="AQ16" s="3">
        <v>15.93</v>
      </c>
      <c r="AR16" s="3">
        <v>18.61</v>
      </c>
      <c r="AS16" s="3">
        <v>16.86</v>
      </c>
      <c r="AT16" s="1">
        <f t="shared" si="19"/>
        <v>16.658000000000001</v>
      </c>
      <c r="AU16" s="1">
        <f t="shared" si="20"/>
        <v>1.0807759999999995</v>
      </c>
      <c r="AV16" s="1">
        <f t="shared" si="21"/>
        <v>1.7580000000000009</v>
      </c>
      <c r="AW16" s="8">
        <f t="shared" si="22"/>
        <v>0.11798657718120811</v>
      </c>
      <c r="AX16" s="10">
        <f t="shared" si="23"/>
        <v>0.91123613826433703</v>
      </c>
      <c r="BD16" s="1" t="e">
        <f t="shared" si="24"/>
        <v>#DIV/0!</v>
      </c>
      <c r="BG16">
        <v>12.66</v>
      </c>
      <c r="BH16">
        <v>13.31</v>
      </c>
      <c r="BI16">
        <v>12.83</v>
      </c>
      <c r="BJ16">
        <v>14.69</v>
      </c>
      <c r="BK16">
        <v>14.86</v>
      </c>
      <c r="BM16" s="1">
        <f t="shared" si="2"/>
        <v>13.669999999999998</v>
      </c>
    </row>
    <row r="17" spans="1:65">
      <c r="A17" s="1" t="s">
        <v>47</v>
      </c>
      <c r="B17" s="1" t="s">
        <v>26</v>
      </c>
      <c r="C17" s="1" t="s">
        <v>45</v>
      </c>
      <c r="D17" s="3">
        <v>13.7</v>
      </c>
      <c r="E17" s="3">
        <v>13.7</v>
      </c>
      <c r="F17" s="3">
        <v>13.8</v>
      </c>
      <c r="G17" s="3">
        <v>13.8</v>
      </c>
      <c r="H17" s="3">
        <v>13.9</v>
      </c>
      <c r="I17" s="1">
        <f t="shared" si="3"/>
        <v>13.780000000000001</v>
      </c>
      <c r="J17" s="1">
        <f t="shared" si="4"/>
        <v>5.6000000000000745E-3</v>
      </c>
      <c r="K17" s="3">
        <v>15.84</v>
      </c>
      <c r="L17" s="5">
        <v>15.88</v>
      </c>
      <c r="M17" s="3">
        <v>14.24</v>
      </c>
      <c r="N17" s="3">
        <v>15.15</v>
      </c>
      <c r="O17" s="3">
        <v>15.44</v>
      </c>
      <c r="P17" s="1">
        <f t="shared" si="5"/>
        <v>15.309999999999999</v>
      </c>
      <c r="Q17" s="1">
        <f t="shared" si="6"/>
        <v>0.35863999999999996</v>
      </c>
      <c r="R17" s="1">
        <f t="shared" si="7"/>
        <v>1.5299999999999976</v>
      </c>
      <c r="S17" s="8">
        <f t="shared" si="8"/>
        <v>0.11103047895500708</v>
      </c>
      <c r="T17" s="10">
        <f t="shared" si="9"/>
        <v>0.52491919215318084</v>
      </c>
      <c r="U17" s="3">
        <v>15.34</v>
      </c>
      <c r="V17" s="3">
        <v>16.88</v>
      </c>
      <c r="W17" s="3">
        <v>14.68</v>
      </c>
      <c r="X17" s="3">
        <v>14.62</v>
      </c>
      <c r="Y17" s="3">
        <v>14.8</v>
      </c>
      <c r="Z17" s="1">
        <f t="shared" si="10"/>
        <v>15.263999999999999</v>
      </c>
      <c r="AA17" s="1">
        <f t="shared" si="11"/>
        <v>0.71766399999999941</v>
      </c>
      <c r="AB17" s="1">
        <f t="shared" si="12"/>
        <v>1.4839999999999982</v>
      </c>
      <c r="AC17" s="8">
        <f t="shared" si="13"/>
        <v>0.10769230769230756</v>
      </c>
      <c r="AD17" s="10">
        <f t="shared" si="14"/>
        <v>0.74254652421173251</v>
      </c>
      <c r="AE17" s="3">
        <v>13.67</v>
      </c>
      <c r="AF17" s="3">
        <v>15.66</v>
      </c>
      <c r="AG17" s="3">
        <v>11.94</v>
      </c>
      <c r="AH17" s="3">
        <v>16.22</v>
      </c>
      <c r="AI17" s="3">
        <v>14.8</v>
      </c>
      <c r="AJ17" s="1">
        <f t="shared" si="1"/>
        <v>14.457999999999998</v>
      </c>
      <c r="AK17" s="1">
        <f t="shared" si="15"/>
        <v>2.3255360000000653</v>
      </c>
      <c r="AL17" s="1">
        <f t="shared" si="16"/>
        <v>0.67799999999999727</v>
      </c>
      <c r="AM17" s="8">
        <f t="shared" si="17"/>
        <v>4.920174165457164E-2</v>
      </c>
      <c r="AN17" s="10">
        <f t="shared" si="18"/>
        <v>1.3366712969194765</v>
      </c>
      <c r="AO17" s="3">
        <v>12.95</v>
      </c>
      <c r="AP17" s="3">
        <v>14.87</v>
      </c>
      <c r="AQ17" s="3">
        <v>14.93</v>
      </c>
      <c r="AR17" s="3">
        <v>14.49</v>
      </c>
      <c r="AS17" s="3">
        <v>13.01</v>
      </c>
      <c r="AT17" s="1">
        <f t="shared" si="19"/>
        <v>14.05</v>
      </c>
      <c r="AU17" s="1">
        <f t="shared" si="20"/>
        <v>0.7864000000000001</v>
      </c>
      <c r="AV17" s="1">
        <f t="shared" si="21"/>
        <v>0.26999999999999957</v>
      </c>
      <c r="AW17" s="8">
        <f t="shared" si="22"/>
        <v>1.9593613933236543E-2</v>
      </c>
      <c r="AX17" s="10">
        <f t="shared" si="23"/>
        <v>0.77729315146781774</v>
      </c>
      <c r="BD17" s="1" t="e">
        <f t="shared" si="24"/>
        <v>#DIV/0!</v>
      </c>
      <c r="BG17">
        <v>14.21</v>
      </c>
      <c r="BH17">
        <v>13.23</v>
      </c>
      <c r="BI17">
        <v>13.48</v>
      </c>
      <c r="BJ17">
        <v>14.71</v>
      </c>
      <c r="BK17">
        <v>15.81</v>
      </c>
      <c r="BM17" s="1">
        <f t="shared" si="2"/>
        <v>14.288</v>
      </c>
    </row>
    <row r="18" spans="1:65">
      <c r="A18" s="1" t="s">
        <v>49</v>
      </c>
      <c r="B18" s="1" t="s">
        <v>50</v>
      </c>
      <c r="C18" s="1" t="s">
        <v>53</v>
      </c>
      <c r="D18" s="3">
        <v>4.9000000000000004</v>
      </c>
      <c r="E18" s="3">
        <v>4.8</v>
      </c>
      <c r="F18" s="3">
        <v>4.8</v>
      </c>
      <c r="G18" s="3">
        <v>4.9000000000000004</v>
      </c>
      <c r="H18" s="3">
        <v>4.9000000000000004</v>
      </c>
      <c r="I18" s="1">
        <f t="shared" si="3"/>
        <v>4.8599999999999994</v>
      </c>
      <c r="J18" s="1">
        <f t="shared" si="4"/>
        <v>2.4000000000000254E-3</v>
      </c>
      <c r="K18" s="3">
        <v>20.170000000000002</v>
      </c>
      <c r="L18" s="5">
        <v>16.940000000000001</v>
      </c>
      <c r="M18" s="3">
        <v>17.7</v>
      </c>
      <c r="N18" s="3">
        <v>17.8</v>
      </c>
      <c r="O18" s="3">
        <v>15.7</v>
      </c>
      <c r="P18" s="1">
        <f t="shared" si="5"/>
        <v>17.661999999999999</v>
      </c>
      <c r="Q18" s="1">
        <f t="shared" si="6"/>
        <v>2.1362560000000022</v>
      </c>
      <c r="R18" s="1">
        <f t="shared" si="7"/>
        <v>12.802</v>
      </c>
      <c r="S18" s="8">
        <f t="shared" si="8"/>
        <v>2.6341563786008231</v>
      </c>
      <c r="T18" s="10">
        <f t="shared" si="9"/>
        <v>1.2811197800721643</v>
      </c>
      <c r="U18" s="3">
        <v>7.24</v>
      </c>
      <c r="V18" s="3">
        <v>5.01</v>
      </c>
      <c r="W18" s="3">
        <v>4.46</v>
      </c>
      <c r="X18" s="3">
        <v>6.69</v>
      </c>
      <c r="Y18" s="3">
        <v>8.1300000000000008</v>
      </c>
      <c r="Z18" s="1">
        <f t="shared" si="10"/>
        <v>6.306</v>
      </c>
      <c r="AA18" s="1">
        <f t="shared" si="11"/>
        <v>1.8868239999999878</v>
      </c>
      <c r="AB18" s="1">
        <f t="shared" si="12"/>
        <v>1.4460000000000006</v>
      </c>
      <c r="AC18" s="8">
        <f t="shared" si="13"/>
        <v>0.29753086419753105</v>
      </c>
      <c r="AD18" s="10">
        <f t="shared" si="14"/>
        <v>1.2040063702404005</v>
      </c>
      <c r="AE18" s="3">
        <v>17.22</v>
      </c>
      <c r="AF18" s="3">
        <v>18.93</v>
      </c>
      <c r="AG18" s="3">
        <v>18.04</v>
      </c>
      <c r="AH18" s="3">
        <v>19.690000000000001</v>
      </c>
      <c r="AI18" s="3">
        <v>18.760000000000002</v>
      </c>
      <c r="AJ18" s="1">
        <f t="shared" si="1"/>
        <v>18.527999999999999</v>
      </c>
      <c r="AK18" s="1">
        <f t="shared" si="15"/>
        <v>0.70293600000000145</v>
      </c>
      <c r="AL18" s="1">
        <f t="shared" si="16"/>
        <v>13.667999999999999</v>
      </c>
      <c r="AM18" s="8">
        <f t="shared" si="17"/>
        <v>2.812345679012346</v>
      </c>
      <c r="AN18" s="10">
        <f t="shared" si="18"/>
        <v>0.73488770537864478</v>
      </c>
      <c r="AO18" s="3">
        <v>7.68</v>
      </c>
      <c r="AP18" s="3">
        <v>4.01</v>
      </c>
      <c r="AQ18" s="3">
        <v>7.68</v>
      </c>
      <c r="AR18" s="3">
        <v>6.86</v>
      </c>
      <c r="AS18" s="3">
        <v>6.86</v>
      </c>
      <c r="AT18" s="1">
        <f t="shared" si="19"/>
        <v>6.6179999999999994</v>
      </c>
      <c r="AU18" s="1">
        <f t="shared" si="20"/>
        <v>1.8348959999999988</v>
      </c>
      <c r="AV18" s="1">
        <f t="shared" si="21"/>
        <v>1.758</v>
      </c>
      <c r="AW18" s="8">
        <f t="shared" si="22"/>
        <v>0.36172839506172844</v>
      </c>
      <c r="AX18" s="10">
        <f t="shared" si="23"/>
        <v>1.1873228225092245</v>
      </c>
      <c r="BD18" s="1" t="e">
        <f t="shared" si="24"/>
        <v>#DIV/0!</v>
      </c>
      <c r="BM18" s="1" t="e">
        <f t="shared" si="2"/>
        <v>#DIV/0!</v>
      </c>
    </row>
    <row r="19" spans="1:65">
      <c r="A19" s="1" t="s">
        <v>51</v>
      </c>
      <c r="B19" s="1" t="s">
        <v>50</v>
      </c>
      <c r="C19" s="1" t="s">
        <v>52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1">
        <f t="shared" si="3"/>
        <v>1</v>
      </c>
      <c r="J19" s="1">
        <f t="shared" si="4"/>
        <v>0</v>
      </c>
      <c r="K19" s="3">
        <v>2.82</v>
      </c>
      <c r="L19" s="5">
        <v>0.41</v>
      </c>
      <c r="M19" s="3">
        <v>1.96</v>
      </c>
      <c r="N19" s="3">
        <v>0.31</v>
      </c>
      <c r="O19" s="3">
        <v>0.89</v>
      </c>
      <c r="P19" s="1">
        <f t="shared" si="5"/>
        <v>1.2779999999999998</v>
      </c>
      <c r="Q19" s="1">
        <f t="shared" si="6"/>
        <v>0.93677600000000039</v>
      </c>
      <c r="R19" s="1">
        <f t="shared" si="7"/>
        <v>0.2779999999999998</v>
      </c>
      <c r="S19" s="8">
        <f t="shared" si="8"/>
        <v>0.2779999999999998</v>
      </c>
      <c r="T19" s="10">
        <f t="shared" si="9"/>
        <v>0.84836153003475578</v>
      </c>
      <c r="U19" s="3">
        <v>6.05</v>
      </c>
      <c r="V19" s="3">
        <v>4.71</v>
      </c>
      <c r="W19" s="3">
        <v>3.61</v>
      </c>
      <c r="X19" s="3">
        <v>5.71</v>
      </c>
      <c r="Y19" s="3">
        <v>3.75</v>
      </c>
      <c r="Z19" s="1">
        <f t="shared" si="10"/>
        <v>4.766</v>
      </c>
      <c r="AA19" s="1">
        <f t="shared" si="11"/>
        <v>0.98230400000000373</v>
      </c>
      <c r="AB19" s="1">
        <f t="shared" si="12"/>
        <v>3.766</v>
      </c>
      <c r="AC19" s="8">
        <f t="shared" si="13"/>
        <v>3.766</v>
      </c>
      <c r="AD19" s="10">
        <f t="shared" si="14"/>
        <v>0.86873245195550663</v>
      </c>
      <c r="AE19" s="3">
        <v>2.72</v>
      </c>
      <c r="AF19" s="3">
        <v>1.93</v>
      </c>
      <c r="AG19" s="3">
        <v>0.65</v>
      </c>
      <c r="AH19" s="3">
        <v>3.1</v>
      </c>
      <c r="AI19" s="3">
        <v>1.48</v>
      </c>
      <c r="AJ19" s="1">
        <f t="shared" si="1"/>
        <v>1.9760000000000002</v>
      </c>
      <c r="AK19" s="1">
        <f t="shared" si="15"/>
        <v>0.76466399999999912</v>
      </c>
      <c r="AL19" s="1">
        <f t="shared" si="16"/>
        <v>0.9760000000000002</v>
      </c>
      <c r="AM19" s="8">
        <f t="shared" si="17"/>
        <v>0.9760000000000002</v>
      </c>
      <c r="AN19" s="10">
        <f t="shared" si="18"/>
        <v>0.76647573577605799</v>
      </c>
      <c r="AO19" s="3">
        <v>2.2999999999999998</v>
      </c>
      <c r="AP19" s="3">
        <v>2.89</v>
      </c>
      <c r="AQ19" s="3">
        <v>0.65</v>
      </c>
      <c r="AR19" s="3">
        <v>1.51</v>
      </c>
      <c r="AS19" s="3">
        <v>2.58</v>
      </c>
      <c r="AT19" s="1">
        <f t="shared" si="19"/>
        <v>1.986</v>
      </c>
      <c r="AU19" s="1">
        <f t="shared" si="20"/>
        <v>0.6560240000000005</v>
      </c>
      <c r="AV19" s="1">
        <f t="shared" si="21"/>
        <v>0.98599999999999999</v>
      </c>
      <c r="AW19" s="8">
        <f t="shared" si="22"/>
        <v>0.98599999999999999</v>
      </c>
      <c r="AX19" s="10">
        <f t="shared" si="23"/>
        <v>0.70994213586559896</v>
      </c>
      <c r="BD19" s="1" t="e">
        <f t="shared" si="24"/>
        <v>#DIV/0!</v>
      </c>
      <c r="BM19" s="1" t="e">
        <f t="shared" si="2"/>
        <v>#DIV/0!</v>
      </c>
    </row>
    <row r="20" spans="1:65">
      <c r="A20" s="1" t="s">
        <v>54</v>
      </c>
      <c r="B20" s="1" t="s">
        <v>26</v>
      </c>
      <c r="C20" s="1" t="s">
        <v>55</v>
      </c>
      <c r="D20" s="3">
        <v>26.7</v>
      </c>
      <c r="E20" s="3">
        <v>26.6</v>
      </c>
      <c r="F20" s="3">
        <v>26.5</v>
      </c>
      <c r="G20" s="3">
        <v>26.4</v>
      </c>
      <c r="H20" s="3">
        <v>26.2</v>
      </c>
      <c r="I20" s="1">
        <f t="shared" si="3"/>
        <v>26.479999999999997</v>
      </c>
      <c r="J20" s="1">
        <f t="shared" si="4"/>
        <v>2.9600000000000126E-2</v>
      </c>
      <c r="K20" s="3">
        <v>22.16</v>
      </c>
      <c r="L20" s="5">
        <v>22.96</v>
      </c>
      <c r="M20" s="3">
        <v>20.96</v>
      </c>
      <c r="N20" s="3">
        <v>22.67</v>
      </c>
      <c r="O20" s="3">
        <v>23.25</v>
      </c>
      <c r="P20" s="1">
        <f t="shared" si="5"/>
        <v>22.400000000000002</v>
      </c>
      <c r="Q20" s="1">
        <f t="shared" si="6"/>
        <v>0.64803999999999995</v>
      </c>
      <c r="R20" s="1">
        <f t="shared" si="7"/>
        <v>-4.0799999999999947</v>
      </c>
      <c r="S20" s="8">
        <f t="shared" si="8"/>
        <v>0.15407854984894243</v>
      </c>
      <c r="T20" s="10">
        <f t="shared" si="9"/>
        <v>0.70560881147596499</v>
      </c>
      <c r="U20" s="3">
        <v>27.89</v>
      </c>
      <c r="V20" s="3">
        <v>27.57</v>
      </c>
      <c r="W20" s="3">
        <v>26.11</v>
      </c>
      <c r="X20" s="3">
        <v>26.43</v>
      </c>
      <c r="Y20" s="3">
        <v>27.32</v>
      </c>
      <c r="Z20" s="1">
        <f t="shared" si="10"/>
        <v>27.064</v>
      </c>
      <c r="AA20" s="1">
        <f t="shared" si="11"/>
        <v>0.46318400000000065</v>
      </c>
      <c r="AB20" s="1">
        <f t="shared" si="12"/>
        <v>0.58400000000000318</v>
      </c>
      <c r="AC20" s="8">
        <f t="shared" si="13"/>
        <v>2.2054380664652692E-2</v>
      </c>
      <c r="AD20" s="10">
        <f t="shared" si="14"/>
        <v>0.59654040305823186</v>
      </c>
      <c r="AE20" s="3">
        <v>24.14</v>
      </c>
      <c r="AF20" s="3">
        <v>25.09</v>
      </c>
      <c r="AG20" s="3">
        <v>24.23</v>
      </c>
      <c r="AH20" s="3">
        <v>24.61</v>
      </c>
      <c r="AI20" s="3">
        <v>26.46</v>
      </c>
      <c r="AJ20" s="1">
        <f t="shared" si="1"/>
        <v>24.905999999999999</v>
      </c>
      <c r="AK20" s="1">
        <f t="shared" si="15"/>
        <v>0.71602400000000033</v>
      </c>
      <c r="AL20" s="1">
        <f t="shared" si="16"/>
        <v>-1.5739999999999981</v>
      </c>
      <c r="AM20" s="8">
        <f t="shared" si="17"/>
        <v>5.9441087613292982E-2</v>
      </c>
      <c r="AN20" s="10">
        <f t="shared" si="18"/>
        <v>0.74169760827829156</v>
      </c>
      <c r="AO20" s="3">
        <v>22.55</v>
      </c>
      <c r="AP20" s="3">
        <v>24.74</v>
      </c>
      <c r="AQ20" s="3">
        <v>23.75</v>
      </c>
      <c r="AR20" s="3">
        <v>24.61</v>
      </c>
      <c r="AS20" s="3">
        <v>24.2</v>
      </c>
      <c r="AT20" s="1">
        <f t="shared" si="19"/>
        <v>23.97</v>
      </c>
      <c r="AU20" s="1">
        <f t="shared" si="20"/>
        <v>0.62403999999999882</v>
      </c>
      <c r="AV20" s="1">
        <f t="shared" si="21"/>
        <v>-2.509999999999998</v>
      </c>
      <c r="AW20" s="8">
        <f t="shared" si="22"/>
        <v>9.4788519637462168E-2</v>
      </c>
      <c r="AX20" s="10">
        <f t="shared" si="23"/>
        <v>0.69241952058935419</v>
      </c>
      <c r="BD20" s="1" t="e">
        <f t="shared" si="24"/>
        <v>#DIV/0!</v>
      </c>
      <c r="BM20" s="1" t="e">
        <f t="shared" si="2"/>
        <v>#DIV/0!</v>
      </c>
    </row>
    <row r="21" spans="1:65">
      <c r="A21" s="1" t="s">
        <v>56</v>
      </c>
      <c r="B21" s="1" t="s">
        <v>20</v>
      </c>
      <c r="C21" s="1" t="s">
        <v>57</v>
      </c>
      <c r="D21" s="3">
        <v>80.5</v>
      </c>
      <c r="E21" s="3">
        <v>80.400000000000006</v>
      </c>
      <c r="F21" s="3">
        <v>80.3</v>
      </c>
      <c r="G21" s="3">
        <v>80.3</v>
      </c>
      <c r="H21" s="3">
        <v>80.3</v>
      </c>
      <c r="I21" s="1">
        <f t="shared" si="3"/>
        <v>80.36</v>
      </c>
      <c r="J21" s="1">
        <f t="shared" si="4"/>
        <v>6.4000000000002961E-3</v>
      </c>
      <c r="K21" s="3">
        <v>73.42</v>
      </c>
      <c r="L21" s="6">
        <v>72.97</v>
      </c>
      <c r="M21" s="3">
        <v>71.709999999999994</v>
      </c>
      <c r="N21" s="3">
        <v>73.16</v>
      </c>
      <c r="O21" s="3">
        <v>72.12</v>
      </c>
      <c r="P21" s="1">
        <f t="shared" si="5"/>
        <v>72.676000000000002</v>
      </c>
      <c r="Q21" s="1">
        <f t="shared" si="6"/>
        <v>0.42330400000000112</v>
      </c>
      <c r="R21" s="1">
        <f t="shared" si="7"/>
        <v>-7.6839999999999975</v>
      </c>
      <c r="S21" s="8">
        <f t="shared" si="8"/>
        <v>9.5619711299153781E-2</v>
      </c>
      <c r="T21" s="10">
        <f t="shared" si="9"/>
        <v>0.57028148920250077</v>
      </c>
      <c r="U21" s="3">
        <v>77.86</v>
      </c>
      <c r="V21" s="3">
        <v>79.09</v>
      </c>
      <c r="W21" s="3">
        <v>77.760000000000005</v>
      </c>
      <c r="X21" s="3">
        <v>78.489999999999995</v>
      </c>
      <c r="Y21" s="3">
        <v>78.62</v>
      </c>
      <c r="Z21" s="1">
        <f t="shared" si="10"/>
        <v>78.364000000000004</v>
      </c>
      <c r="AA21" s="1">
        <f t="shared" si="11"/>
        <v>0.24546400000000004</v>
      </c>
      <c r="AB21" s="1">
        <f t="shared" si="12"/>
        <v>-1.9959999999999951</v>
      </c>
      <c r="AC21" s="8">
        <f t="shared" si="13"/>
        <v>2.4838227974116417E-2</v>
      </c>
      <c r="AD21" s="10">
        <f t="shared" si="14"/>
        <v>0.43426716384337938</v>
      </c>
      <c r="AE21" s="3">
        <v>86.07</v>
      </c>
      <c r="AF21" s="3">
        <v>86.26</v>
      </c>
      <c r="AG21" s="3">
        <v>85.53</v>
      </c>
      <c r="AH21" s="3">
        <v>86.51</v>
      </c>
      <c r="AI21" s="3">
        <v>86.41</v>
      </c>
      <c r="AJ21" s="1">
        <f t="shared" si="1"/>
        <v>86.155999999999992</v>
      </c>
      <c r="AK21" s="1">
        <f t="shared" si="15"/>
        <v>0.11998400000000053</v>
      </c>
      <c r="AL21" s="1">
        <f t="shared" si="16"/>
        <v>5.7959999999999923</v>
      </c>
      <c r="AM21" s="8">
        <f t="shared" si="17"/>
        <v>7.2125435540069588E-2</v>
      </c>
      <c r="AN21" s="10">
        <f t="shared" si="18"/>
        <v>0.30361607175581656</v>
      </c>
      <c r="AO21" s="3">
        <v>69.58</v>
      </c>
      <c r="AP21" s="3">
        <v>71.86</v>
      </c>
      <c r="AQ21" s="3">
        <v>70.53</v>
      </c>
      <c r="AR21" s="3">
        <v>70.66</v>
      </c>
      <c r="AS21" s="3">
        <v>69.989999999999995</v>
      </c>
      <c r="AT21" s="1">
        <f t="shared" si="19"/>
        <v>70.524000000000001</v>
      </c>
      <c r="AU21" s="1">
        <f t="shared" si="20"/>
        <v>0.59594400000000136</v>
      </c>
      <c r="AV21" s="1">
        <f t="shared" si="21"/>
        <v>-9.8359999999999985</v>
      </c>
      <c r="AW21" s="8">
        <f t="shared" si="22"/>
        <v>0.12239920358387256</v>
      </c>
      <c r="AX21" s="10">
        <f t="shared" si="23"/>
        <v>0.67665269310625575</v>
      </c>
      <c r="BD21" s="1" t="e">
        <f t="shared" si="24"/>
        <v>#DIV/0!</v>
      </c>
      <c r="BG21" s="3">
        <v>76.05</v>
      </c>
      <c r="BH21" s="3">
        <v>76.680000000000007</v>
      </c>
      <c r="BI21" s="3">
        <v>77.22</v>
      </c>
      <c r="BJ21" s="3">
        <v>76.78</v>
      </c>
      <c r="BK21" s="3">
        <v>78.58</v>
      </c>
      <c r="BM21" s="1">
        <f t="shared" si="2"/>
        <v>77.061999999999998</v>
      </c>
    </row>
    <row r="22" spans="1:65">
      <c r="I22" s="1" t="e">
        <f t="shared" si="3"/>
        <v>#DIV/0!</v>
      </c>
      <c r="J22" s="1" t="e">
        <f t="shared" si="4"/>
        <v>#DIV/0!</v>
      </c>
      <c r="P22" s="1" t="e">
        <f t="shared" si="5"/>
        <v>#DIV/0!</v>
      </c>
      <c r="Q22" s="1" t="e">
        <f t="shared" si="6"/>
        <v>#DIV/0!</v>
      </c>
      <c r="R22" s="1" t="e">
        <f t="shared" si="7"/>
        <v>#DIV/0!</v>
      </c>
      <c r="S22" s="8" t="e">
        <f t="shared" si="8"/>
        <v>#DIV/0!</v>
      </c>
      <c r="T22" s="10" t="e">
        <f t="shared" si="9"/>
        <v>#DIV/0!</v>
      </c>
      <c r="Z22" s="1" t="e">
        <f t="shared" si="10"/>
        <v>#DIV/0!</v>
      </c>
      <c r="AA22" s="1" t="e">
        <f t="shared" si="11"/>
        <v>#DIV/0!</v>
      </c>
      <c r="AB22" s="1" t="e">
        <f t="shared" si="12"/>
        <v>#DIV/0!</v>
      </c>
      <c r="AC22" s="8" t="e">
        <f t="shared" si="13"/>
        <v>#DIV/0!</v>
      </c>
      <c r="AD22" s="10" t="e">
        <f t="shared" si="14"/>
        <v>#DIV/0!</v>
      </c>
      <c r="AJ22" s="1" t="e">
        <f t="shared" si="1"/>
        <v>#DIV/0!</v>
      </c>
      <c r="AK22" s="1" t="e">
        <f t="shared" si="15"/>
        <v>#DIV/0!</v>
      </c>
      <c r="AL22" s="1" t="e">
        <f t="shared" si="16"/>
        <v>#DIV/0!</v>
      </c>
      <c r="AM22" s="8" t="e">
        <f t="shared" si="17"/>
        <v>#DIV/0!</v>
      </c>
      <c r="AN22" s="10" t="e">
        <f t="shared" si="18"/>
        <v>#DIV/0!</v>
      </c>
      <c r="AT22" s="1" t="e">
        <f t="shared" si="19"/>
        <v>#DIV/0!</v>
      </c>
      <c r="AU22" s="1" t="e">
        <f t="shared" si="20"/>
        <v>#DIV/0!</v>
      </c>
      <c r="AV22" s="1" t="e">
        <f t="shared" si="21"/>
        <v>#DIV/0!</v>
      </c>
      <c r="AW22" s="8" t="e">
        <f t="shared" si="22"/>
        <v>#DIV/0!</v>
      </c>
      <c r="AX22" s="10" t="e">
        <f t="shared" si="23"/>
        <v>#DIV/0!</v>
      </c>
      <c r="BD22" s="1" t="e">
        <f t="shared" si="24"/>
        <v>#DIV/0!</v>
      </c>
      <c r="BM22" s="1" t="e">
        <f t="shared" si="2"/>
        <v>#DIV/0!</v>
      </c>
    </row>
    <row r="23" spans="1:65">
      <c r="I23" s="1" t="e">
        <f t="shared" si="3"/>
        <v>#DIV/0!</v>
      </c>
      <c r="J23" s="1" t="e">
        <f t="shared" si="4"/>
        <v>#DIV/0!</v>
      </c>
      <c r="P23" s="1" t="e">
        <f t="shared" si="5"/>
        <v>#DIV/0!</v>
      </c>
      <c r="Q23" s="1" t="e">
        <f t="shared" si="6"/>
        <v>#DIV/0!</v>
      </c>
      <c r="R23" s="1" t="e">
        <f t="shared" si="7"/>
        <v>#DIV/0!</v>
      </c>
      <c r="S23" s="8" t="e">
        <f t="shared" si="8"/>
        <v>#DIV/0!</v>
      </c>
      <c r="T23" s="10" t="e">
        <f t="shared" si="9"/>
        <v>#DIV/0!</v>
      </c>
      <c r="Z23" s="1" t="e">
        <f t="shared" si="10"/>
        <v>#DIV/0!</v>
      </c>
      <c r="AA23" s="1" t="e">
        <f t="shared" si="11"/>
        <v>#DIV/0!</v>
      </c>
      <c r="AB23" s="1" t="e">
        <f t="shared" si="12"/>
        <v>#DIV/0!</v>
      </c>
      <c r="AC23" s="8" t="e">
        <f t="shared" si="13"/>
        <v>#DIV/0!</v>
      </c>
      <c r="AD23" s="10" t="e">
        <f t="shared" si="14"/>
        <v>#DIV/0!</v>
      </c>
      <c r="AJ23" s="1" t="e">
        <f t="shared" si="1"/>
        <v>#DIV/0!</v>
      </c>
      <c r="AK23" s="1" t="e">
        <f t="shared" si="15"/>
        <v>#DIV/0!</v>
      </c>
      <c r="AL23" s="1" t="e">
        <f t="shared" si="16"/>
        <v>#DIV/0!</v>
      </c>
      <c r="AM23" s="8" t="e">
        <f t="shared" si="17"/>
        <v>#DIV/0!</v>
      </c>
      <c r="AN23" s="10" t="e">
        <f t="shared" si="18"/>
        <v>#DIV/0!</v>
      </c>
      <c r="AT23" s="1" t="e">
        <f t="shared" si="19"/>
        <v>#DIV/0!</v>
      </c>
      <c r="AU23" s="1" t="e">
        <f t="shared" si="20"/>
        <v>#DIV/0!</v>
      </c>
      <c r="AV23" s="1" t="e">
        <f t="shared" si="21"/>
        <v>#DIV/0!</v>
      </c>
      <c r="AW23" s="8" t="e">
        <f t="shared" si="22"/>
        <v>#DIV/0!</v>
      </c>
      <c r="AX23" s="10" t="e">
        <f t="shared" si="23"/>
        <v>#DIV/0!</v>
      </c>
      <c r="BD23" s="1" t="e">
        <f t="shared" si="24"/>
        <v>#DIV/0!</v>
      </c>
      <c r="BM23" s="1" t="e">
        <f t="shared" si="2"/>
        <v>#DIV/0!</v>
      </c>
    </row>
    <row r="24" spans="1:65">
      <c r="I24" s="1" t="e">
        <f t="shared" si="3"/>
        <v>#DIV/0!</v>
      </c>
      <c r="J24" s="1" t="e">
        <f t="shared" si="4"/>
        <v>#DIV/0!</v>
      </c>
      <c r="P24" s="1" t="e">
        <f t="shared" si="5"/>
        <v>#DIV/0!</v>
      </c>
      <c r="Q24" s="1" t="e">
        <f t="shared" si="6"/>
        <v>#DIV/0!</v>
      </c>
      <c r="R24" s="1" t="e">
        <f t="shared" si="7"/>
        <v>#DIV/0!</v>
      </c>
      <c r="S24" s="8" t="e">
        <f t="shared" si="8"/>
        <v>#DIV/0!</v>
      </c>
      <c r="T24" s="10" t="e">
        <f t="shared" si="9"/>
        <v>#DIV/0!</v>
      </c>
      <c r="Z24" s="1" t="e">
        <f t="shared" si="10"/>
        <v>#DIV/0!</v>
      </c>
      <c r="AA24" s="1" t="e">
        <f t="shared" si="11"/>
        <v>#DIV/0!</v>
      </c>
      <c r="AB24" s="1" t="e">
        <f t="shared" si="12"/>
        <v>#DIV/0!</v>
      </c>
      <c r="AC24" s="8" t="e">
        <f t="shared" si="13"/>
        <v>#DIV/0!</v>
      </c>
      <c r="AD24" s="10" t="e">
        <f t="shared" si="14"/>
        <v>#DIV/0!</v>
      </c>
      <c r="AJ24" s="1" t="e">
        <f t="shared" si="1"/>
        <v>#DIV/0!</v>
      </c>
      <c r="AK24" s="1" t="e">
        <f t="shared" si="15"/>
        <v>#DIV/0!</v>
      </c>
      <c r="AL24" s="1" t="e">
        <f t="shared" si="16"/>
        <v>#DIV/0!</v>
      </c>
      <c r="AM24" s="8" t="e">
        <f t="shared" si="17"/>
        <v>#DIV/0!</v>
      </c>
      <c r="AN24" s="10" t="e">
        <f t="shared" si="18"/>
        <v>#DIV/0!</v>
      </c>
      <c r="AT24" s="1" t="e">
        <f t="shared" si="19"/>
        <v>#DIV/0!</v>
      </c>
      <c r="AU24" s="1" t="e">
        <f t="shared" si="20"/>
        <v>#DIV/0!</v>
      </c>
      <c r="AV24" s="1" t="e">
        <f t="shared" si="21"/>
        <v>#DIV/0!</v>
      </c>
      <c r="AW24" s="8" t="e">
        <f t="shared" si="22"/>
        <v>#DIV/0!</v>
      </c>
      <c r="AX24" s="10" t="e">
        <f t="shared" si="23"/>
        <v>#DIV/0!</v>
      </c>
      <c r="BD24" s="1" t="e">
        <f t="shared" si="24"/>
        <v>#DIV/0!</v>
      </c>
      <c r="BM24" s="1" t="e">
        <f t="shared" si="2"/>
        <v>#DIV/0!</v>
      </c>
    </row>
    <row r="25" spans="1:65">
      <c r="I25" s="1" t="e">
        <f t="shared" si="3"/>
        <v>#DIV/0!</v>
      </c>
      <c r="J25" s="1" t="e">
        <f t="shared" si="4"/>
        <v>#DIV/0!</v>
      </c>
      <c r="P25" s="1" t="e">
        <f t="shared" si="5"/>
        <v>#DIV/0!</v>
      </c>
      <c r="Q25" s="1" t="e">
        <f t="shared" si="6"/>
        <v>#DIV/0!</v>
      </c>
      <c r="R25" s="1" t="e">
        <f t="shared" si="7"/>
        <v>#DIV/0!</v>
      </c>
      <c r="S25" s="8" t="e">
        <f t="shared" si="8"/>
        <v>#DIV/0!</v>
      </c>
      <c r="T25" s="10" t="e">
        <f t="shared" si="9"/>
        <v>#DIV/0!</v>
      </c>
      <c r="Z25" s="1" t="e">
        <f t="shared" si="10"/>
        <v>#DIV/0!</v>
      </c>
      <c r="AA25" s="1" t="e">
        <f t="shared" si="11"/>
        <v>#DIV/0!</v>
      </c>
      <c r="AB25" s="1" t="e">
        <f t="shared" si="12"/>
        <v>#DIV/0!</v>
      </c>
      <c r="AC25" s="8" t="e">
        <f t="shared" si="13"/>
        <v>#DIV/0!</v>
      </c>
      <c r="AD25" s="10" t="e">
        <f t="shared" si="14"/>
        <v>#DIV/0!</v>
      </c>
      <c r="AJ25" s="1" t="e">
        <f t="shared" si="1"/>
        <v>#DIV/0!</v>
      </c>
      <c r="AK25" s="1" t="e">
        <f t="shared" si="15"/>
        <v>#DIV/0!</v>
      </c>
      <c r="AL25" s="1" t="e">
        <f t="shared" si="16"/>
        <v>#DIV/0!</v>
      </c>
      <c r="AM25" s="8" t="e">
        <f t="shared" si="17"/>
        <v>#DIV/0!</v>
      </c>
      <c r="AN25" s="10" t="e">
        <f t="shared" si="18"/>
        <v>#DIV/0!</v>
      </c>
      <c r="AT25" s="1" t="e">
        <f t="shared" si="19"/>
        <v>#DIV/0!</v>
      </c>
      <c r="AU25" s="1" t="e">
        <f t="shared" si="20"/>
        <v>#DIV/0!</v>
      </c>
      <c r="AV25" s="1" t="e">
        <f t="shared" si="21"/>
        <v>#DIV/0!</v>
      </c>
      <c r="AW25" s="8" t="e">
        <f t="shared" si="22"/>
        <v>#DIV/0!</v>
      </c>
      <c r="AX25" s="10" t="e">
        <f t="shared" si="23"/>
        <v>#DIV/0!</v>
      </c>
      <c r="BD25" s="1" t="e">
        <f t="shared" si="24"/>
        <v>#DIV/0!</v>
      </c>
      <c r="BM25" s="1" t="e">
        <f t="shared" si="2"/>
        <v>#DIV/0!</v>
      </c>
    </row>
    <row r="26" spans="1:65">
      <c r="I26" s="1" t="e">
        <f t="shared" si="3"/>
        <v>#DIV/0!</v>
      </c>
      <c r="J26" s="1" t="e">
        <f t="shared" si="4"/>
        <v>#DIV/0!</v>
      </c>
      <c r="P26" s="1" t="e">
        <f t="shared" si="5"/>
        <v>#DIV/0!</v>
      </c>
      <c r="Q26" s="1" t="e">
        <f t="shared" si="6"/>
        <v>#DIV/0!</v>
      </c>
      <c r="R26" s="1" t="e">
        <f t="shared" si="7"/>
        <v>#DIV/0!</v>
      </c>
      <c r="S26" s="8" t="e">
        <f t="shared" si="8"/>
        <v>#DIV/0!</v>
      </c>
      <c r="T26" s="10" t="e">
        <f t="shared" si="9"/>
        <v>#DIV/0!</v>
      </c>
      <c r="Z26" s="1" t="e">
        <f t="shared" si="10"/>
        <v>#DIV/0!</v>
      </c>
      <c r="AA26" s="1" t="e">
        <f t="shared" si="11"/>
        <v>#DIV/0!</v>
      </c>
      <c r="AB26" s="1" t="e">
        <f t="shared" si="12"/>
        <v>#DIV/0!</v>
      </c>
      <c r="AC26" s="8" t="e">
        <f t="shared" si="13"/>
        <v>#DIV/0!</v>
      </c>
      <c r="AD26" s="10" t="e">
        <f t="shared" si="14"/>
        <v>#DIV/0!</v>
      </c>
      <c r="AJ26" s="1" t="e">
        <f t="shared" si="1"/>
        <v>#DIV/0!</v>
      </c>
      <c r="AK26" s="1" t="e">
        <f t="shared" si="15"/>
        <v>#DIV/0!</v>
      </c>
      <c r="AL26" s="1" t="e">
        <f t="shared" si="16"/>
        <v>#DIV/0!</v>
      </c>
      <c r="AM26" s="8" t="e">
        <f t="shared" si="17"/>
        <v>#DIV/0!</v>
      </c>
      <c r="AN26" s="10" t="e">
        <f t="shared" si="18"/>
        <v>#DIV/0!</v>
      </c>
      <c r="AT26" s="1" t="e">
        <f t="shared" si="19"/>
        <v>#DIV/0!</v>
      </c>
      <c r="AU26" s="1" t="e">
        <f t="shared" si="20"/>
        <v>#DIV/0!</v>
      </c>
      <c r="AV26" s="1" t="e">
        <f t="shared" si="21"/>
        <v>#DIV/0!</v>
      </c>
      <c r="AW26" s="8" t="e">
        <f t="shared" si="22"/>
        <v>#DIV/0!</v>
      </c>
      <c r="AX26" s="10" t="e">
        <f t="shared" si="23"/>
        <v>#DIV/0!</v>
      </c>
      <c r="BD26" s="1" t="e">
        <f t="shared" si="24"/>
        <v>#DIV/0!</v>
      </c>
      <c r="BM26" s="1" t="e">
        <f t="shared" si="2"/>
        <v>#DIV/0!</v>
      </c>
    </row>
    <row r="27" spans="1:65">
      <c r="I27" s="1" t="e">
        <f t="shared" si="3"/>
        <v>#DIV/0!</v>
      </c>
      <c r="J27" s="1" t="e">
        <f t="shared" si="4"/>
        <v>#DIV/0!</v>
      </c>
      <c r="P27" s="1" t="e">
        <f t="shared" si="5"/>
        <v>#DIV/0!</v>
      </c>
      <c r="Q27" s="1" t="e">
        <f t="shared" si="6"/>
        <v>#DIV/0!</v>
      </c>
      <c r="R27" s="1" t="e">
        <f t="shared" si="7"/>
        <v>#DIV/0!</v>
      </c>
      <c r="S27" s="8" t="e">
        <f t="shared" si="8"/>
        <v>#DIV/0!</v>
      </c>
      <c r="T27" s="10" t="e">
        <f t="shared" si="9"/>
        <v>#DIV/0!</v>
      </c>
      <c r="Z27" s="1" t="e">
        <f t="shared" si="10"/>
        <v>#DIV/0!</v>
      </c>
      <c r="AA27" s="1" t="e">
        <f t="shared" si="11"/>
        <v>#DIV/0!</v>
      </c>
      <c r="AB27" s="1" t="e">
        <f t="shared" si="12"/>
        <v>#DIV/0!</v>
      </c>
      <c r="AC27" s="8" t="e">
        <f t="shared" si="13"/>
        <v>#DIV/0!</v>
      </c>
      <c r="AD27" s="10" t="e">
        <f t="shared" si="14"/>
        <v>#DIV/0!</v>
      </c>
      <c r="AJ27" s="1" t="e">
        <f t="shared" si="1"/>
        <v>#DIV/0!</v>
      </c>
      <c r="AK27" s="1" t="e">
        <f t="shared" si="15"/>
        <v>#DIV/0!</v>
      </c>
      <c r="AL27" s="1" t="e">
        <f t="shared" si="16"/>
        <v>#DIV/0!</v>
      </c>
      <c r="AM27" s="8" t="e">
        <f t="shared" si="17"/>
        <v>#DIV/0!</v>
      </c>
      <c r="AN27" s="10" t="e">
        <f t="shared" si="18"/>
        <v>#DIV/0!</v>
      </c>
      <c r="AT27" s="1" t="e">
        <f t="shared" si="19"/>
        <v>#DIV/0!</v>
      </c>
      <c r="AU27" s="1" t="e">
        <f t="shared" si="20"/>
        <v>#DIV/0!</v>
      </c>
      <c r="AV27" s="1" t="e">
        <f t="shared" si="21"/>
        <v>#DIV/0!</v>
      </c>
      <c r="AW27" s="8" t="e">
        <f t="shared" si="22"/>
        <v>#DIV/0!</v>
      </c>
      <c r="AX27" s="10" t="e">
        <f t="shared" si="23"/>
        <v>#DIV/0!</v>
      </c>
      <c r="BD27" s="1" t="e">
        <f t="shared" si="24"/>
        <v>#DIV/0!</v>
      </c>
      <c r="BM27" s="1" t="e">
        <f t="shared" si="2"/>
        <v>#DIV/0!</v>
      </c>
    </row>
    <row r="28" spans="1:65">
      <c r="I28" s="1" t="e">
        <f t="shared" si="3"/>
        <v>#DIV/0!</v>
      </c>
      <c r="J28" s="1" t="e">
        <f t="shared" si="4"/>
        <v>#DIV/0!</v>
      </c>
      <c r="P28" s="1" t="e">
        <f t="shared" si="5"/>
        <v>#DIV/0!</v>
      </c>
      <c r="Q28" s="1" t="e">
        <f t="shared" si="6"/>
        <v>#DIV/0!</v>
      </c>
      <c r="R28" s="1" t="e">
        <f t="shared" si="7"/>
        <v>#DIV/0!</v>
      </c>
      <c r="S28" s="8" t="e">
        <f t="shared" si="8"/>
        <v>#DIV/0!</v>
      </c>
      <c r="T28" s="10" t="e">
        <f t="shared" si="9"/>
        <v>#DIV/0!</v>
      </c>
      <c r="Z28" s="1" t="e">
        <f t="shared" si="10"/>
        <v>#DIV/0!</v>
      </c>
      <c r="AA28" s="1" t="e">
        <f t="shared" si="11"/>
        <v>#DIV/0!</v>
      </c>
      <c r="AB28" s="1" t="e">
        <f t="shared" si="12"/>
        <v>#DIV/0!</v>
      </c>
      <c r="AC28" s="8" t="e">
        <f t="shared" si="13"/>
        <v>#DIV/0!</v>
      </c>
      <c r="AD28" s="10" t="e">
        <f t="shared" si="14"/>
        <v>#DIV/0!</v>
      </c>
      <c r="AJ28" s="1" t="e">
        <f t="shared" si="1"/>
        <v>#DIV/0!</v>
      </c>
      <c r="AK28" s="1" t="e">
        <f t="shared" si="15"/>
        <v>#DIV/0!</v>
      </c>
      <c r="AL28" s="1" t="e">
        <f t="shared" si="16"/>
        <v>#DIV/0!</v>
      </c>
      <c r="AM28" s="8" t="e">
        <f t="shared" si="17"/>
        <v>#DIV/0!</v>
      </c>
      <c r="AN28" s="10" t="e">
        <f t="shared" si="18"/>
        <v>#DIV/0!</v>
      </c>
      <c r="AT28" s="1" t="e">
        <f t="shared" si="19"/>
        <v>#DIV/0!</v>
      </c>
      <c r="AU28" s="1" t="e">
        <f t="shared" si="20"/>
        <v>#DIV/0!</v>
      </c>
      <c r="AV28" s="1" t="e">
        <f t="shared" si="21"/>
        <v>#DIV/0!</v>
      </c>
      <c r="AW28" s="8" t="e">
        <f t="shared" si="22"/>
        <v>#DIV/0!</v>
      </c>
      <c r="AX28" s="10" t="e">
        <f t="shared" si="23"/>
        <v>#DIV/0!</v>
      </c>
      <c r="BD28" s="1" t="e">
        <f t="shared" si="24"/>
        <v>#DIV/0!</v>
      </c>
      <c r="BM28" s="1" t="e">
        <f t="shared" si="2"/>
        <v>#DIV/0!</v>
      </c>
    </row>
    <row r="29" spans="1:65">
      <c r="I29" s="1" t="e">
        <f t="shared" si="3"/>
        <v>#DIV/0!</v>
      </c>
      <c r="J29" s="1" t="e">
        <f t="shared" si="4"/>
        <v>#DIV/0!</v>
      </c>
      <c r="P29" s="1" t="e">
        <f t="shared" si="5"/>
        <v>#DIV/0!</v>
      </c>
      <c r="Q29" s="1" t="e">
        <f t="shared" si="6"/>
        <v>#DIV/0!</v>
      </c>
      <c r="R29" s="1" t="e">
        <f t="shared" si="7"/>
        <v>#DIV/0!</v>
      </c>
      <c r="S29" s="8" t="e">
        <f t="shared" si="8"/>
        <v>#DIV/0!</v>
      </c>
      <c r="T29" s="10" t="e">
        <f t="shared" si="9"/>
        <v>#DIV/0!</v>
      </c>
      <c r="Z29" s="1" t="e">
        <f t="shared" si="10"/>
        <v>#DIV/0!</v>
      </c>
      <c r="AA29" s="1" t="e">
        <f t="shared" si="11"/>
        <v>#DIV/0!</v>
      </c>
      <c r="AB29" s="1" t="e">
        <f t="shared" si="12"/>
        <v>#DIV/0!</v>
      </c>
      <c r="AC29" s="8" t="e">
        <f t="shared" si="13"/>
        <v>#DIV/0!</v>
      </c>
      <c r="AD29" s="10" t="e">
        <f t="shared" si="14"/>
        <v>#DIV/0!</v>
      </c>
      <c r="AJ29" s="1" t="e">
        <f t="shared" si="1"/>
        <v>#DIV/0!</v>
      </c>
      <c r="AK29" s="1" t="e">
        <f t="shared" si="15"/>
        <v>#DIV/0!</v>
      </c>
      <c r="AL29" s="1" t="e">
        <f t="shared" si="16"/>
        <v>#DIV/0!</v>
      </c>
      <c r="AM29" s="8" t="e">
        <f t="shared" si="17"/>
        <v>#DIV/0!</v>
      </c>
      <c r="AN29" s="10" t="e">
        <f t="shared" si="18"/>
        <v>#DIV/0!</v>
      </c>
      <c r="AT29" s="1" t="e">
        <f t="shared" si="19"/>
        <v>#DIV/0!</v>
      </c>
      <c r="AU29" s="1" t="e">
        <f t="shared" si="20"/>
        <v>#DIV/0!</v>
      </c>
      <c r="AV29" s="1" t="e">
        <f t="shared" si="21"/>
        <v>#DIV/0!</v>
      </c>
      <c r="AW29" s="8" t="e">
        <f t="shared" si="22"/>
        <v>#DIV/0!</v>
      </c>
      <c r="AX29" s="10" t="e">
        <f t="shared" si="23"/>
        <v>#DIV/0!</v>
      </c>
      <c r="BD29" s="1" t="e">
        <f t="shared" si="24"/>
        <v>#DIV/0!</v>
      </c>
      <c r="BM29" s="1" t="e">
        <f t="shared" si="2"/>
        <v>#DIV/0!</v>
      </c>
    </row>
    <row r="30" spans="1:65">
      <c r="I30" s="1" t="e">
        <f t="shared" si="3"/>
        <v>#DIV/0!</v>
      </c>
      <c r="J30" s="1" t="e">
        <f t="shared" si="4"/>
        <v>#DIV/0!</v>
      </c>
      <c r="P30" s="1" t="e">
        <f t="shared" si="5"/>
        <v>#DIV/0!</v>
      </c>
      <c r="Q30" s="1" t="e">
        <f t="shared" si="6"/>
        <v>#DIV/0!</v>
      </c>
      <c r="R30" s="1" t="e">
        <f t="shared" si="7"/>
        <v>#DIV/0!</v>
      </c>
      <c r="S30" s="8" t="e">
        <f t="shared" si="8"/>
        <v>#DIV/0!</v>
      </c>
      <c r="T30" s="10" t="e">
        <f t="shared" si="9"/>
        <v>#DIV/0!</v>
      </c>
      <c r="Z30" s="1" t="e">
        <f t="shared" si="10"/>
        <v>#DIV/0!</v>
      </c>
      <c r="AA30" s="1" t="e">
        <f t="shared" si="11"/>
        <v>#DIV/0!</v>
      </c>
      <c r="AB30" s="1" t="e">
        <f t="shared" si="12"/>
        <v>#DIV/0!</v>
      </c>
      <c r="AC30" s="8" t="e">
        <f t="shared" si="13"/>
        <v>#DIV/0!</v>
      </c>
      <c r="AD30" s="10" t="e">
        <f t="shared" si="14"/>
        <v>#DIV/0!</v>
      </c>
      <c r="AJ30" s="1" t="e">
        <f t="shared" si="1"/>
        <v>#DIV/0!</v>
      </c>
      <c r="AK30" s="1" t="e">
        <f t="shared" si="15"/>
        <v>#DIV/0!</v>
      </c>
      <c r="AL30" s="1" t="e">
        <f t="shared" si="16"/>
        <v>#DIV/0!</v>
      </c>
      <c r="AM30" s="8" t="e">
        <f t="shared" si="17"/>
        <v>#DIV/0!</v>
      </c>
      <c r="AN30" s="10" t="e">
        <f t="shared" si="18"/>
        <v>#DIV/0!</v>
      </c>
      <c r="AT30" s="1" t="e">
        <f t="shared" si="19"/>
        <v>#DIV/0!</v>
      </c>
      <c r="AU30" s="1" t="e">
        <f t="shared" si="20"/>
        <v>#DIV/0!</v>
      </c>
      <c r="AV30" s="1" t="e">
        <f t="shared" si="21"/>
        <v>#DIV/0!</v>
      </c>
      <c r="AW30" s="8" t="e">
        <f t="shared" si="22"/>
        <v>#DIV/0!</v>
      </c>
      <c r="AX30" s="10" t="e">
        <f t="shared" si="23"/>
        <v>#DIV/0!</v>
      </c>
      <c r="BD30" s="1" t="e">
        <f t="shared" si="24"/>
        <v>#DIV/0!</v>
      </c>
      <c r="BM30" s="1" t="e">
        <f t="shared" si="2"/>
        <v>#DIV/0!</v>
      </c>
    </row>
    <row r="31" spans="1:65">
      <c r="I31" s="1" t="e">
        <f t="shared" si="3"/>
        <v>#DIV/0!</v>
      </c>
      <c r="J31" s="1" t="e">
        <f t="shared" si="4"/>
        <v>#DIV/0!</v>
      </c>
      <c r="P31" s="1" t="e">
        <f t="shared" si="5"/>
        <v>#DIV/0!</v>
      </c>
      <c r="Q31" s="1" t="e">
        <f t="shared" si="6"/>
        <v>#DIV/0!</v>
      </c>
      <c r="R31" s="1" t="e">
        <f t="shared" si="7"/>
        <v>#DIV/0!</v>
      </c>
      <c r="S31" s="8" t="e">
        <f t="shared" si="8"/>
        <v>#DIV/0!</v>
      </c>
      <c r="T31" s="10" t="e">
        <f t="shared" si="9"/>
        <v>#DIV/0!</v>
      </c>
      <c r="Z31" s="1" t="e">
        <f t="shared" si="10"/>
        <v>#DIV/0!</v>
      </c>
      <c r="AA31" s="1" t="e">
        <f t="shared" si="11"/>
        <v>#DIV/0!</v>
      </c>
      <c r="AB31" s="1" t="e">
        <f t="shared" si="12"/>
        <v>#DIV/0!</v>
      </c>
      <c r="AC31" s="8" t="e">
        <f t="shared" si="13"/>
        <v>#DIV/0!</v>
      </c>
      <c r="AD31" s="10" t="e">
        <f t="shared" si="14"/>
        <v>#DIV/0!</v>
      </c>
      <c r="AJ31" s="1" t="e">
        <f t="shared" si="1"/>
        <v>#DIV/0!</v>
      </c>
      <c r="AK31" s="1" t="e">
        <f t="shared" si="15"/>
        <v>#DIV/0!</v>
      </c>
      <c r="AL31" s="1" t="e">
        <f t="shared" si="16"/>
        <v>#DIV/0!</v>
      </c>
      <c r="AM31" s="8" t="e">
        <f t="shared" si="17"/>
        <v>#DIV/0!</v>
      </c>
      <c r="AN31" s="10" t="e">
        <f t="shared" si="18"/>
        <v>#DIV/0!</v>
      </c>
      <c r="AT31" s="1" t="e">
        <f t="shared" si="19"/>
        <v>#DIV/0!</v>
      </c>
      <c r="AU31" s="1" t="e">
        <f t="shared" si="20"/>
        <v>#DIV/0!</v>
      </c>
      <c r="AV31" s="1" t="e">
        <f t="shared" si="21"/>
        <v>#DIV/0!</v>
      </c>
      <c r="AW31" s="8" t="e">
        <f t="shared" si="22"/>
        <v>#DIV/0!</v>
      </c>
      <c r="AX31" s="10" t="e">
        <f t="shared" si="23"/>
        <v>#DIV/0!</v>
      </c>
      <c r="BD31" s="1" t="e">
        <f t="shared" si="24"/>
        <v>#DIV/0!</v>
      </c>
      <c r="BM31" s="1" t="e">
        <f t="shared" si="2"/>
        <v>#DIV/0!</v>
      </c>
    </row>
    <row r="37" spans="4:63">
      <c r="D37" s="1"/>
      <c r="E37" s="1"/>
      <c r="F37" s="1"/>
      <c r="G37" s="1"/>
      <c r="H37" s="1"/>
      <c r="K37" s="1"/>
      <c r="L37" s="1"/>
      <c r="M37" s="1"/>
      <c r="N37" s="1"/>
      <c r="O37" s="1"/>
      <c r="S37" s="1"/>
      <c r="T37" s="1"/>
      <c r="U37" s="1"/>
      <c r="V37" s="1"/>
      <c r="W37" s="1"/>
      <c r="X37" s="1"/>
      <c r="Y37" s="1"/>
      <c r="AC37" s="1"/>
      <c r="AD37" s="1"/>
      <c r="AE37" s="1"/>
      <c r="AF37" s="1"/>
      <c r="AG37" s="1"/>
      <c r="AH37" s="1"/>
      <c r="AI37" s="1"/>
      <c r="AM37" s="1"/>
      <c r="AN37" s="1"/>
      <c r="AO37" s="1"/>
      <c r="AP37" s="1"/>
      <c r="AQ37" s="1"/>
      <c r="AR37" s="1"/>
      <c r="AS37" s="1"/>
      <c r="AW37" s="1"/>
      <c r="AX37" s="1"/>
      <c r="AY37" s="1"/>
      <c r="AZ37" s="1"/>
      <c r="BA37" s="1"/>
      <c r="BB37" s="1"/>
      <c r="BC37" s="1"/>
      <c r="BG37" s="1"/>
      <c r="BH37" s="1"/>
      <c r="BI37" s="1"/>
      <c r="BJ37" s="1"/>
      <c r="BK37" s="1"/>
    </row>
  </sheetData>
  <mergeCells count="7">
    <mergeCell ref="D2:H2"/>
    <mergeCell ref="BG2:BK2"/>
    <mergeCell ref="AO2:AS2"/>
    <mergeCell ref="K2:O2"/>
    <mergeCell ref="U2:Y2"/>
    <mergeCell ref="AE2:AI2"/>
    <mergeCell ref="AY2:BC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DeBruin</dc:creator>
  <cp:lastModifiedBy>Sam DeBruin</cp:lastModifiedBy>
  <dcterms:created xsi:type="dcterms:W3CDTF">2016-10-20T00:02:38Z</dcterms:created>
  <dcterms:modified xsi:type="dcterms:W3CDTF">2016-11-17T16:38:06Z</dcterms:modified>
</cp:coreProperties>
</file>