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58" i="1" l="1"/>
  <c r="J58" i="1" s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B57" i="1"/>
  <c r="G57" i="1"/>
  <c r="H57" i="1"/>
  <c r="I57" i="1"/>
  <c r="B66" i="1"/>
  <c r="B67" i="1"/>
  <c r="B51" i="1"/>
  <c r="B52" i="1"/>
  <c r="B53" i="1"/>
  <c r="B54" i="1"/>
  <c r="B55" i="1"/>
  <c r="B56" i="1"/>
  <c r="B58" i="1"/>
  <c r="B59" i="1"/>
  <c r="B60" i="1"/>
  <c r="B61" i="1"/>
  <c r="B62" i="1"/>
  <c r="B63" i="1"/>
  <c r="B64" i="1"/>
  <c r="B65" i="1"/>
  <c r="B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H50" i="1"/>
  <c r="I50" i="1"/>
  <c r="G50" i="1"/>
  <c r="G42" i="1"/>
  <c r="H42" i="1"/>
  <c r="I42" i="1"/>
  <c r="G43" i="1"/>
  <c r="H43" i="1"/>
  <c r="I43" i="1"/>
  <c r="G44" i="1"/>
  <c r="H44" i="1"/>
  <c r="I44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5" i="1"/>
  <c r="H45" i="1"/>
  <c r="I45" i="1"/>
  <c r="G5" i="1"/>
  <c r="H5" i="1"/>
  <c r="I5" i="1"/>
  <c r="G6" i="1"/>
  <c r="H6" i="1"/>
  <c r="I6" i="1"/>
  <c r="G7" i="1"/>
  <c r="J7" i="1" s="1"/>
  <c r="H7" i="1"/>
  <c r="I7" i="1"/>
  <c r="G8" i="1"/>
  <c r="K8" i="1" s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H4" i="1"/>
  <c r="I4" i="1"/>
  <c r="G4" i="1"/>
  <c r="K4" i="1" s="1"/>
  <c r="J67" i="1" l="1"/>
  <c r="K67" i="1"/>
  <c r="J66" i="1"/>
  <c r="J65" i="1"/>
  <c r="K64" i="1"/>
  <c r="J64" i="1"/>
  <c r="J63" i="1"/>
  <c r="K62" i="1"/>
  <c r="J62" i="1"/>
  <c r="K61" i="1"/>
  <c r="J61" i="1"/>
  <c r="J60" i="1"/>
  <c r="J59" i="1"/>
  <c r="K59" i="1"/>
  <c r="K65" i="1"/>
  <c r="K60" i="1"/>
  <c r="K63" i="1"/>
  <c r="K66" i="1"/>
  <c r="K58" i="1"/>
  <c r="J57" i="1"/>
  <c r="J56" i="1"/>
  <c r="K57" i="1"/>
  <c r="K55" i="1"/>
  <c r="J55" i="1"/>
  <c r="J54" i="1"/>
  <c r="K53" i="1"/>
  <c r="K52" i="1"/>
  <c r="J52" i="1"/>
  <c r="J51" i="1"/>
  <c r="J50" i="1"/>
  <c r="J53" i="1"/>
  <c r="K50" i="1"/>
  <c r="K56" i="1"/>
  <c r="K51" i="1"/>
  <c r="K54" i="1"/>
  <c r="K21" i="1"/>
  <c r="J13" i="1"/>
  <c r="J5" i="1"/>
  <c r="J4" i="1"/>
  <c r="J8" i="1"/>
  <c r="J9" i="1"/>
  <c r="K6" i="1"/>
  <c r="J44" i="1"/>
  <c r="K44" i="1"/>
  <c r="K43" i="1"/>
  <c r="J43" i="1"/>
  <c r="J42" i="1"/>
  <c r="K42" i="1"/>
  <c r="K13" i="1"/>
  <c r="K9" i="1"/>
  <c r="K5" i="1"/>
  <c r="J21" i="1"/>
  <c r="J6" i="1"/>
  <c r="K7" i="1"/>
  <c r="J41" i="1"/>
  <c r="K41" i="1"/>
  <c r="J40" i="1"/>
  <c r="J39" i="1"/>
  <c r="K39" i="1"/>
  <c r="K38" i="1"/>
  <c r="J38" i="1"/>
  <c r="J37" i="1"/>
  <c r="J36" i="1"/>
  <c r="K36" i="1"/>
  <c r="J34" i="1"/>
  <c r="K34" i="1"/>
  <c r="J33" i="1"/>
  <c r="K33" i="1"/>
  <c r="J32" i="1"/>
  <c r="J31" i="1"/>
  <c r="K31" i="1"/>
  <c r="K30" i="1"/>
  <c r="J30" i="1"/>
  <c r="J29" i="1"/>
  <c r="J28" i="1"/>
  <c r="K28" i="1"/>
  <c r="J45" i="1"/>
  <c r="J35" i="1"/>
  <c r="J27" i="1"/>
  <c r="J26" i="1"/>
  <c r="K26" i="1"/>
  <c r="K29" i="1"/>
  <c r="K37" i="1"/>
  <c r="K40" i="1"/>
  <c r="K32" i="1"/>
  <c r="K45" i="1"/>
  <c r="K35" i="1"/>
  <c r="K27" i="1"/>
  <c r="J20" i="1"/>
  <c r="K20" i="1"/>
  <c r="K19" i="1"/>
  <c r="J19" i="1"/>
  <c r="J18" i="1"/>
  <c r="K18" i="1"/>
  <c r="J17" i="1"/>
  <c r="K17" i="1"/>
  <c r="K16" i="1"/>
  <c r="J16" i="1"/>
  <c r="J15" i="1"/>
  <c r="K15" i="1"/>
  <c r="J14" i="1"/>
  <c r="K14" i="1"/>
  <c r="J12" i="1"/>
  <c r="K12" i="1"/>
  <c r="K11" i="1"/>
  <c r="J11" i="1"/>
  <c r="K10" i="1"/>
  <c r="J10" i="1"/>
</calcChain>
</file>

<file path=xl/sharedStrings.xml><?xml version="1.0" encoding="utf-8"?>
<sst xmlns="http://schemas.openxmlformats.org/spreadsheetml/2006/main" count="189" uniqueCount="152">
  <si>
    <t>T1: OPA333</t>
  </si>
  <si>
    <t>Power</t>
  </si>
  <si>
    <t>Vppk</t>
  </si>
  <si>
    <t>Reading</t>
  </si>
  <si>
    <t>Scaled</t>
  </si>
  <si>
    <t>00B2</t>
  </si>
  <si>
    <t>00A9</t>
  </si>
  <si>
    <t>00B9</t>
  </si>
  <si>
    <t>00E0</t>
  </si>
  <si>
    <t>00E2</t>
  </si>
  <si>
    <t>00FA</t>
  </si>
  <si>
    <t>00A2</t>
  </si>
  <si>
    <t>00B8</t>
  </si>
  <si>
    <t>0316</t>
  </si>
  <si>
    <t>03BC</t>
  </si>
  <si>
    <t>035F</t>
  </si>
  <si>
    <t>0210</t>
  </si>
  <si>
    <t>00B6</t>
  </si>
  <si>
    <t>00A3</t>
  </si>
  <si>
    <t>00A5</t>
  </si>
  <si>
    <t>00AE</t>
  </si>
  <si>
    <t>00A7</t>
  </si>
  <si>
    <t>First visible 60Hz signal</t>
  </si>
  <si>
    <t>100x Probes, setting wattage</t>
  </si>
  <si>
    <t>00C1</t>
  </si>
  <si>
    <t>00AB</t>
  </si>
  <si>
    <t>0092</t>
  </si>
  <si>
    <t>00B7</t>
  </si>
  <si>
    <t>Variance</t>
  </si>
  <si>
    <t>00D1</t>
  </si>
  <si>
    <t>00C6</t>
  </si>
  <si>
    <t>009E</t>
  </si>
  <si>
    <t>00B0</t>
  </si>
  <si>
    <t>00BF</t>
  </si>
  <si>
    <t>00B5</t>
  </si>
  <si>
    <t>00E1</t>
  </si>
  <si>
    <t>00CE</t>
  </si>
  <si>
    <t>011A</t>
  </si>
  <si>
    <t>0123</t>
  </si>
  <si>
    <t>0121</t>
  </si>
  <si>
    <t>0154</t>
  </si>
  <si>
    <t>0163</t>
  </si>
  <si>
    <t>0173</t>
  </si>
  <si>
    <t>01A7</t>
  </si>
  <si>
    <t>0190</t>
  </si>
  <si>
    <t>01B0</t>
  </si>
  <si>
    <t>01D8</t>
  </si>
  <si>
    <t>0203</t>
  </si>
  <si>
    <t>01E5</t>
  </si>
  <si>
    <t>0255</t>
  </si>
  <si>
    <t>0226</t>
  </si>
  <si>
    <t>0254</t>
  </si>
  <si>
    <t>0282</t>
  </si>
  <si>
    <t>02AE</t>
  </si>
  <si>
    <t>0293</t>
  </si>
  <si>
    <t>02F7</t>
  </si>
  <si>
    <t>02F4</t>
  </si>
  <si>
    <t>02C9</t>
  </si>
  <si>
    <t>02D7</t>
  </si>
  <si>
    <t>T2: 4238</t>
  </si>
  <si>
    <t>00CA</t>
  </si>
  <si>
    <t>00C0</t>
  </si>
  <si>
    <t>00CC</t>
  </si>
  <si>
    <t>00CB</t>
  </si>
  <si>
    <t>0453</t>
  </si>
  <si>
    <t>0439</t>
  </si>
  <si>
    <t>0430</t>
  </si>
  <si>
    <t>00ED</t>
  </si>
  <si>
    <t>00D7</t>
  </si>
  <si>
    <t>00DA</t>
  </si>
  <si>
    <t>00C9</t>
  </si>
  <si>
    <t>00D8</t>
  </si>
  <si>
    <t>00D0</t>
  </si>
  <si>
    <t>00D6</t>
  </si>
  <si>
    <t>00C4</t>
  </si>
  <si>
    <t>00D3</t>
  </si>
  <si>
    <t>00DD</t>
  </si>
  <si>
    <t>00EC</t>
  </si>
  <si>
    <t>00E4</t>
  </si>
  <si>
    <t>00E7</t>
  </si>
  <si>
    <t>00FB</t>
  </si>
  <si>
    <t>00F3</t>
  </si>
  <si>
    <t>0129</t>
  </si>
  <si>
    <t>00E3</t>
  </si>
  <si>
    <t>0111</t>
  </si>
  <si>
    <t>0155</t>
  </si>
  <si>
    <t>0118</t>
  </si>
  <si>
    <t>014E</t>
  </si>
  <si>
    <t>017F</t>
  </si>
  <si>
    <t>019E</t>
  </si>
  <si>
    <t>0164</t>
  </si>
  <si>
    <t>01DB</t>
  </si>
  <si>
    <t>01CE</t>
  </si>
  <si>
    <t>019B</t>
  </si>
  <si>
    <t>0225</t>
  </si>
  <si>
    <t>01EA</t>
  </si>
  <si>
    <t>0223</t>
  </si>
  <si>
    <t>026A</t>
  </si>
  <si>
    <t>0249</t>
  </si>
  <si>
    <t>0271</t>
  </si>
  <si>
    <t>0290</t>
  </si>
  <si>
    <t>02C6</t>
  </si>
  <si>
    <t>02BE</t>
  </si>
  <si>
    <t>02BA</t>
  </si>
  <si>
    <t>02E6</t>
  </si>
  <si>
    <t>02F6</t>
  </si>
  <si>
    <t>02FA</t>
  </si>
  <si>
    <t>030D</t>
  </si>
  <si>
    <t>0342</t>
  </si>
  <si>
    <t>0362</t>
  </si>
  <si>
    <t>032D</t>
  </si>
  <si>
    <t>T3: Ideal</t>
  </si>
  <si>
    <t>Exp Power</t>
  </si>
  <si>
    <t>Voltage (mV)</t>
  </si>
  <si>
    <t>016F</t>
  </si>
  <si>
    <t>0182</t>
  </si>
  <si>
    <t>016A</t>
  </si>
  <si>
    <t>01DF</t>
  </si>
  <si>
    <t>100x Probes, feeding Fgen voltage into 1/20 divider into S2</t>
  </si>
  <si>
    <t>0198</t>
  </si>
  <si>
    <t>0174</t>
  </si>
  <si>
    <t>0189</t>
  </si>
  <si>
    <t>0175</t>
  </si>
  <si>
    <t>016D</t>
  </si>
  <si>
    <t>0172</t>
  </si>
  <si>
    <t>0165</t>
  </si>
  <si>
    <t>015B</t>
  </si>
  <si>
    <t>016B</t>
  </si>
  <si>
    <t>0169</t>
  </si>
  <si>
    <t>017C</t>
  </si>
  <si>
    <t>0151</t>
  </si>
  <si>
    <t>014D</t>
  </si>
  <si>
    <t>0179</t>
  </si>
  <si>
    <t>013F</t>
  </si>
  <si>
    <t>0176</t>
  </si>
  <si>
    <t>01B4</t>
  </si>
  <si>
    <t>01A0</t>
  </si>
  <si>
    <t>01B3</t>
  </si>
  <si>
    <t>01C7</t>
  </si>
  <si>
    <t>01EE</t>
  </si>
  <si>
    <t>024A</t>
  </si>
  <si>
    <t>01FC</t>
  </si>
  <si>
    <t>024E</t>
  </si>
  <si>
    <t>0242</t>
  </si>
  <si>
    <t>0294</t>
  </si>
  <si>
    <t>02B7</t>
  </si>
  <si>
    <t>028B</t>
  </si>
  <si>
    <t>0311</t>
  </si>
  <si>
    <t>02C8</t>
  </si>
  <si>
    <t>02E9</t>
  </si>
  <si>
    <t>0352</t>
  </si>
  <si>
    <t>030F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</si>
</sst>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Sheet1!$A$4:$A$21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</c:numCache>
            </c:numRef>
          </c:xVal>
          <c:yVal>
            <c:numRef>
              <c:f>Sheet1!$J$4:$J$21</c:f>
              <c:numCache>
                <c:formatCode>@</c:formatCode>
                <c:ptCount val="18"/>
                <c:pt idx="0">
                  <c:v>1.6669333333333334</c:v>
                </c:pt>
                <c:pt idx="1">
                  <c:v>1.6638000000000002</c:v>
                </c:pt>
                <c:pt idx="2">
                  <c:v>1.6575333333333333</c:v>
                </c:pt>
                <c:pt idx="3">
                  <c:v>1.5854666666666668</c:v>
                </c:pt>
                <c:pt idx="4">
                  <c:v>1.6575333333333333</c:v>
                </c:pt>
                <c:pt idx="5">
                  <c:v>1.5384666666666666</c:v>
                </c:pt>
                <c:pt idx="6">
                  <c:v>1.7703333333333333</c:v>
                </c:pt>
                <c:pt idx="7">
                  <c:v>1.7170666666666667</c:v>
                </c:pt>
                <c:pt idx="8">
                  <c:v>1.9708666666666668</c:v>
                </c:pt>
                <c:pt idx="9">
                  <c:v>2.1933333333333334</c:v>
                </c:pt>
                <c:pt idx="10">
                  <c:v>2.7009333333333334</c:v>
                </c:pt>
                <c:pt idx="11">
                  <c:v>3.3401333333333336</c:v>
                </c:pt>
                <c:pt idx="12">
                  <c:v>3.9323333333333337</c:v>
                </c:pt>
                <c:pt idx="13">
                  <c:v>4.6122666666666667</c:v>
                </c:pt>
                <c:pt idx="14">
                  <c:v>5.4614000000000003</c:v>
                </c:pt>
                <c:pt idx="15">
                  <c:v>6.2259333333333338</c:v>
                </c:pt>
                <c:pt idx="16">
                  <c:v>6.981066666666667</c:v>
                </c:pt>
                <c:pt idx="17">
                  <c:v>8.1748666666666665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2944"/>
        <c:axId val="56721408"/>
      </c:scatte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Sheet1!$A$4:$A$21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</c:numCache>
            </c:numRef>
          </c:xVal>
          <c:yVal>
            <c:numRef>
              <c:f>Sheet1!$K$4:$K$21</c:f>
              <c:numCache>
                <c:formatCode>General</c:formatCode>
                <c:ptCount val="18"/>
                <c:pt idx="0">
                  <c:v>5.6844933333333406E-3</c:v>
                </c:pt>
                <c:pt idx="1">
                  <c:v>1.4932839999999987E-2</c:v>
                </c:pt>
                <c:pt idx="2">
                  <c:v>1.1869693333333341E-2</c:v>
                </c:pt>
                <c:pt idx="3">
                  <c:v>1.9733733333333349E-3</c:v>
                </c:pt>
                <c:pt idx="4">
                  <c:v>1.9203573333333314E-2</c:v>
                </c:pt>
                <c:pt idx="5">
                  <c:v>3.0425293333333353E-2</c:v>
                </c:pt>
                <c:pt idx="6">
                  <c:v>6.3648653333333804E-2</c:v>
                </c:pt>
                <c:pt idx="7">
                  <c:v>5.1543333333333354E-3</c:v>
                </c:pt>
                <c:pt idx="8">
                  <c:v>1.6994573333333363E-2</c:v>
                </c:pt>
                <c:pt idx="9">
                  <c:v>1.8496693333333349E-2</c:v>
                </c:pt>
                <c:pt idx="10">
                  <c:v>1.973373333333331E-3</c:v>
                </c:pt>
                <c:pt idx="11">
                  <c:v>2.1235853333333318E-2</c:v>
                </c:pt>
                <c:pt idx="12">
                  <c:v>2.4063373333333346E-2</c:v>
                </c:pt>
                <c:pt idx="13">
                  <c:v>4.2972413333333397E-2</c:v>
                </c:pt>
                <c:pt idx="14">
                  <c:v>6.3707560000000149E-2</c:v>
                </c:pt>
                <c:pt idx="15">
                  <c:v>4.3502573333333287E-2</c:v>
                </c:pt>
                <c:pt idx="16">
                  <c:v>5.8523773333333431E-2</c:v>
                </c:pt>
                <c:pt idx="17">
                  <c:v>0.61165737333333314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40960"/>
        <c:axId val="99314688"/>
      </c:scatterChart>
      <c:valAx>
        <c:axId val="567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721408"/>
        <c:crosses val="autoZero"/>
        <c:crossBetween val="midCat"/>
      </c:valAx>
      <c:valAx>
        <c:axId val="5672140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56722944"/>
        <c:crosses val="autoZero"/>
        <c:crossBetween val="midCat"/>
      </c:valAx>
      <c:valAx>
        <c:axId val="99314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5240960"/>
        <c:crosses val="max"/>
        <c:crossBetween val="midCat"/>
      </c:valAx>
      <c:valAx>
        <c:axId val="7524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31468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Sheet1!$A$4:$A$21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</c:numCache>
            </c:numRef>
          </c:xVal>
          <c:yVal>
            <c:numRef>
              <c:f>Sheet1!$B$4:$B$21</c:f>
              <c:numCache>
                <c:formatCode>General</c:formatCode>
                <c:ptCount val="18"/>
                <c:pt idx="0">
                  <c:v>0.182</c:v>
                </c:pt>
                <c:pt idx="1">
                  <c:v>0.2</c:v>
                </c:pt>
                <c:pt idx="2">
                  <c:v>0.20799999999999999</c:v>
                </c:pt>
                <c:pt idx="3">
                  <c:v>0.20799999999999999</c:v>
                </c:pt>
                <c:pt idx="4">
                  <c:v>0.23200000000000001</c:v>
                </c:pt>
                <c:pt idx="5">
                  <c:v>0.27200000000000002</c:v>
                </c:pt>
                <c:pt idx="6">
                  <c:v>0.312</c:v>
                </c:pt>
                <c:pt idx="7">
                  <c:v>0.376</c:v>
                </c:pt>
                <c:pt idx="8">
                  <c:v>0.504</c:v>
                </c:pt>
                <c:pt idx="9">
                  <c:v>0.78</c:v>
                </c:pt>
                <c:pt idx="10">
                  <c:v>1.1000000000000001</c:v>
                </c:pt>
                <c:pt idx="11">
                  <c:v>1.4</c:v>
                </c:pt>
                <c:pt idx="12">
                  <c:v>1.8</c:v>
                </c:pt>
                <c:pt idx="13">
                  <c:v>2.16</c:v>
                </c:pt>
                <c:pt idx="14">
                  <c:v>2.4</c:v>
                </c:pt>
                <c:pt idx="15">
                  <c:v>2.8</c:v>
                </c:pt>
                <c:pt idx="16">
                  <c:v>3.16</c:v>
                </c:pt>
                <c:pt idx="17">
                  <c:v>3.36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2864"/>
        <c:axId val="73651328"/>
      </c:scatterChart>
      <c:valAx>
        <c:axId val="7365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651328"/>
        <c:crosses val="autoZero"/>
        <c:crossBetween val="midCat"/>
      </c:valAx>
      <c:valAx>
        <c:axId val="7365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652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Sheet1!$A$26:$A$45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xVal>
          <c:yVal>
            <c:numRef>
              <c:f>Sheet1!$J$26:$J$45</c:f>
              <c:numCache>
                <c:formatCode>@</c:formatCode>
                <c:ptCount val="20"/>
                <c:pt idx="0">
                  <c:v>1.8674666666666668</c:v>
                </c:pt>
                <c:pt idx="1">
                  <c:v>1.8768666666666667</c:v>
                </c:pt>
                <c:pt idx="2">
                  <c:v>2.0993333333333335</c:v>
                </c:pt>
                <c:pt idx="3">
                  <c:v>1.9614666666666667</c:v>
                </c:pt>
                <c:pt idx="4">
                  <c:v>1.8894000000000002</c:v>
                </c:pt>
                <c:pt idx="5">
                  <c:v>1.9458000000000002</c:v>
                </c:pt>
                <c:pt idx="6">
                  <c:v>1.9677333333333333</c:v>
                </c:pt>
                <c:pt idx="7">
                  <c:v>2.1776666666666666</c:v>
                </c:pt>
                <c:pt idx="8">
                  <c:v>2.2184000000000004</c:v>
                </c:pt>
                <c:pt idx="9">
                  <c:v>2.497266666666667</c:v>
                </c:pt>
                <c:pt idx="10">
                  <c:v>2.9923333333333333</c:v>
                </c:pt>
                <c:pt idx="11">
                  <c:v>3.6127333333333334</c:v>
                </c:pt>
                <c:pt idx="12">
                  <c:v>4.2237333333333336</c:v>
                </c:pt>
                <c:pt idx="13">
                  <c:v>4.9694666666666665</c:v>
                </c:pt>
                <c:pt idx="14">
                  <c:v>5.7277333333333331</c:v>
                </c:pt>
                <c:pt idx="15">
                  <c:v>6.4797333333333329</c:v>
                </c:pt>
                <c:pt idx="16">
                  <c:v>6.8870666666666667</c:v>
                </c:pt>
                <c:pt idx="17">
                  <c:v>7.3100666666666667</c:v>
                </c:pt>
                <c:pt idx="18">
                  <c:v>7.8740666666666668</c:v>
                </c:pt>
                <c:pt idx="19">
                  <c:v>10.214666666666666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21568"/>
        <c:axId val="75423104"/>
      </c:scatte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Sheet1!$A$26:$A$45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xVal>
          <c:yVal>
            <c:numRef>
              <c:f>Sheet1!$K$26:$K$45</c:f>
              <c:numCache>
                <c:formatCode>General</c:formatCode>
                <c:ptCount val="20"/>
                <c:pt idx="0">
                  <c:v>2.945333333333325E-3</c:v>
                </c:pt>
                <c:pt idx="1">
                  <c:v>3.9172933333333224E-3</c:v>
                </c:pt>
                <c:pt idx="2">
                  <c:v>1.2576573333333375E-2</c:v>
                </c:pt>
                <c:pt idx="3">
                  <c:v>4.9776133333333502E-3</c:v>
                </c:pt>
                <c:pt idx="4">
                  <c:v>5.9201199999999905E-3</c:v>
                </c:pt>
                <c:pt idx="5">
                  <c:v>8.217480000000001E-3</c:v>
                </c:pt>
                <c:pt idx="6">
                  <c:v>1.1692973333333327E-2</c:v>
                </c:pt>
                <c:pt idx="7">
                  <c:v>1.4432133333333217E-3</c:v>
                </c:pt>
                <c:pt idx="8">
                  <c:v>3.3488439999999994E-2</c:v>
                </c:pt>
                <c:pt idx="9">
                  <c:v>0.11180485333333223</c:v>
                </c:pt>
                <c:pt idx="10">
                  <c:v>9.8462493333333317E-2</c:v>
                </c:pt>
                <c:pt idx="11">
                  <c:v>7.4428573333333303E-2</c:v>
                </c:pt>
                <c:pt idx="12">
                  <c:v>0.10111329333333338</c:v>
                </c:pt>
                <c:pt idx="13">
                  <c:v>9.9169373333333463E-2</c:v>
                </c:pt>
                <c:pt idx="14">
                  <c:v>4.0321613333333256E-2</c:v>
                </c:pt>
                <c:pt idx="15">
                  <c:v>7.5047093333333398E-2</c:v>
                </c:pt>
                <c:pt idx="16">
                  <c:v>8.5296853333333325E-2</c:v>
                </c:pt>
                <c:pt idx="17">
                  <c:v>1.8054893333333249E-2</c:v>
                </c:pt>
                <c:pt idx="18">
                  <c:v>6.294177333333327E-2</c:v>
                </c:pt>
                <c:pt idx="19">
                  <c:v>2.9188253333333452E-2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89568"/>
        <c:axId val="75388032"/>
      </c:scatterChart>
      <c:valAx>
        <c:axId val="754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423104"/>
        <c:crosses val="autoZero"/>
        <c:crossBetween val="midCat"/>
      </c:valAx>
      <c:valAx>
        <c:axId val="7542310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75421568"/>
        <c:crosses val="autoZero"/>
        <c:crossBetween val="midCat"/>
      </c:valAx>
      <c:valAx>
        <c:axId val="75388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5389568"/>
        <c:crosses val="max"/>
        <c:crossBetween val="midCat"/>
      </c:valAx>
      <c:valAx>
        <c:axId val="7538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38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Sheet1!$A$26:$A$45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</c:numCache>
            </c:numRef>
          </c:xVal>
          <c:yVal>
            <c:numRef>
              <c:f>Sheet1!$B$26:$B$45</c:f>
              <c:numCache>
                <c:formatCode>General</c:formatCode>
                <c:ptCount val="20"/>
                <c:pt idx="0">
                  <c:v>0.16800000000000001</c:v>
                </c:pt>
                <c:pt idx="1">
                  <c:v>0.16800000000000001</c:v>
                </c:pt>
                <c:pt idx="2">
                  <c:v>0.16800000000000001</c:v>
                </c:pt>
                <c:pt idx="3">
                  <c:v>0.16800000000000001</c:v>
                </c:pt>
                <c:pt idx="4">
                  <c:v>0.20799999999999999</c:v>
                </c:pt>
                <c:pt idx="5">
                  <c:v>0.248</c:v>
                </c:pt>
                <c:pt idx="6">
                  <c:v>0.32</c:v>
                </c:pt>
                <c:pt idx="7">
                  <c:v>0.376</c:v>
                </c:pt>
                <c:pt idx="8">
                  <c:v>0.66</c:v>
                </c:pt>
                <c:pt idx="9">
                  <c:v>0.8</c:v>
                </c:pt>
                <c:pt idx="10">
                  <c:v>1.1399999999999999</c:v>
                </c:pt>
                <c:pt idx="11">
                  <c:v>1.56</c:v>
                </c:pt>
                <c:pt idx="12">
                  <c:v>1.86</c:v>
                </c:pt>
                <c:pt idx="13">
                  <c:v>2.2400000000000002</c:v>
                </c:pt>
                <c:pt idx="14">
                  <c:v>2.64</c:v>
                </c:pt>
                <c:pt idx="15">
                  <c:v>2.96</c:v>
                </c:pt>
                <c:pt idx="16">
                  <c:v>3.12</c:v>
                </c:pt>
                <c:pt idx="17">
                  <c:v>3.32</c:v>
                </c:pt>
                <c:pt idx="18">
                  <c:v>3.36</c:v>
                </c:pt>
                <c:pt idx="19">
                  <c:v>3.36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0016"/>
        <c:axId val="98900608"/>
      </c:scatterChart>
      <c:valAx>
        <c:axId val="7535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900608"/>
        <c:crosses val="autoZero"/>
        <c:crossBetween val="midCat"/>
      </c:valAx>
      <c:valAx>
        <c:axId val="9890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5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Sheet1!$B$50:$B$67</c:f>
              <c:numCache>
                <c:formatCode>General</c:formatCode>
                <c:ptCount val="18"/>
                <c:pt idx="0">
                  <c:v>1.5101449275362311</c:v>
                </c:pt>
                <c:pt idx="1">
                  <c:v>5.9391304347826068</c:v>
                </c:pt>
                <c:pt idx="2">
                  <c:v>10.368115942028984</c:v>
                </c:pt>
                <c:pt idx="3">
                  <c:v>19.226086956521733</c:v>
                </c:pt>
                <c:pt idx="4">
                  <c:v>28.084057971014488</c:v>
                </c:pt>
                <c:pt idx="5">
                  <c:v>41.371014492753616</c:v>
                </c:pt>
                <c:pt idx="6">
                  <c:v>50.228985507246371</c:v>
                </c:pt>
                <c:pt idx="7">
                  <c:v>67.944927536231873</c:v>
                </c:pt>
                <c:pt idx="8">
                  <c:v>81.231884057970987</c:v>
                </c:pt>
                <c:pt idx="9">
                  <c:v>98.947826086956496</c:v>
                </c:pt>
                <c:pt idx="10">
                  <c:v>152.09565217391301</c:v>
                </c:pt>
                <c:pt idx="11">
                  <c:v>200.81449275362317</c:v>
                </c:pt>
                <c:pt idx="12">
                  <c:v>249.5333333333333</c:v>
                </c:pt>
                <c:pt idx="13">
                  <c:v>302.68115942028982</c:v>
                </c:pt>
                <c:pt idx="14">
                  <c:v>351.4</c:v>
                </c:pt>
                <c:pt idx="15">
                  <c:v>400.11884057971014</c:v>
                </c:pt>
                <c:pt idx="16">
                  <c:v>448.83768115942024</c:v>
                </c:pt>
                <c:pt idx="17">
                  <c:v>493.12753623188399</c:v>
                </c:pt>
              </c:numCache>
            </c:numRef>
          </c:xVal>
          <c:yVal>
            <c:numRef>
              <c:f>Sheet1!$J$50:$J$67</c:f>
              <c:numCache>
                <c:formatCode>General</c:formatCode>
                <c:ptCount val="18"/>
                <c:pt idx="0">
                  <c:v>3.6565999999999996</c:v>
                </c:pt>
                <c:pt idx="1">
                  <c:v>3.5093333333333327</c:v>
                </c:pt>
                <c:pt idx="2">
                  <c:v>3.4278666666666666</c:v>
                </c:pt>
                <c:pt idx="3">
                  <c:v>3.4278666666666666</c:v>
                </c:pt>
                <c:pt idx="4">
                  <c:v>3.3213333333333335</c:v>
                </c:pt>
                <c:pt idx="5">
                  <c:v>3.3652000000000002</c:v>
                </c:pt>
                <c:pt idx="6">
                  <c:v>3.3432666666666666</c:v>
                </c:pt>
                <c:pt idx="7">
                  <c:v>3.3777333333333335</c:v>
                </c:pt>
                <c:pt idx="8">
                  <c:v>3.3683333333333336</c:v>
                </c:pt>
                <c:pt idx="9">
                  <c:v>3.4028000000000005</c:v>
                </c:pt>
                <c:pt idx="10">
                  <c:v>3.7098666666666666</c:v>
                </c:pt>
                <c:pt idx="11">
                  <c:v>4.1673333333333336</c:v>
                </c:pt>
                <c:pt idx="12">
                  <c:v>4.6279333333333339</c:v>
                </c:pt>
                <c:pt idx="13">
                  <c:v>5.2765333333333331</c:v>
                </c:pt>
                <c:pt idx="14">
                  <c:v>5.8373999999999997</c:v>
                </c:pt>
                <c:pt idx="15">
                  <c:v>6.495400000000001</c:v>
                </c:pt>
                <c:pt idx="16">
                  <c:v>7.150266666666667</c:v>
                </c:pt>
                <c:pt idx="17">
                  <c:v>7.4510666666666667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86016"/>
        <c:axId val="98888320"/>
      </c:scatte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Sheet1!$B$50:$B$67</c:f>
              <c:numCache>
                <c:formatCode>General</c:formatCode>
                <c:ptCount val="18"/>
                <c:pt idx="0">
                  <c:v>1.5101449275362311</c:v>
                </c:pt>
                <c:pt idx="1">
                  <c:v>5.9391304347826068</c:v>
                </c:pt>
                <c:pt idx="2">
                  <c:v>10.368115942028984</c:v>
                </c:pt>
                <c:pt idx="3">
                  <c:v>19.226086956521733</c:v>
                </c:pt>
                <c:pt idx="4">
                  <c:v>28.084057971014488</c:v>
                </c:pt>
                <c:pt idx="5">
                  <c:v>41.371014492753616</c:v>
                </c:pt>
                <c:pt idx="6">
                  <c:v>50.228985507246371</c:v>
                </c:pt>
                <c:pt idx="7">
                  <c:v>67.944927536231873</c:v>
                </c:pt>
                <c:pt idx="8">
                  <c:v>81.231884057970987</c:v>
                </c:pt>
                <c:pt idx="9">
                  <c:v>98.947826086956496</c:v>
                </c:pt>
                <c:pt idx="10">
                  <c:v>152.09565217391301</c:v>
                </c:pt>
                <c:pt idx="11">
                  <c:v>200.81449275362317</c:v>
                </c:pt>
                <c:pt idx="12">
                  <c:v>249.5333333333333</c:v>
                </c:pt>
                <c:pt idx="13">
                  <c:v>302.68115942028982</c:v>
                </c:pt>
                <c:pt idx="14">
                  <c:v>351.4</c:v>
                </c:pt>
                <c:pt idx="15">
                  <c:v>400.11884057971014</c:v>
                </c:pt>
                <c:pt idx="16">
                  <c:v>448.83768115942024</c:v>
                </c:pt>
                <c:pt idx="17">
                  <c:v>493.12753623188399</c:v>
                </c:pt>
              </c:numCache>
            </c:numRef>
          </c:xVal>
          <c:yVal>
            <c:numRef>
              <c:f>Sheet1!$K$50:$K$67</c:f>
              <c:numCache>
                <c:formatCode>General</c:formatCode>
                <c:ptCount val="18"/>
                <c:pt idx="0">
                  <c:v>2.7656679999999958E-2</c:v>
                </c:pt>
                <c:pt idx="1">
                  <c:v>2.5830573333333308E-2</c:v>
                </c:pt>
                <c:pt idx="2">
                  <c:v>4.0940133333333233E-3</c:v>
                </c:pt>
                <c:pt idx="3">
                  <c:v>5.3310533333333372E-3</c:v>
                </c:pt>
                <c:pt idx="4">
                  <c:v>2.6802533333333441E-3</c:v>
                </c:pt>
                <c:pt idx="5">
                  <c:v>2.0234440000000034E-2</c:v>
                </c:pt>
                <c:pt idx="6">
                  <c:v>3.3782973333333362E-2</c:v>
                </c:pt>
                <c:pt idx="7">
                  <c:v>4.1028493333333312E-2</c:v>
                </c:pt>
                <c:pt idx="8">
                  <c:v>4.5711573333333269E-2</c:v>
                </c:pt>
                <c:pt idx="9">
                  <c:v>0.13050771999999994</c:v>
                </c:pt>
                <c:pt idx="10">
                  <c:v>0.11401385333333325</c:v>
                </c:pt>
                <c:pt idx="11">
                  <c:v>9.227729333333333E-2</c:v>
                </c:pt>
                <c:pt idx="12">
                  <c:v>0.11790169333333346</c:v>
                </c:pt>
                <c:pt idx="13">
                  <c:v>0.18885477333333345</c:v>
                </c:pt>
                <c:pt idx="14">
                  <c:v>0.14959348000000014</c:v>
                </c:pt>
                <c:pt idx="15">
                  <c:v>0.12865215999999982</c:v>
                </c:pt>
                <c:pt idx="16">
                  <c:v>0.1569568133333335</c:v>
                </c:pt>
                <c:pt idx="17">
                  <c:v>0.24973481333333339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20640"/>
        <c:axId val="98898304"/>
      </c:scatterChart>
      <c:valAx>
        <c:axId val="9888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888320"/>
        <c:crosses val="autoZero"/>
        <c:crossBetween val="midCat"/>
      </c:valAx>
      <c:valAx>
        <c:axId val="9888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886016"/>
        <c:crosses val="autoZero"/>
        <c:crossBetween val="midCat"/>
      </c:valAx>
      <c:valAx>
        <c:axId val="98898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9120640"/>
        <c:crosses val="max"/>
        <c:crossBetween val="midCat"/>
      </c:valAx>
      <c:valAx>
        <c:axId val="9912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898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Sheet1!$B$50:$B$67</c:f>
              <c:numCache>
                <c:formatCode>General</c:formatCode>
                <c:ptCount val="18"/>
                <c:pt idx="0">
                  <c:v>1.5101449275362311</c:v>
                </c:pt>
                <c:pt idx="1">
                  <c:v>5.9391304347826068</c:v>
                </c:pt>
                <c:pt idx="2">
                  <c:v>10.368115942028984</c:v>
                </c:pt>
                <c:pt idx="3">
                  <c:v>19.226086956521733</c:v>
                </c:pt>
                <c:pt idx="4">
                  <c:v>28.084057971014488</c:v>
                </c:pt>
                <c:pt idx="5">
                  <c:v>41.371014492753616</c:v>
                </c:pt>
                <c:pt idx="6">
                  <c:v>50.228985507246371</c:v>
                </c:pt>
                <c:pt idx="7">
                  <c:v>67.944927536231873</c:v>
                </c:pt>
                <c:pt idx="8">
                  <c:v>81.231884057970987</c:v>
                </c:pt>
                <c:pt idx="9">
                  <c:v>98.947826086956496</c:v>
                </c:pt>
                <c:pt idx="10">
                  <c:v>152.09565217391301</c:v>
                </c:pt>
                <c:pt idx="11">
                  <c:v>200.81449275362317</c:v>
                </c:pt>
                <c:pt idx="12">
                  <c:v>249.5333333333333</c:v>
                </c:pt>
                <c:pt idx="13">
                  <c:v>302.68115942028982</c:v>
                </c:pt>
                <c:pt idx="14">
                  <c:v>351.4</c:v>
                </c:pt>
                <c:pt idx="15">
                  <c:v>400.11884057971014</c:v>
                </c:pt>
                <c:pt idx="16">
                  <c:v>448.83768115942024</c:v>
                </c:pt>
                <c:pt idx="17">
                  <c:v>493.12753623188399</c:v>
                </c:pt>
              </c:numCache>
            </c:numRef>
          </c:xVal>
          <c:yVal>
            <c:numRef>
              <c:f>Sheet1!$C$50:$C$77</c:f>
              <c:numCache>
                <c:formatCode>0.00</c:formatCode>
                <c:ptCount val="28"/>
                <c:pt idx="0">
                  <c:v>0.16800000000000001</c:v>
                </c:pt>
                <c:pt idx="1">
                  <c:v>0.184</c:v>
                </c:pt>
                <c:pt idx="2">
                  <c:v>0.20799999999999999</c:v>
                </c:pt>
                <c:pt idx="3">
                  <c:v>0.24</c:v>
                </c:pt>
                <c:pt idx="4">
                  <c:v>0.312</c:v>
                </c:pt>
                <c:pt idx="5">
                  <c:v>0.41599999999999998</c:v>
                </c:pt>
                <c:pt idx="6">
                  <c:v>0.432</c:v>
                </c:pt>
                <c:pt idx="7">
                  <c:v>0.68</c:v>
                </c:pt>
                <c:pt idx="8">
                  <c:v>0.72</c:v>
                </c:pt>
                <c:pt idx="9">
                  <c:v>0.82</c:v>
                </c:pt>
                <c:pt idx="10">
                  <c:v>1.1000000000000001</c:v>
                </c:pt>
                <c:pt idx="11">
                  <c:v>1.48</c:v>
                </c:pt>
                <c:pt idx="12">
                  <c:v>1.84</c:v>
                </c:pt>
                <c:pt idx="13">
                  <c:v>2.16</c:v>
                </c:pt>
                <c:pt idx="14">
                  <c:v>2.4</c:v>
                </c:pt>
                <c:pt idx="15">
                  <c:v>2.72</c:v>
                </c:pt>
                <c:pt idx="16">
                  <c:v>3.08</c:v>
                </c:pt>
                <c:pt idx="17">
                  <c:v>3.32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4144"/>
        <c:axId val="73892608"/>
      </c:scatterChart>
      <c:valAx>
        <c:axId val="7389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892608"/>
        <c:crosses val="autoZero"/>
        <c:crossBetween val="midCat"/>
      </c:valAx>
      <c:valAx>
        <c:axId val="73892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389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4</xdr:row>
      <xdr:rowOff>57150</xdr:rowOff>
    </xdr:from>
    <xdr:to>
      <xdr:col>20</xdr:col>
      <xdr:colOff>133350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57150</xdr:colOff>
      <xdr:row>4</xdr:row>
      <xdr:rowOff>19050</xdr:rowOff>
    </xdr:from>
    <xdr:to>
      <xdr:col>28</xdr:col>
      <xdr:colOff>361950</xdr:colOff>
      <xdr:row>18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466725</xdr:colOff>
      <xdr:row>26</xdr:row>
      <xdr:rowOff>0</xdr:rowOff>
    </xdr:from>
    <xdr:to>
      <xdr:col>20</xdr:col>
      <xdr:colOff>161925</xdr:colOff>
      <xdr:row>40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76200</xdr:colOff>
      <xdr:row>25</xdr:row>
      <xdr:rowOff>171450</xdr:rowOff>
    </xdr:from>
    <xdr:to>
      <xdr:col>28</xdr:col>
      <xdr:colOff>381000</xdr:colOff>
      <xdr:row>40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476250</xdr:colOff>
      <xdr:row>50</xdr:row>
      <xdr:rowOff>95250</xdr:rowOff>
    </xdr:from>
    <xdr:to>
      <xdr:col>20</xdr:col>
      <xdr:colOff>171450</xdr:colOff>
      <xdr:row>65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95250</xdr:colOff>
      <xdr:row>50</xdr:row>
      <xdr:rowOff>76200</xdr:rowOff>
    </xdr:from>
    <xdr:to>
      <xdr:col>28</xdr:col>
      <xdr:colOff>400050</xdr:colOff>
      <xdr:row>65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workbookViewId="0">
      <selection activeCell="K75" sqref="K75:L75"/>
    </sheetView>
  </sheetViews>
  <sheetFormatPr defaultRowHeight="15" x14ac:dyDescent="0.25"/>
  <cols>
    <col min="1" max="1" width="10.85546875" bestFit="1" customWidth="1"/>
    <col min="2" max="2" width="10.140625" customWidth="1"/>
    <col min="3" max="5" width="9.140625" style="2"/>
    <col min="6" max="6" width="9.140625" style="4" customWidth="1"/>
    <col min="7" max="8" width="9.140625" style="4" hidden="1" customWidth="1"/>
    <col min="9" max="9" width="9.140625" style="1" hidden="1" customWidth="1"/>
  </cols>
  <sheetData>
    <row r="1" spans="1:11" x14ac:dyDescent="0.25">
      <c r="A1">
        <v>9.4000000000000004E-3</v>
      </c>
    </row>
    <row r="2" spans="1:11" x14ac:dyDescent="0.25">
      <c r="A2" t="s">
        <v>0</v>
      </c>
      <c r="B2" t="s">
        <v>23</v>
      </c>
    </row>
    <row r="3" spans="1:11" x14ac:dyDescent="0.25">
      <c r="A3" t="s">
        <v>1</v>
      </c>
      <c r="B3" t="s">
        <v>2</v>
      </c>
      <c r="C3" s="3" t="s">
        <v>3</v>
      </c>
      <c r="I3" s="4"/>
      <c r="J3" s="1" t="s">
        <v>4</v>
      </c>
      <c r="K3" t="s">
        <v>28</v>
      </c>
    </row>
    <row r="4" spans="1:11" x14ac:dyDescent="0.25">
      <c r="A4">
        <v>0</v>
      </c>
      <c r="B4">
        <v>0.182</v>
      </c>
      <c r="C4" s="2" t="s">
        <v>5</v>
      </c>
      <c r="D4" s="2" t="s">
        <v>6</v>
      </c>
      <c r="E4" s="2" t="s">
        <v>7</v>
      </c>
      <c r="G4" s="2">
        <f>HEX2DEC(C4)*$A$1</f>
        <v>1.6732</v>
      </c>
      <c r="H4" s="2">
        <f>HEX2DEC(D4)*$A$1</f>
        <v>1.5886</v>
      </c>
      <c r="I4" s="2">
        <f>HEX2DEC(E4)*$A$1</f>
        <v>1.7390000000000001</v>
      </c>
      <c r="J4" s="2">
        <f>AVERAGE(G4:I4)</f>
        <v>1.6669333333333334</v>
      </c>
      <c r="K4">
        <f>VAR(G4:I4)</f>
        <v>5.6844933333333406E-3</v>
      </c>
    </row>
    <row r="5" spans="1:11" x14ac:dyDescent="0.25">
      <c r="A5">
        <v>2</v>
      </c>
      <c r="B5">
        <v>0.2</v>
      </c>
      <c r="C5" s="2" t="s">
        <v>7</v>
      </c>
      <c r="D5" s="2" t="s">
        <v>11</v>
      </c>
      <c r="E5" s="2" t="s">
        <v>12</v>
      </c>
      <c r="G5" s="2">
        <f>HEX2DEC(C5)*$A$1</f>
        <v>1.7390000000000001</v>
      </c>
      <c r="H5" s="2">
        <f>HEX2DEC(D5)*$A$1</f>
        <v>1.5228000000000002</v>
      </c>
      <c r="I5" s="2">
        <f>HEX2DEC(E5)*$A$1</f>
        <v>1.7296</v>
      </c>
      <c r="J5" s="2">
        <f t="shared" ref="J5:J21" si="0">AVERAGE(G5:I5)</f>
        <v>1.6638000000000002</v>
      </c>
      <c r="K5">
        <f t="shared" ref="K5:K21" si="1">VAR(G5:I5)</f>
        <v>1.4932839999999987E-2</v>
      </c>
    </row>
    <row r="6" spans="1:11" x14ac:dyDescent="0.25">
      <c r="A6">
        <v>5</v>
      </c>
      <c r="B6">
        <v>0.20799999999999999</v>
      </c>
      <c r="C6" s="2" t="s">
        <v>17</v>
      </c>
      <c r="D6" s="2" t="s">
        <v>18</v>
      </c>
      <c r="E6" s="2" t="s">
        <v>12</v>
      </c>
      <c r="G6" s="2">
        <f>HEX2DEC(C6)*$A$1</f>
        <v>1.7108000000000001</v>
      </c>
      <c r="H6" s="2">
        <f>HEX2DEC(D6)*$A$1</f>
        <v>1.5322</v>
      </c>
      <c r="I6" s="2">
        <f>HEX2DEC(E6)*$A$1</f>
        <v>1.7296</v>
      </c>
      <c r="J6" s="2">
        <f t="shared" si="0"/>
        <v>1.6575333333333333</v>
      </c>
      <c r="K6">
        <f t="shared" si="1"/>
        <v>1.1869693333333341E-2</v>
      </c>
    </row>
    <row r="7" spans="1:11" x14ac:dyDescent="0.25">
      <c r="A7">
        <v>10</v>
      </c>
      <c r="B7">
        <v>0.20799999999999999</v>
      </c>
      <c r="C7" s="2" t="s">
        <v>19</v>
      </c>
      <c r="D7" s="2" t="s">
        <v>20</v>
      </c>
      <c r="E7" s="2" t="s">
        <v>21</v>
      </c>
      <c r="G7" s="2">
        <f>HEX2DEC(C7)*$A$1</f>
        <v>1.5510000000000002</v>
      </c>
      <c r="H7" s="2">
        <f>HEX2DEC(D7)*$A$1</f>
        <v>1.6356000000000002</v>
      </c>
      <c r="I7" s="2">
        <f>HEX2DEC(E7)*$A$1</f>
        <v>1.5698000000000001</v>
      </c>
      <c r="J7" s="2">
        <f t="shared" si="0"/>
        <v>1.5854666666666668</v>
      </c>
      <c r="K7">
        <f t="shared" si="1"/>
        <v>1.9733733333333349E-3</v>
      </c>
    </row>
    <row r="8" spans="1:11" x14ac:dyDescent="0.25">
      <c r="A8">
        <v>20</v>
      </c>
      <c r="B8">
        <v>0.23200000000000001</v>
      </c>
      <c r="C8" s="2" t="s">
        <v>24</v>
      </c>
      <c r="D8" s="2" t="s">
        <v>25</v>
      </c>
      <c r="E8" s="2" t="s">
        <v>19</v>
      </c>
      <c r="G8" s="2">
        <f>HEX2DEC(C8)*$A$1</f>
        <v>1.8142</v>
      </c>
      <c r="H8" s="2">
        <f>HEX2DEC(D8)*$A$1</f>
        <v>1.6074000000000002</v>
      </c>
      <c r="I8" s="2">
        <f>HEX2DEC(E8)*$A$1</f>
        <v>1.5510000000000002</v>
      </c>
      <c r="J8" s="2">
        <f t="shared" si="0"/>
        <v>1.6575333333333333</v>
      </c>
      <c r="K8">
        <f t="shared" si="1"/>
        <v>1.9203573333333314E-2</v>
      </c>
    </row>
    <row r="9" spans="1:11" x14ac:dyDescent="0.25">
      <c r="A9">
        <v>30</v>
      </c>
      <c r="B9">
        <v>0.27200000000000002</v>
      </c>
      <c r="C9" s="2" t="s">
        <v>26</v>
      </c>
      <c r="D9" s="2" t="s">
        <v>27</v>
      </c>
      <c r="E9" s="2" t="s">
        <v>11</v>
      </c>
      <c r="G9" s="2">
        <f>HEX2DEC(C9)*$A$1</f>
        <v>1.3724000000000001</v>
      </c>
      <c r="H9" s="2">
        <f>HEX2DEC(D9)*$A$1</f>
        <v>1.7202000000000002</v>
      </c>
      <c r="I9" s="2">
        <f>HEX2DEC(E9)*$A$1</f>
        <v>1.5228000000000002</v>
      </c>
      <c r="J9" s="2">
        <f t="shared" si="0"/>
        <v>1.5384666666666666</v>
      </c>
      <c r="K9">
        <f t="shared" si="1"/>
        <v>3.0425293333333353E-2</v>
      </c>
    </row>
    <row r="10" spans="1:11" x14ac:dyDescent="0.25">
      <c r="A10">
        <v>40</v>
      </c>
      <c r="B10">
        <v>0.312</v>
      </c>
      <c r="C10" s="2" t="s">
        <v>29</v>
      </c>
      <c r="D10" s="2" t="s">
        <v>30</v>
      </c>
      <c r="E10" s="2" t="s">
        <v>31</v>
      </c>
      <c r="G10" s="2">
        <f>HEX2DEC(C10)*$A$1</f>
        <v>1.9646000000000001</v>
      </c>
      <c r="H10" s="2">
        <f>HEX2DEC(D10)*$A$1</f>
        <v>1.8612</v>
      </c>
      <c r="I10" s="2">
        <f>HEX2DEC(E10)*$A$1</f>
        <v>1.4852000000000001</v>
      </c>
      <c r="J10" s="2">
        <f t="shared" si="0"/>
        <v>1.7703333333333333</v>
      </c>
      <c r="K10">
        <f t="shared" si="1"/>
        <v>6.3648653333333804E-2</v>
      </c>
    </row>
    <row r="11" spans="1:11" x14ac:dyDescent="0.25">
      <c r="A11">
        <v>50</v>
      </c>
      <c r="B11">
        <v>0.376</v>
      </c>
      <c r="C11" s="2" t="s">
        <v>32</v>
      </c>
      <c r="D11" s="2" t="s">
        <v>33</v>
      </c>
      <c r="E11" s="2" t="s">
        <v>34</v>
      </c>
      <c r="G11" s="2">
        <f>HEX2DEC(C11)*$A$1</f>
        <v>1.6544000000000001</v>
      </c>
      <c r="H11" s="2">
        <f>HEX2DEC(D11)*$A$1</f>
        <v>1.7954000000000001</v>
      </c>
      <c r="I11" s="2">
        <f>HEX2DEC(E11)*$A$1</f>
        <v>1.7014</v>
      </c>
      <c r="J11" s="2">
        <f t="shared" si="0"/>
        <v>1.7170666666666667</v>
      </c>
      <c r="K11">
        <f t="shared" si="1"/>
        <v>5.1543333333333354E-3</v>
      </c>
    </row>
    <row r="12" spans="1:11" x14ac:dyDescent="0.25">
      <c r="A12">
        <v>75</v>
      </c>
      <c r="B12">
        <v>0.504</v>
      </c>
      <c r="C12" s="2" t="s">
        <v>35</v>
      </c>
      <c r="D12" s="2" t="s">
        <v>36</v>
      </c>
      <c r="E12" s="2" t="s">
        <v>30</v>
      </c>
      <c r="G12" s="2">
        <f>HEX2DEC(C12)*$A$1</f>
        <v>2.1150000000000002</v>
      </c>
      <c r="H12" s="2">
        <f>HEX2DEC(D12)*$A$1</f>
        <v>1.9364000000000001</v>
      </c>
      <c r="I12" s="2">
        <f>HEX2DEC(E12)*$A$1</f>
        <v>1.8612</v>
      </c>
      <c r="J12" s="2">
        <f t="shared" si="0"/>
        <v>1.9708666666666668</v>
      </c>
      <c r="K12">
        <f t="shared" si="1"/>
        <v>1.6994573333333363E-2</v>
      </c>
    </row>
    <row r="13" spans="1:11" x14ac:dyDescent="0.25">
      <c r="A13">
        <v>100</v>
      </c>
      <c r="B13">
        <v>0.78</v>
      </c>
      <c r="C13" s="2" t="s">
        <v>8</v>
      </c>
      <c r="D13" s="2" t="s">
        <v>9</v>
      </c>
      <c r="E13" s="2" t="s">
        <v>10</v>
      </c>
      <c r="G13" s="2">
        <f>HEX2DEC(C13)*$A$1</f>
        <v>2.1055999999999999</v>
      </c>
      <c r="H13" s="2">
        <f>HEX2DEC(D13)*$A$1</f>
        <v>2.1244000000000001</v>
      </c>
      <c r="I13" s="2">
        <f>HEX2DEC(E13)*$A$1</f>
        <v>2.35</v>
      </c>
      <c r="J13" s="2">
        <f t="shared" si="0"/>
        <v>2.1933333333333334</v>
      </c>
      <c r="K13">
        <f t="shared" si="1"/>
        <v>1.8496693333333349E-2</v>
      </c>
    </row>
    <row r="14" spans="1:11" x14ac:dyDescent="0.25">
      <c r="A14">
        <v>150</v>
      </c>
      <c r="B14">
        <v>1.1000000000000001</v>
      </c>
      <c r="C14" s="2" t="s">
        <v>37</v>
      </c>
      <c r="D14" s="2" t="s">
        <v>38</v>
      </c>
      <c r="E14" s="2" t="s">
        <v>39</v>
      </c>
      <c r="G14" s="2">
        <f>HEX2DEC(C14)*$A$1</f>
        <v>2.6508000000000003</v>
      </c>
      <c r="H14" s="2">
        <f>HEX2DEC(D14)*$A$1</f>
        <v>2.7354000000000003</v>
      </c>
      <c r="I14" s="2">
        <f>HEX2DEC(E14)*$A$1</f>
        <v>2.7166000000000001</v>
      </c>
      <c r="J14" s="2">
        <f t="shared" si="0"/>
        <v>2.7009333333333334</v>
      </c>
      <c r="K14">
        <f t="shared" si="1"/>
        <v>1.973373333333331E-3</v>
      </c>
    </row>
    <row r="15" spans="1:11" x14ac:dyDescent="0.25">
      <c r="A15">
        <v>200</v>
      </c>
      <c r="B15">
        <v>1.4</v>
      </c>
      <c r="C15" s="2" t="s">
        <v>40</v>
      </c>
      <c r="D15" s="2" t="s">
        <v>41</v>
      </c>
      <c r="E15" s="2" t="s">
        <v>42</v>
      </c>
      <c r="G15" s="2">
        <f>HEX2DEC(C15)*$A$1</f>
        <v>3.1960000000000002</v>
      </c>
      <c r="H15" s="2">
        <f>HEX2DEC(D15)*$A$1</f>
        <v>3.3370000000000002</v>
      </c>
      <c r="I15" s="2">
        <f>HEX2DEC(E15)*$A$1</f>
        <v>3.4874000000000001</v>
      </c>
      <c r="J15" s="2">
        <f t="shared" si="0"/>
        <v>3.3401333333333336</v>
      </c>
      <c r="K15">
        <f t="shared" si="1"/>
        <v>2.1235853333333318E-2</v>
      </c>
    </row>
    <row r="16" spans="1:11" x14ac:dyDescent="0.25">
      <c r="A16">
        <v>250</v>
      </c>
      <c r="B16">
        <v>1.8</v>
      </c>
      <c r="C16" s="2" t="s">
        <v>43</v>
      </c>
      <c r="D16" s="2" t="s">
        <v>44</v>
      </c>
      <c r="E16" s="2" t="s">
        <v>45</v>
      </c>
      <c r="G16" s="2">
        <f>HEX2DEC(C16)*$A$1</f>
        <v>3.9762</v>
      </c>
      <c r="H16" s="2">
        <f>HEX2DEC(D16)*$A$1</f>
        <v>3.7600000000000002</v>
      </c>
      <c r="I16" s="2">
        <f>HEX2DEC(E16)*$A$1</f>
        <v>4.0608000000000004</v>
      </c>
      <c r="J16" s="2">
        <f t="shared" si="0"/>
        <v>3.9323333333333337</v>
      </c>
      <c r="K16">
        <f t="shared" si="1"/>
        <v>2.4063373333333346E-2</v>
      </c>
    </row>
    <row r="17" spans="1:11" x14ac:dyDescent="0.25">
      <c r="A17">
        <v>300</v>
      </c>
      <c r="B17">
        <v>2.16</v>
      </c>
      <c r="C17" s="2" t="s">
        <v>46</v>
      </c>
      <c r="D17" s="2" t="s">
        <v>47</v>
      </c>
      <c r="E17" s="2" t="s">
        <v>48</v>
      </c>
      <c r="G17" s="2">
        <f>HEX2DEC(C17)*$A$1</f>
        <v>4.4367999999999999</v>
      </c>
      <c r="H17" s="2">
        <f>HEX2DEC(D17)*$A$1</f>
        <v>4.8410000000000002</v>
      </c>
      <c r="I17" s="2">
        <f>HEX2DEC(E17)*$A$1</f>
        <v>4.5590000000000002</v>
      </c>
      <c r="J17" s="2">
        <f t="shared" si="0"/>
        <v>4.6122666666666667</v>
      </c>
      <c r="K17">
        <f t="shared" si="1"/>
        <v>4.2972413333333397E-2</v>
      </c>
    </row>
    <row r="18" spans="1:11" x14ac:dyDescent="0.25">
      <c r="A18">
        <v>350</v>
      </c>
      <c r="B18">
        <v>2.4</v>
      </c>
      <c r="C18" s="2" t="s">
        <v>49</v>
      </c>
      <c r="D18" s="2" t="s">
        <v>50</v>
      </c>
      <c r="E18" s="2" t="s">
        <v>51</v>
      </c>
      <c r="G18" s="2">
        <f>HEX2DEC(C18)*$A$1</f>
        <v>5.6118000000000006</v>
      </c>
      <c r="H18" s="2">
        <f>HEX2DEC(D18)*$A$1</f>
        <v>5.17</v>
      </c>
      <c r="I18" s="2">
        <f>HEX2DEC(E18)*$A$1</f>
        <v>5.6024000000000003</v>
      </c>
      <c r="J18" s="2">
        <f t="shared" si="0"/>
        <v>5.4614000000000003</v>
      </c>
      <c r="K18">
        <f t="shared" si="1"/>
        <v>6.3707560000000149E-2</v>
      </c>
    </row>
    <row r="19" spans="1:11" x14ac:dyDescent="0.25">
      <c r="A19">
        <v>400</v>
      </c>
      <c r="B19">
        <v>2.8</v>
      </c>
      <c r="C19" s="2" t="s">
        <v>52</v>
      </c>
      <c r="D19" s="2" t="s">
        <v>53</v>
      </c>
      <c r="E19" s="2" t="s">
        <v>54</v>
      </c>
      <c r="G19" s="2">
        <f>HEX2DEC(C19)*$A$1</f>
        <v>6.0348000000000006</v>
      </c>
      <c r="H19" s="2">
        <f>HEX2DEC(D19)*$A$1</f>
        <v>6.4484000000000004</v>
      </c>
      <c r="I19" s="2">
        <f>HEX2DEC(E19)*$A$1</f>
        <v>6.1946000000000003</v>
      </c>
      <c r="J19" s="2">
        <f t="shared" si="0"/>
        <v>6.2259333333333338</v>
      </c>
      <c r="K19">
        <f t="shared" si="1"/>
        <v>4.3502573333333287E-2</v>
      </c>
    </row>
    <row r="20" spans="1:11" x14ac:dyDescent="0.25">
      <c r="A20">
        <v>450</v>
      </c>
      <c r="B20">
        <v>3.16</v>
      </c>
      <c r="C20" s="2" t="s">
        <v>55</v>
      </c>
      <c r="D20" s="2" t="s">
        <v>56</v>
      </c>
      <c r="E20" s="2" t="s">
        <v>57</v>
      </c>
      <c r="G20" s="2">
        <f>HEX2DEC(C20)*$A$1</f>
        <v>7.1346000000000007</v>
      </c>
      <c r="H20" s="2">
        <f>HEX2DEC(D20)*$A$1</f>
        <v>7.1064000000000007</v>
      </c>
      <c r="I20" s="2">
        <f>HEX2DEC(E20)*$A$1</f>
        <v>6.7022000000000004</v>
      </c>
      <c r="J20" s="2">
        <f t="shared" si="0"/>
        <v>6.981066666666667</v>
      </c>
      <c r="K20">
        <f t="shared" si="1"/>
        <v>5.8523773333333431E-2</v>
      </c>
    </row>
    <row r="21" spans="1:11" x14ac:dyDescent="0.25">
      <c r="A21">
        <v>500</v>
      </c>
      <c r="B21">
        <v>3.36</v>
      </c>
      <c r="C21" s="2" t="s">
        <v>13</v>
      </c>
      <c r="D21" s="2" t="s">
        <v>14</v>
      </c>
      <c r="E21" s="2" t="s">
        <v>15</v>
      </c>
      <c r="G21" s="2">
        <f>HEX2DEC(C21)*$A$1</f>
        <v>7.4260000000000002</v>
      </c>
      <c r="H21" s="2">
        <f>HEX2DEC(D21)*$A$1</f>
        <v>8.9863999999999997</v>
      </c>
      <c r="I21" s="2">
        <f>HEX2DEC(E21)*$A$1</f>
        <v>8.1121999999999996</v>
      </c>
      <c r="J21" s="2">
        <f t="shared" si="0"/>
        <v>8.1748666666666665</v>
      </c>
      <c r="K21">
        <f t="shared" si="1"/>
        <v>0.61165737333333314</v>
      </c>
    </row>
    <row r="22" spans="1:11" x14ac:dyDescent="0.25">
      <c r="G22" s="2"/>
      <c r="H22" s="2"/>
      <c r="I22" s="2"/>
      <c r="J22" s="2"/>
    </row>
    <row r="23" spans="1:11" x14ac:dyDescent="0.25">
      <c r="G23" s="2"/>
      <c r="H23" s="2"/>
      <c r="I23" s="2"/>
      <c r="J23" s="2"/>
    </row>
    <row r="24" spans="1:11" x14ac:dyDescent="0.25">
      <c r="A24" t="s">
        <v>59</v>
      </c>
      <c r="B24" t="s">
        <v>23</v>
      </c>
      <c r="G24" s="2"/>
      <c r="H24" s="2"/>
      <c r="I24" s="2"/>
      <c r="J24" s="2"/>
    </row>
    <row r="25" spans="1:11" x14ac:dyDescent="0.25">
      <c r="A25" t="s">
        <v>1</v>
      </c>
      <c r="B25" t="s">
        <v>2</v>
      </c>
      <c r="C25" s="2" t="s">
        <v>3</v>
      </c>
      <c r="G25" s="2"/>
      <c r="H25" s="2"/>
      <c r="I25" s="2"/>
      <c r="J25" s="2" t="s">
        <v>4</v>
      </c>
      <c r="K25" t="s">
        <v>28</v>
      </c>
    </row>
    <row r="26" spans="1:11" x14ac:dyDescent="0.25">
      <c r="A26">
        <v>0</v>
      </c>
      <c r="B26">
        <v>0.16800000000000001</v>
      </c>
      <c r="C26" s="2" t="s">
        <v>60</v>
      </c>
      <c r="D26" s="2" t="s">
        <v>61</v>
      </c>
      <c r="E26" s="2" t="s">
        <v>60</v>
      </c>
      <c r="G26" s="2">
        <f>HEX2DEC(C26)*$A$1</f>
        <v>1.8988</v>
      </c>
      <c r="H26" s="2">
        <f>HEX2DEC(D26)*$A$1</f>
        <v>1.8048000000000002</v>
      </c>
      <c r="I26" s="2">
        <f>HEX2DEC(E26)*$A$1</f>
        <v>1.8988</v>
      </c>
      <c r="J26" s="2">
        <f t="shared" ref="J26:J45" si="2">AVERAGE(G26:I26)</f>
        <v>1.8674666666666668</v>
      </c>
      <c r="K26">
        <f t="shared" ref="K26:K45" si="3">VAR(G26:I26)</f>
        <v>2.945333333333325E-3</v>
      </c>
    </row>
    <row r="27" spans="1:11" x14ac:dyDescent="0.25">
      <c r="A27">
        <v>2</v>
      </c>
      <c r="B27">
        <v>0.16800000000000001</v>
      </c>
      <c r="C27" s="2" t="s">
        <v>61</v>
      </c>
      <c r="D27" s="2" t="s">
        <v>62</v>
      </c>
      <c r="E27" s="2" t="s">
        <v>63</v>
      </c>
      <c r="G27" s="2">
        <f>HEX2DEC(C27)*$A$1</f>
        <v>1.8048000000000002</v>
      </c>
      <c r="H27" s="2">
        <f>HEX2DEC(D27)*$A$1</f>
        <v>1.9176</v>
      </c>
      <c r="I27" s="2">
        <f>HEX2DEC(E27)*$A$1</f>
        <v>1.9082000000000001</v>
      </c>
      <c r="J27" s="2">
        <f t="shared" si="2"/>
        <v>1.8768666666666667</v>
      </c>
      <c r="K27">
        <f t="shared" si="3"/>
        <v>3.9172933333333224E-3</v>
      </c>
    </row>
    <row r="28" spans="1:11" x14ac:dyDescent="0.25">
      <c r="A28">
        <v>5</v>
      </c>
      <c r="B28">
        <v>0.16800000000000001</v>
      </c>
      <c r="C28" s="2" t="s">
        <v>67</v>
      </c>
      <c r="D28" s="2" t="s">
        <v>68</v>
      </c>
      <c r="E28" s="2" t="s">
        <v>69</v>
      </c>
      <c r="G28" s="2">
        <f>HEX2DEC(C28)*$A$1</f>
        <v>2.2278000000000002</v>
      </c>
      <c r="H28" s="2">
        <f>HEX2DEC(D28)*$A$1</f>
        <v>2.0209999999999999</v>
      </c>
      <c r="I28" s="2">
        <f>HEX2DEC(E28)*$A$1</f>
        <v>2.0491999999999999</v>
      </c>
      <c r="J28" s="2">
        <f t="shared" si="2"/>
        <v>2.0993333333333335</v>
      </c>
      <c r="K28">
        <f t="shared" si="3"/>
        <v>1.2576573333333375E-2</v>
      </c>
    </row>
    <row r="29" spans="1:11" x14ac:dyDescent="0.25">
      <c r="A29">
        <v>10</v>
      </c>
      <c r="B29">
        <v>0.16800000000000001</v>
      </c>
      <c r="C29" s="2" t="s">
        <v>29</v>
      </c>
      <c r="D29" s="2" t="s">
        <v>70</v>
      </c>
      <c r="E29" s="2" t="s">
        <v>71</v>
      </c>
      <c r="G29" s="2">
        <f>HEX2DEC(C29)*$A$1</f>
        <v>1.9646000000000001</v>
      </c>
      <c r="H29" s="2">
        <f>HEX2DEC(D29)*$A$1</f>
        <v>1.8894</v>
      </c>
      <c r="I29" s="2">
        <f>HEX2DEC(E29)*$A$1</f>
        <v>2.0304000000000002</v>
      </c>
      <c r="J29" s="2">
        <f t="shared" si="2"/>
        <v>1.9614666666666667</v>
      </c>
      <c r="K29">
        <f t="shared" si="3"/>
        <v>4.9776133333333502E-3</v>
      </c>
    </row>
    <row r="30" spans="1:11" x14ac:dyDescent="0.25">
      <c r="A30">
        <v>20</v>
      </c>
      <c r="B30">
        <v>0.20799999999999999</v>
      </c>
      <c r="C30" s="2" t="s">
        <v>63</v>
      </c>
      <c r="D30" s="2" t="s">
        <v>61</v>
      </c>
      <c r="E30" s="2" t="s">
        <v>72</v>
      </c>
      <c r="G30" s="2">
        <f>HEX2DEC(C30)*$A$1</f>
        <v>1.9082000000000001</v>
      </c>
      <c r="H30" s="2">
        <f>HEX2DEC(D30)*$A$1</f>
        <v>1.8048000000000002</v>
      </c>
      <c r="I30" s="2">
        <f>HEX2DEC(E30)*$A$1</f>
        <v>1.9552</v>
      </c>
      <c r="J30" s="2">
        <f t="shared" si="2"/>
        <v>1.8894000000000002</v>
      </c>
      <c r="K30">
        <f t="shared" si="3"/>
        <v>5.9201199999999905E-3</v>
      </c>
    </row>
    <row r="31" spans="1:11" x14ac:dyDescent="0.25">
      <c r="A31">
        <v>30</v>
      </c>
      <c r="B31">
        <v>0.248</v>
      </c>
      <c r="C31" s="2" t="s">
        <v>73</v>
      </c>
      <c r="D31" s="2" t="s">
        <v>74</v>
      </c>
      <c r="E31" s="2" t="s">
        <v>75</v>
      </c>
      <c r="G31" s="2">
        <f>HEX2DEC(C31)*$A$1</f>
        <v>2.0116000000000001</v>
      </c>
      <c r="H31" s="2">
        <f>HEX2DEC(D31)*$A$1</f>
        <v>1.8424</v>
      </c>
      <c r="I31" s="2">
        <f>HEX2DEC(E31)*$A$1</f>
        <v>1.9834000000000001</v>
      </c>
      <c r="J31" s="2">
        <f t="shared" si="2"/>
        <v>1.9458000000000002</v>
      </c>
      <c r="K31">
        <f t="shared" si="3"/>
        <v>8.217480000000001E-3</v>
      </c>
    </row>
    <row r="32" spans="1:11" x14ac:dyDescent="0.25">
      <c r="A32">
        <v>40</v>
      </c>
      <c r="B32">
        <v>0.32</v>
      </c>
      <c r="C32" s="2" t="s">
        <v>30</v>
      </c>
      <c r="D32" s="2" t="s">
        <v>76</v>
      </c>
      <c r="E32" s="2" t="s">
        <v>29</v>
      </c>
      <c r="G32" s="2">
        <f>HEX2DEC(C32)*$A$1</f>
        <v>1.8612</v>
      </c>
      <c r="H32" s="2">
        <f>HEX2DEC(D32)*$A$1</f>
        <v>2.0773999999999999</v>
      </c>
      <c r="I32" s="2">
        <f>HEX2DEC(E32)*$A$1</f>
        <v>1.9646000000000001</v>
      </c>
      <c r="J32" s="2">
        <f t="shared" si="2"/>
        <v>1.9677333333333333</v>
      </c>
      <c r="K32">
        <f t="shared" si="3"/>
        <v>1.1692973333333327E-2</v>
      </c>
    </row>
    <row r="33" spans="1:11" x14ac:dyDescent="0.25">
      <c r="A33">
        <v>50</v>
      </c>
      <c r="B33">
        <v>0.376</v>
      </c>
      <c r="C33" s="2" t="s">
        <v>77</v>
      </c>
      <c r="D33" s="2" t="s">
        <v>78</v>
      </c>
      <c r="E33" s="2" t="s">
        <v>79</v>
      </c>
      <c r="G33" s="2">
        <f>HEX2DEC(C33)*$A$1</f>
        <v>2.2183999999999999</v>
      </c>
      <c r="H33" s="2">
        <f>HEX2DEC(D33)*$A$1</f>
        <v>2.1432000000000002</v>
      </c>
      <c r="I33" s="2">
        <f>HEX2DEC(E33)*$A$1</f>
        <v>2.1714000000000002</v>
      </c>
      <c r="J33" s="2">
        <f t="shared" si="2"/>
        <v>2.1776666666666666</v>
      </c>
      <c r="K33">
        <f t="shared" si="3"/>
        <v>1.4432133333333217E-3</v>
      </c>
    </row>
    <row r="34" spans="1:11" x14ac:dyDescent="0.25">
      <c r="A34">
        <v>75</v>
      </c>
      <c r="B34">
        <v>0.66</v>
      </c>
      <c r="C34" s="2" t="s">
        <v>73</v>
      </c>
      <c r="D34" s="2" t="s">
        <v>80</v>
      </c>
      <c r="E34" s="2" t="s">
        <v>81</v>
      </c>
      <c r="G34" s="2">
        <f>HEX2DEC(C34)*$A$1</f>
        <v>2.0116000000000001</v>
      </c>
      <c r="H34" s="2">
        <f>HEX2DEC(D34)*$A$1</f>
        <v>2.3593999999999999</v>
      </c>
      <c r="I34" s="2">
        <f>HEX2DEC(E34)*$A$1</f>
        <v>2.2842000000000002</v>
      </c>
      <c r="J34" s="2">
        <f t="shared" si="2"/>
        <v>2.2184000000000004</v>
      </c>
      <c r="K34">
        <f t="shared" si="3"/>
        <v>3.3488439999999994E-2</v>
      </c>
    </row>
    <row r="35" spans="1:11" x14ac:dyDescent="0.25">
      <c r="A35">
        <v>100</v>
      </c>
      <c r="B35">
        <v>0.8</v>
      </c>
      <c r="C35" s="2" t="s">
        <v>82</v>
      </c>
      <c r="D35" s="2" t="s">
        <v>83</v>
      </c>
      <c r="E35" s="2" t="s">
        <v>84</v>
      </c>
      <c r="G35" s="2">
        <f>HEX2DEC(C35)*$A$1</f>
        <v>2.7918000000000003</v>
      </c>
      <c r="H35" s="2">
        <f>HEX2DEC(D35)*$A$1</f>
        <v>2.1337999999999999</v>
      </c>
      <c r="I35" s="2">
        <f>HEX2DEC(E35)*$A$1</f>
        <v>2.5662000000000003</v>
      </c>
      <c r="J35" s="2">
        <f t="shared" si="2"/>
        <v>2.497266666666667</v>
      </c>
      <c r="K35">
        <f t="shared" si="3"/>
        <v>0.11180485333333223</v>
      </c>
    </row>
    <row r="36" spans="1:11" x14ac:dyDescent="0.25">
      <c r="A36">
        <v>150</v>
      </c>
      <c r="B36">
        <v>1.1399999999999999</v>
      </c>
      <c r="C36" s="2" t="s">
        <v>85</v>
      </c>
      <c r="D36" s="2" t="s">
        <v>86</v>
      </c>
      <c r="E36" s="2" t="s">
        <v>87</v>
      </c>
      <c r="G36" s="2">
        <f>HEX2DEC(C36)*$A$1</f>
        <v>3.2054</v>
      </c>
      <c r="H36" s="2">
        <f>HEX2DEC(D36)*$A$1</f>
        <v>2.6320000000000001</v>
      </c>
      <c r="I36" s="2">
        <f>HEX2DEC(E36)*$A$1</f>
        <v>3.1396000000000002</v>
      </c>
      <c r="J36" s="2">
        <f t="shared" si="2"/>
        <v>2.9923333333333333</v>
      </c>
      <c r="K36">
        <f t="shared" si="3"/>
        <v>9.8462493333333317E-2</v>
      </c>
    </row>
    <row r="37" spans="1:11" x14ac:dyDescent="0.25">
      <c r="A37">
        <v>200</v>
      </c>
      <c r="B37">
        <v>1.56</v>
      </c>
      <c r="C37" s="2" t="s">
        <v>88</v>
      </c>
      <c r="D37" s="2" t="s">
        <v>89</v>
      </c>
      <c r="E37" s="2" t="s">
        <v>90</v>
      </c>
      <c r="G37" s="2">
        <f>HEX2DEC(C37)*$A$1</f>
        <v>3.6002000000000001</v>
      </c>
      <c r="H37" s="2">
        <f>HEX2DEC(D37)*$A$1</f>
        <v>3.8915999999999999</v>
      </c>
      <c r="I37" s="2">
        <f>HEX2DEC(E37)*$A$1</f>
        <v>3.3464</v>
      </c>
      <c r="J37" s="2">
        <f t="shared" si="2"/>
        <v>3.6127333333333334</v>
      </c>
      <c r="K37">
        <f t="shared" si="3"/>
        <v>7.4428573333333303E-2</v>
      </c>
    </row>
    <row r="38" spans="1:11" x14ac:dyDescent="0.25">
      <c r="A38">
        <v>250</v>
      </c>
      <c r="B38">
        <v>1.86</v>
      </c>
      <c r="C38" s="2" t="s">
        <v>91</v>
      </c>
      <c r="D38" s="2" t="s">
        <v>92</v>
      </c>
      <c r="E38" s="2" t="s">
        <v>93</v>
      </c>
      <c r="G38" s="2">
        <f>HEX2DEC(C38)*$A$1</f>
        <v>4.4649999999999999</v>
      </c>
      <c r="H38" s="2">
        <f>HEX2DEC(D38)*$A$1</f>
        <v>4.3428000000000004</v>
      </c>
      <c r="I38" s="2">
        <f>HEX2DEC(E38)*$A$1</f>
        <v>3.8633999999999999</v>
      </c>
      <c r="J38" s="2">
        <f t="shared" si="2"/>
        <v>4.2237333333333336</v>
      </c>
      <c r="K38">
        <f t="shared" si="3"/>
        <v>0.10111329333333338</v>
      </c>
    </row>
    <row r="39" spans="1:11" x14ac:dyDescent="0.25">
      <c r="A39">
        <v>300</v>
      </c>
      <c r="B39">
        <v>2.2400000000000002</v>
      </c>
      <c r="C39" s="2" t="s">
        <v>94</v>
      </c>
      <c r="D39" s="2" t="s">
        <v>95</v>
      </c>
      <c r="E39" s="2" t="s">
        <v>96</v>
      </c>
      <c r="G39" s="2">
        <f>HEX2DEC(C39)*$A$1</f>
        <v>5.1606000000000005</v>
      </c>
      <c r="H39" s="2">
        <f>HEX2DEC(D39)*$A$1</f>
        <v>4.6059999999999999</v>
      </c>
      <c r="I39" s="2">
        <f>HEX2DEC(E39)*$A$1</f>
        <v>5.1417999999999999</v>
      </c>
      <c r="J39" s="2">
        <f t="shared" si="2"/>
        <v>4.9694666666666665</v>
      </c>
      <c r="K39">
        <f t="shared" si="3"/>
        <v>9.9169373333333463E-2</v>
      </c>
    </row>
    <row r="40" spans="1:11" x14ac:dyDescent="0.25">
      <c r="A40">
        <v>350</v>
      </c>
      <c r="B40">
        <v>2.64</v>
      </c>
      <c r="C40" s="2" t="s">
        <v>97</v>
      </c>
      <c r="D40" s="2" t="s">
        <v>98</v>
      </c>
      <c r="E40" s="2" t="s">
        <v>99</v>
      </c>
      <c r="G40" s="2">
        <f>HEX2DEC(C40)*$A$1</f>
        <v>5.8092000000000006</v>
      </c>
      <c r="H40" s="2">
        <f>HEX2DEC(D40)*$A$1</f>
        <v>5.4990000000000006</v>
      </c>
      <c r="I40" s="2">
        <f>HEX2DEC(E40)*$A$1</f>
        <v>5.875</v>
      </c>
      <c r="J40" s="2">
        <f t="shared" si="2"/>
        <v>5.7277333333333331</v>
      </c>
      <c r="K40">
        <f t="shared" si="3"/>
        <v>4.0321613333333256E-2</v>
      </c>
    </row>
    <row r="41" spans="1:11" x14ac:dyDescent="0.25">
      <c r="A41">
        <v>400</v>
      </c>
      <c r="B41">
        <v>2.96</v>
      </c>
      <c r="C41" s="2" t="s">
        <v>100</v>
      </c>
      <c r="D41" s="2" t="s">
        <v>101</v>
      </c>
      <c r="E41" s="2" t="s">
        <v>102</v>
      </c>
      <c r="G41" s="2">
        <f>HEX2DEC(C41)*$A$1</f>
        <v>6.1664000000000003</v>
      </c>
      <c r="H41" s="2">
        <f>HEX2DEC(D41)*$A$1</f>
        <v>6.6740000000000004</v>
      </c>
      <c r="I41" s="2">
        <f>HEX2DEC(E41)*$A$1</f>
        <v>6.5988000000000007</v>
      </c>
      <c r="J41" s="2">
        <f t="shared" si="2"/>
        <v>6.4797333333333329</v>
      </c>
      <c r="K41">
        <f t="shared" si="3"/>
        <v>7.5047093333333398E-2</v>
      </c>
    </row>
    <row r="42" spans="1:11" x14ac:dyDescent="0.25">
      <c r="A42">
        <v>425</v>
      </c>
      <c r="B42">
        <v>3.12</v>
      </c>
      <c r="C42" s="2" t="s">
        <v>103</v>
      </c>
      <c r="D42" s="2" t="s">
        <v>104</v>
      </c>
      <c r="E42" s="2" t="s">
        <v>105</v>
      </c>
      <c r="G42" s="2">
        <f>HEX2DEC(C42)*$A$1</f>
        <v>6.5612000000000004</v>
      </c>
      <c r="H42" s="2">
        <f>HEX2DEC(D42)*$A$1</f>
        <v>6.9748000000000001</v>
      </c>
      <c r="I42" s="2">
        <f>HEX2DEC(E42)*$A$1</f>
        <v>7.1252000000000004</v>
      </c>
      <c r="J42" s="2">
        <f t="shared" ref="J42:J44" si="4">AVERAGE(G42:I42)</f>
        <v>6.8870666666666667</v>
      </c>
      <c r="K42">
        <f t="shared" ref="K42:K44" si="5">VAR(G42:I42)</f>
        <v>8.5296853333333325E-2</v>
      </c>
    </row>
    <row r="43" spans="1:11" x14ac:dyDescent="0.25">
      <c r="A43">
        <v>450</v>
      </c>
      <c r="B43">
        <v>3.32</v>
      </c>
      <c r="C43" s="2" t="s">
        <v>106</v>
      </c>
      <c r="D43" s="2" t="s">
        <v>107</v>
      </c>
      <c r="E43" s="2" t="s">
        <v>13</v>
      </c>
      <c r="G43" s="2">
        <f>HEX2DEC(C43)*$A$1</f>
        <v>7.1628000000000007</v>
      </c>
      <c r="H43" s="2">
        <f>HEX2DEC(D43)*$A$1</f>
        <v>7.3414000000000001</v>
      </c>
      <c r="I43" s="2">
        <f>HEX2DEC(E43)*$A$1</f>
        <v>7.4260000000000002</v>
      </c>
      <c r="J43" s="2">
        <f t="shared" si="4"/>
        <v>7.3100666666666667</v>
      </c>
      <c r="K43">
        <f t="shared" si="5"/>
        <v>1.8054893333333249E-2</v>
      </c>
    </row>
    <row r="44" spans="1:11" x14ac:dyDescent="0.25">
      <c r="A44">
        <v>475</v>
      </c>
      <c r="B44">
        <v>3.36</v>
      </c>
      <c r="C44" s="2" t="s">
        <v>108</v>
      </c>
      <c r="D44" s="2" t="s">
        <v>109</v>
      </c>
      <c r="E44" s="2" t="s">
        <v>110</v>
      </c>
      <c r="G44" s="2">
        <f>HEX2DEC(C44)*$A$1</f>
        <v>7.8395999999999999</v>
      </c>
      <c r="H44" s="2">
        <f>HEX2DEC(D44)*$A$1</f>
        <v>8.1403999999999996</v>
      </c>
      <c r="I44" s="2">
        <f>HEX2DEC(E44)*$A$1</f>
        <v>7.6421999999999999</v>
      </c>
      <c r="J44" s="2">
        <f t="shared" si="4"/>
        <v>7.8740666666666668</v>
      </c>
      <c r="K44">
        <f t="shared" si="5"/>
        <v>6.294177333333327E-2</v>
      </c>
    </row>
    <row r="45" spans="1:11" x14ac:dyDescent="0.25">
      <c r="A45">
        <v>500</v>
      </c>
      <c r="B45">
        <v>3.36</v>
      </c>
      <c r="C45" s="2" t="s">
        <v>64</v>
      </c>
      <c r="D45" s="2" t="s">
        <v>65</v>
      </c>
      <c r="E45" s="2" t="s">
        <v>66</v>
      </c>
      <c r="G45" s="2">
        <f>HEX2DEC(C45)*$A$1</f>
        <v>10.405800000000001</v>
      </c>
      <c r="H45" s="2">
        <f>HEX2DEC(D45)*$A$1</f>
        <v>10.1614</v>
      </c>
      <c r="I45" s="2">
        <f>HEX2DEC(E45)*$A$1</f>
        <v>10.0768</v>
      </c>
      <c r="J45" s="2">
        <f t="shared" si="2"/>
        <v>10.214666666666666</v>
      </c>
      <c r="K45">
        <f t="shared" si="3"/>
        <v>2.9188253333333452E-2</v>
      </c>
    </row>
    <row r="46" spans="1:11" x14ac:dyDescent="0.25">
      <c r="F46" s="2"/>
      <c r="G46" s="2"/>
      <c r="H46" s="2"/>
      <c r="I46" s="2"/>
    </row>
    <row r="47" spans="1:11" x14ac:dyDescent="0.25">
      <c r="F47" s="2"/>
      <c r="G47" s="2"/>
      <c r="H47" s="2"/>
      <c r="I47" s="2"/>
    </row>
    <row r="48" spans="1:11" x14ac:dyDescent="0.25">
      <c r="A48" t="s">
        <v>111</v>
      </c>
      <c r="B48" t="s">
        <v>118</v>
      </c>
      <c r="F48" s="2"/>
      <c r="G48" s="2"/>
      <c r="H48" s="2"/>
      <c r="I48" s="2"/>
    </row>
    <row r="49" spans="1:12" x14ac:dyDescent="0.25">
      <c r="A49" t="s">
        <v>113</v>
      </c>
      <c r="B49" t="s">
        <v>112</v>
      </c>
      <c r="C49" s="2" t="s">
        <v>2</v>
      </c>
      <c r="D49" s="2" t="s">
        <v>3</v>
      </c>
      <c r="F49" s="2"/>
      <c r="G49" s="2"/>
      <c r="H49" s="2"/>
      <c r="I49" s="2"/>
    </row>
    <row r="50" spans="1:12" x14ac:dyDescent="0.25">
      <c r="A50">
        <v>2</v>
      </c>
      <c r="B50">
        <f>(A50*30.56-50.7)/6.9</f>
        <v>1.5101449275362311</v>
      </c>
      <c r="C50" s="6">
        <v>0.16800000000000001</v>
      </c>
      <c r="D50" s="2" t="s">
        <v>115</v>
      </c>
      <c r="E50" s="2" t="s">
        <v>119</v>
      </c>
      <c r="F50" s="2" t="s">
        <v>122</v>
      </c>
      <c r="G50" s="2">
        <f>HEX2DEC(D50)*$A$1</f>
        <v>3.6284000000000001</v>
      </c>
      <c r="H50" s="2">
        <f t="shared" ref="H50:I50" si="6">HEX2DEC(E50)*$A$1</f>
        <v>3.8351999999999999</v>
      </c>
      <c r="I50" s="2">
        <f t="shared" si="6"/>
        <v>3.5062000000000002</v>
      </c>
      <c r="J50" s="4">
        <f>AVERAGE(G50:I50)</f>
        <v>3.6565999999999996</v>
      </c>
      <c r="K50" s="5">
        <f>VAR(G50:I50)</f>
        <v>2.7656679999999958E-2</v>
      </c>
      <c r="L50" t="s">
        <v>22</v>
      </c>
    </row>
    <row r="51" spans="1:12" x14ac:dyDescent="0.25">
      <c r="A51">
        <v>3</v>
      </c>
      <c r="B51">
        <f t="shared" ref="B51:B67" si="7">(A51*30.56-50.7)/6.9</f>
        <v>5.9391304347826068</v>
      </c>
      <c r="C51" s="6">
        <v>0.184</v>
      </c>
      <c r="D51" s="2" t="s">
        <v>121</v>
      </c>
      <c r="E51" s="2" t="s">
        <v>123</v>
      </c>
      <c r="F51" s="2" t="s">
        <v>116</v>
      </c>
      <c r="G51" s="2">
        <f t="shared" ref="G51:G66" si="8">HEX2DEC(D51)*$A$1</f>
        <v>3.6941999999999999</v>
      </c>
      <c r="H51" s="2">
        <f t="shared" ref="H51:H66" si="9">HEX2DEC(E51)*$A$1</f>
        <v>3.431</v>
      </c>
      <c r="I51" s="2">
        <f t="shared" ref="I51:I66" si="10">HEX2DEC(F51)*$A$1</f>
        <v>3.4028</v>
      </c>
      <c r="J51" s="4">
        <f>AVERAGE(G51:I51)</f>
        <v>3.5093333333333327</v>
      </c>
      <c r="K51" s="5">
        <f>VAR(G51:I51)</f>
        <v>2.5830573333333308E-2</v>
      </c>
    </row>
    <row r="52" spans="1:12" x14ac:dyDescent="0.25">
      <c r="A52">
        <v>4</v>
      </c>
      <c r="B52">
        <f t="shared" si="7"/>
        <v>10.368115942028984</v>
      </c>
      <c r="C52" s="6">
        <v>0.20799999999999999</v>
      </c>
      <c r="D52" s="2" t="s">
        <v>114</v>
      </c>
      <c r="E52" s="2" t="s">
        <v>124</v>
      </c>
      <c r="F52" s="2" t="s">
        <v>125</v>
      </c>
      <c r="G52" s="2">
        <f t="shared" si="8"/>
        <v>3.4498000000000002</v>
      </c>
      <c r="H52" s="2">
        <f t="shared" si="9"/>
        <v>3.4780000000000002</v>
      </c>
      <c r="I52" s="2">
        <f t="shared" si="10"/>
        <v>3.3558000000000003</v>
      </c>
      <c r="J52" s="4">
        <f>AVERAGE(G52:I52)</f>
        <v>3.4278666666666666</v>
      </c>
      <c r="K52" s="5">
        <f>VAR(G52:I52)</f>
        <v>4.0940133333333233E-3</v>
      </c>
    </row>
    <row r="53" spans="1:12" x14ac:dyDescent="0.25">
      <c r="A53">
        <v>6</v>
      </c>
      <c r="B53">
        <f t="shared" si="7"/>
        <v>19.226086956521733</v>
      </c>
      <c r="C53" s="6">
        <v>0.24</v>
      </c>
      <c r="D53" s="2" t="s">
        <v>42</v>
      </c>
      <c r="E53" s="2" t="s">
        <v>114</v>
      </c>
      <c r="F53" s="2" t="s">
        <v>90</v>
      </c>
      <c r="G53" s="2">
        <f t="shared" si="8"/>
        <v>3.4874000000000001</v>
      </c>
      <c r="H53" s="2">
        <f t="shared" si="9"/>
        <v>3.4498000000000002</v>
      </c>
      <c r="I53" s="2">
        <f t="shared" si="10"/>
        <v>3.3464</v>
      </c>
      <c r="J53" s="4">
        <f>AVERAGE(G53:I53)</f>
        <v>3.4278666666666666</v>
      </c>
      <c r="K53" s="5">
        <f>VAR(G53:I53)</f>
        <v>5.3310533333333372E-3</v>
      </c>
    </row>
    <row r="54" spans="1:12" x14ac:dyDescent="0.25">
      <c r="A54">
        <v>8</v>
      </c>
      <c r="B54">
        <f t="shared" si="7"/>
        <v>28.084057971014488</v>
      </c>
      <c r="C54" s="6">
        <v>0.312</v>
      </c>
      <c r="D54" s="2" t="s">
        <v>125</v>
      </c>
      <c r="E54" s="2" t="s">
        <v>90</v>
      </c>
      <c r="F54" s="2" t="s">
        <v>126</v>
      </c>
      <c r="G54" s="2">
        <f t="shared" si="8"/>
        <v>3.3558000000000003</v>
      </c>
      <c r="H54" s="2">
        <f t="shared" si="9"/>
        <v>3.3464</v>
      </c>
      <c r="I54" s="2">
        <f t="shared" si="10"/>
        <v>3.2618</v>
      </c>
      <c r="J54" s="4">
        <f>AVERAGE(G54:I54)</f>
        <v>3.3213333333333335</v>
      </c>
      <c r="K54" s="5">
        <f>VAR(G54:I54)</f>
        <v>2.6802533333333441E-3</v>
      </c>
    </row>
    <row r="55" spans="1:12" x14ac:dyDescent="0.25">
      <c r="A55">
        <v>11</v>
      </c>
      <c r="B55">
        <f t="shared" si="7"/>
        <v>41.371014492753616</v>
      </c>
      <c r="C55" s="6">
        <v>0.41599999999999998</v>
      </c>
      <c r="D55" s="2" t="s">
        <v>85</v>
      </c>
      <c r="E55" s="2" t="s">
        <v>127</v>
      </c>
      <c r="F55" s="2" t="s">
        <v>124</v>
      </c>
      <c r="G55" s="2">
        <f t="shared" si="8"/>
        <v>3.2054</v>
      </c>
      <c r="H55" s="2">
        <f t="shared" si="9"/>
        <v>3.4122000000000003</v>
      </c>
      <c r="I55" s="2">
        <f t="shared" si="10"/>
        <v>3.4780000000000002</v>
      </c>
      <c r="J55" s="4">
        <f>AVERAGE(G55:I55)</f>
        <v>3.3652000000000002</v>
      </c>
      <c r="K55" s="5">
        <f>VAR(G55:I55)</f>
        <v>2.0234440000000034E-2</v>
      </c>
    </row>
    <row r="56" spans="1:12" x14ac:dyDescent="0.25">
      <c r="A56">
        <v>13</v>
      </c>
      <c r="B56">
        <f t="shared" si="7"/>
        <v>50.228985507246371</v>
      </c>
      <c r="C56" s="6">
        <v>0.432</v>
      </c>
      <c r="D56" s="2" t="s">
        <v>120</v>
      </c>
      <c r="E56" s="2" t="s">
        <v>87</v>
      </c>
      <c r="F56" s="2" t="s">
        <v>128</v>
      </c>
      <c r="G56" s="2">
        <f t="shared" si="8"/>
        <v>3.4968000000000004</v>
      </c>
      <c r="H56" s="2">
        <f t="shared" si="9"/>
        <v>3.1396000000000002</v>
      </c>
      <c r="I56" s="2">
        <f t="shared" si="10"/>
        <v>3.3934000000000002</v>
      </c>
      <c r="J56" s="4">
        <f>AVERAGE(G56:I56)</f>
        <v>3.3432666666666666</v>
      </c>
      <c r="K56" s="5">
        <f>VAR(G56:I56)</f>
        <v>3.3782973333333362E-2</v>
      </c>
    </row>
    <row r="57" spans="1:12" x14ac:dyDescent="0.25">
      <c r="A57">
        <v>17</v>
      </c>
      <c r="B57">
        <f t="shared" si="7"/>
        <v>67.944927536231873</v>
      </c>
      <c r="C57" s="6">
        <v>0.68</v>
      </c>
      <c r="D57" s="2" t="s">
        <v>128</v>
      </c>
      <c r="E57" s="2" t="s">
        <v>129</v>
      </c>
      <c r="F57" s="2" t="s">
        <v>130</v>
      </c>
      <c r="G57" s="2">
        <f t="shared" ref="G57" si="11">HEX2DEC(D57)*$A$1</f>
        <v>3.3934000000000002</v>
      </c>
      <c r="H57" s="2">
        <f t="shared" ref="H57" si="12">HEX2DEC(E57)*$A$1</f>
        <v>3.5720000000000001</v>
      </c>
      <c r="I57" s="2">
        <f t="shared" ref="I57" si="13">HEX2DEC(F57)*$A$1</f>
        <v>3.1678000000000002</v>
      </c>
      <c r="J57" s="4">
        <f>AVERAGE(G57:I57)</f>
        <v>3.3777333333333335</v>
      </c>
      <c r="K57" s="5">
        <f>VAR(G57:I57)</f>
        <v>4.1028493333333312E-2</v>
      </c>
    </row>
    <row r="58" spans="1:12" x14ac:dyDescent="0.25">
      <c r="A58">
        <v>20</v>
      </c>
      <c r="B58">
        <f t="shared" si="7"/>
        <v>81.231884057970987</v>
      </c>
      <c r="C58" s="6">
        <v>0.72</v>
      </c>
      <c r="D58" s="2" t="s">
        <v>131</v>
      </c>
      <c r="E58" s="2" t="s">
        <v>132</v>
      </c>
      <c r="F58" s="2" t="s">
        <v>123</v>
      </c>
      <c r="G58" s="2">
        <f t="shared" ref="G58:G67" si="14">HEX2DEC(D58)*$A$1</f>
        <v>3.1302000000000003</v>
      </c>
      <c r="H58" s="2">
        <f t="shared" ref="H58:H67" si="15">HEX2DEC(E58)*$A$1</f>
        <v>3.5438000000000001</v>
      </c>
      <c r="I58" s="2">
        <f t="shared" ref="I58:I67" si="16">HEX2DEC(F58)*$A$1</f>
        <v>3.431</v>
      </c>
      <c r="J58" s="4">
        <f t="shared" ref="J58:J67" si="17">AVERAGE(G58:I58)</f>
        <v>3.3683333333333336</v>
      </c>
      <c r="K58" s="5">
        <f t="shared" ref="K58:K67" si="18">VAR(G58:I58)</f>
        <v>4.5711573333333269E-2</v>
      </c>
    </row>
    <row r="59" spans="1:12" x14ac:dyDescent="0.25">
      <c r="A59">
        <v>24</v>
      </c>
      <c r="B59">
        <f t="shared" si="7"/>
        <v>98.947826086956496</v>
      </c>
      <c r="C59" s="6">
        <v>0.82</v>
      </c>
      <c r="D59" s="2" t="s">
        <v>121</v>
      </c>
      <c r="E59" s="2" t="s">
        <v>133</v>
      </c>
      <c r="F59" s="2" t="s">
        <v>134</v>
      </c>
      <c r="G59" s="2">
        <f t="shared" si="14"/>
        <v>3.6941999999999999</v>
      </c>
      <c r="H59" s="2">
        <f t="shared" si="15"/>
        <v>2.9986000000000002</v>
      </c>
      <c r="I59" s="2">
        <f t="shared" si="16"/>
        <v>3.5156000000000001</v>
      </c>
      <c r="J59" s="4">
        <f t="shared" si="17"/>
        <v>3.4028000000000005</v>
      </c>
      <c r="K59" s="5">
        <f t="shared" si="18"/>
        <v>0.13050771999999994</v>
      </c>
    </row>
    <row r="60" spans="1:12" x14ac:dyDescent="0.25">
      <c r="A60">
        <v>36</v>
      </c>
      <c r="B60">
        <f t="shared" si="7"/>
        <v>152.09565217391301</v>
      </c>
      <c r="C60" s="6">
        <v>1.1000000000000001</v>
      </c>
      <c r="D60" s="2" t="s">
        <v>42</v>
      </c>
      <c r="E60" s="2" t="s">
        <v>135</v>
      </c>
      <c r="F60" s="2" t="s">
        <v>132</v>
      </c>
      <c r="G60" s="2">
        <f t="shared" si="14"/>
        <v>3.4874000000000001</v>
      </c>
      <c r="H60" s="2">
        <f t="shared" si="15"/>
        <v>4.0983999999999998</v>
      </c>
      <c r="I60" s="2">
        <f t="shared" si="16"/>
        <v>3.5438000000000001</v>
      </c>
      <c r="J60" s="4">
        <f t="shared" si="17"/>
        <v>3.7098666666666666</v>
      </c>
      <c r="K60" s="5">
        <f t="shared" si="18"/>
        <v>0.11401385333333325</v>
      </c>
    </row>
    <row r="61" spans="1:12" x14ac:dyDescent="0.25">
      <c r="A61">
        <v>47</v>
      </c>
      <c r="B61">
        <f t="shared" si="7"/>
        <v>200.81449275362317</v>
      </c>
      <c r="C61" s="6">
        <v>1.48</v>
      </c>
      <c r="D61" s="2" t="s">
        <v>136</v>
      </c>
      <c r="E61" s="2" t="s">
        <v>117</v>
      </c>
      <c r="F61" s="2" t="s">
        <v>137</v>
      </c>
      <c r="G61" s="2">
        <f t="shared" si="14"/>
        <v>3.9104000000000001</v>
      </c>
      <c r="H61" s="2">
        <f t="shared" si="15"/>
        <v>4.5026000000000002</v>
      </c>
      <c r="I61" s="2">
        <f t="shared" si="16"/>
        <v>4.0890000000000004</v>
      </c>
      <c r="J61" s="4">
        <f t="shared" si="17"/>
        <v>4.1673333333333336</v>
      </c>
      <c r="K61" s="5">
        <f t="shared" si="18"/>
        <v>9.227729333333333E-2</v>
      </c>
    </row>
    <row r="62" spans="1:12" x14ac:dyDescent="0.25">
      <c r="A62">
        <v>58</v>
      </c>
      <c r="B62">
        <f t="shared" si="7"/>
        <v>249.5333333333333</v>
      </c>
      <c r="C62" s="6">
        <v>1.84</v>
      </c>
      <c r="D62" s="2" t="s">
        <v>138</v>
      </c>
      <c r="E62" s="2" t="s">
        <v>16</v>
      </c>
      <c r="F62" s="2" t="s">
        <v>139</v>
      </c>
      <c r="G62" s="2">
        <f t="shared" si="14"/>
        <v>4.2770000000000001</v>
      </c>
      <c r="H62" s="2">
        <f t="shared" si="15"/>
        <v>4.9632000000000005</v>
      </c>
      <c r="I62" s="2">
        <f t="shared" si="16"/>
        <v>4.6436000000000002</v>
      </c>
      <c r="J62" s="4">
        <f t="shared" si="17"/>
        <v>4.6279333333333339</v>
      </c>
      <c r="K62" s="5">
        <f t="shared" si="18"/>
        <v>0.11790169333333346</v>
      </c>
    </row>
    <row r="63" spans="1:12" x14ac:dyDescent="0.25">
      <c r="A63">
        <v>70</v>
      </c>
      <c r="B63">
        <f t="shared" si="7"/>
        <v>302.68115942028982</v>
      </c>
      <c r="C63" s="6">
        <v>2.16</v>
      </c>
      <c r="D63" s="2" t="s">
        <v>140</v>
      </c>
      <c r="E63" s="2" t="s">
        <v>141</v>
      </c>
      <c r="F63" s="2" t="s">
        <v>142</v>
      </c>
      <c r="G63" s="2">
        <f t="shared" si="14"/>
        <v>5.5084</v>
      </c>
      <c r="H63" s="2">
        <f t="shared" si="15"/>
        <v>4.7751999999999999</v>
      </c>
      <c r="I63" s="2">
        <f t="shared" si="16"/>
        <v>5.5460000000000003</v>
      </c>
      <c r="J63" s="4">
        <f t="shared" si="17"/>
        <v>5.2765333333333331</v>
      </c>
      <c r="K63" s="5">
        <f t="shared" si="18"/>
        <v>0.18885477333333345</v>
      </c>
    </row>
    <row r="64" spans="1:12" x14ac:dyDescent="0.25">
      <c r="A64">
        <v>81</v>
      </c>
      <c r="B64">
        <f t="shared" si="7"/>
        <v>351.4</v>
      </c>
      <c r="C64" s="6">
        <v>2.4</v>
      </c>
      <c r="D64" s="2" t="s">
        <v>143</v>
      </c>
      <c r="E64" s="2" t="s">
        <v>144</v>
      </c>
      <c r="F64" s="2" t="s">
        <v>99</v>
      </c>
      <c r="G64" s="2">
        <f t="shared" si="14"/>
        <v>5.4332000000000003</v>
      </c>
      <c r="H64" s="2">
        <f t="shared" si="15"/>
        <v>6.2040000000000006</v>
      </c>
      <c r="I64" s="2">
        <f t="shared" si="16"/>
        <v>5.875</v>
      </c>
      <c r="J64" s="4">
        <f t="shared" si="17"/>
        <v>5.8373999999999997</v>
      </c>
      <c r="K64" s="5">
        <f t="shared" si="18"/>
        <v>0.14959348000000014</v>
      </c>
    </row>
    <row r="65" spans="1:11" x14ac:dyDescent="0.25">
      <c r="A65">
        <v>92</v>
      </c>
      <c r="B65">
        <f t="shared" si="7"/>
        <v>400.11884057971014</v>
      </c>
      <c r="C65" s="6">
        <v>2.72</v>
      </c>
      <c r="D65" s="2" t="s">
        <v>58</v>
      </c>
      <c r="E65" s="2" t="s">
        <v>145</v>
      </c>
      <c r="F65" s="2" t="s">
        <v>146</v>
      </c>
      <c r="G65" s="2">
        <f t="shared" si="14"/>
        <v>6.8338000000000001</v>
      </c>
      <c r="H65" s="2">
        <f t="shared" si="15"/>
        <v>6.5330000000000004</v>
      </c>
      <c r="I65" s="2">
        <f t="shared" si="16"/>
        <v>6.1194000000000006</v>
      </c>
      <c r="J65" s="4">
        <f t="shared" si="17"/>
        <v>6.495400000000001</v>
      </c>
      <c r="K65" s="5">
        <f t="shared" si="18"/>
        <v>0.12865215999999982</v>
      </c>
    </row>
    <row r="66" spans="1:11" x14ac:dyDescent="0.25">
      <c r="A66">
        <v>103</v>
      </c>
      <c r="B66">
        <f t="shared" si="7"/>
        <v>448.83768115942024</v>
      </c>
      <c r="C66" s="6">
        <v>3.08</v>
      </c>
      <c r="D66" s="2" t="s">
        <v>147</v>
      </c>
      <c r="E66" s="2" t="s">
        <v>148</v>
      </c>
      <c r="F66" s="2" t="s">
        <v>147</v>
      </c>
      <c r="G66" s="2">
        <f t="shared" si="14"/>
        <v>7.3790000000000004</v>
      </c>
      <c r="H66" s="2">
        <f t="shared" si="15"/>
        <v>6.6928000000000001</v>
      </c>
      <c r="I66" s="2">
        <f t="shared" si="16"/>
        <v>7.3790000000000004</v>
      </c>
      <c r="J66" s="4">
        <f t="shared" si="17"/>
        <v>7.150266666666667</v>
      </c>
      <c r="K66" s="5">
        <f t="shared" si="18"/>
        <v>0.1569568133333335</v>
      </c>
    </row>
    <row r="67" spans="1:11" x14ac:dyDescent="0.25">
      <c r="A67">
        <v>113</v>
      </c>
      <c r="B67">
        <f t="shared" si="7"/>
        <v>493.12753623188399</v>
      </c>
      <c r="C67" s="6">
        <v>3.32</v>
      </c>
      <c r="D67" s="2" t="s">
        <v>149</v>
      </c>
      <c r="E67" s="2" t="s">
        <v>150</v>
      </c>
      <c r="F67" s="2" t="s">
        <v>151</v>
      </c>
      <c r="G67" s="2">
        <f t="shared" si="14"/>
        <v>7.0030000000000001</v>
      </c>
      <c r="H67" s="2">
        <f t="shared" si="15"/>
        <v>7.99</v>
      </c>
      <c r="I67" s="2">
        <f t="shared" si="16"/>
        <v>7.3601999999999999</v>
      </c>
      <c r="J67" s="4">
        <f t="shared" si="17"/>
        <v>7.4510666666666667</v>
      </c>
      <c r="K67" s="5">
        <f t="shared" si="18"/>
        <v>0.24973481333333339</v>
      </c>
    </row>
    <row r="68" spans="1:11" x14ac:dyDescent="0.25">
      <c r="C68" s="6"/>
      <c r="F68" s="2"/>
      <c r="G68" s="2"/>
      <c r="H68" s="2"/>
      <c r="I68" s="2"/>
      <c r="J68" s="4"/>
      <c r="K68" s="5"/>
    </row>
    <row r="69" spans="1:11" x14ac:dyDescent="0.25">
      <c r="C69" s="6"/>
      <c r="F69" s="2"/>
      <c r="G69" s="2"/>
      <c r="H69" s="2"/>
      <c r="I69" s="2"/>
      <c r="J69" s="4"/>
      <c r="K69" s="5"/>
    </row>
    <row r="70" spans="1:11" x14ac:dyDescent="0.25">
      <c r="C70" s="6"/>
      <c r="F70" s="2"/>
      <c r="G70" s="2"/>
      <c r="H70" s="2"/>
      <c r="I70" s="2"/>
      <c r="J70" s="4"/>
      <c r="K70" s="5"/>
    </row>
    <row r="71" spans="1:11" x14ac:dyDescent="0.25">
      <c r="C71" s="6"/>
      <c r="F71" s="2"/>
    </row>
    <row r="72" spans="1:11" x14ac:dyDescent="0.25">
      <c r="C72" s="6"/>
      <c r="F72" s="2"/>
    </row>
    <row r="73" spans="1:11" x14ac:dyDescent="0.25">
      <c r="C73" s="6"/>
      <c r="F73" s="2"/>
    </row>
    <row r="74" spans="1:11" x14ac:dyDescent="0.25">
      <c r="C74" s="6"/>
      <c r="F74" s="2"/>
    </row>
    <row r="75" spans="1:11" x14ac:dyDescent="0.25">
      <c r="C75" s="6"/>
      <c r="F75" s="2"/>
    </row>
    <row r="76" spans="1:11" x14ac:dyDescent="0.25">
      <c r="C76" s="6"/>
      <c r="F76" s="2"/>
    </row>
    <row r="77" spans="1:11" x14ac:dyDescent="0.25">
      <c r="C77" s="6"/>
      <c r="F77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sdebruin</cp:lastModifiedBy>
  <dcterms:created xsi:type="dcterms:W3CDTF">2015-07-15T13:49:02Z</dcterms:created>
  <dcterms:modified xsi:type="dcterms:W3CDTF">2015-07-15T16:39:12Z</dcterms:modified>
</cp:coreProperties>
</file>