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05" windowWidth="27795" windowHeight="14385" activeTab="2"/>
  </bookViews>
  <sheets>
    <sheet name="Calibration" sheetId="1" r:id="rId1"/>
    <sheet name="Measurement - offset on current" sheetId="2" r:id="rId2"/>
    <sheet name="Measurement - offset on Irms" sheetId="3" r:id="rId3"/>
  </sheets>
  <calcPr calcId="144525"/>
</workbook>
</file>

<file path=xl/calcChain.xml><?xml version="1.0" encoding="utf-8"?>
<calcChain xmlns="http://schemas.openxmlformats.org/spreadsheetml/2006/main">
  <c r="J19" i="3" l="1"/>
  <c r="G16" i="3"/>
  <c r="G18" i="3"/>
  <c r="G20" i="3"/>
  <c r="G27" i="3"/>
  <c r="G28" i="3"/>
  <c r="G31" i="3"/>
  <c r="G32" i="3"/>
  <c r="G33" i="3"/>
  <c r="G9" i="3"/>
  <c r="G10" i="3"/>
  <c r="G11" i="3"/>
  <c r="G12" i="3"/>
  <c r="G13" i="3"/>
  <c r="G14" i="3"/>
  <c r="G15" i="3"/>
  <c r="G8" i="3"/>
  <c r="G7" i="3"/>
  <c r="G6" i="3"/>
  <c r="G5" i="3"/>
  <c r="D6" i="3"/>
  <c r="D7" i="3"/>
  <c r="D8" i="3"/>
  <c r="D9" i="3"/>
  <c r="D10" i="3"/>
  <c r="D11" i="3"/>
  <c r="D12" i="3"/>
  <c r="D13" i="3"/>
  <c r="D14" i="3"/>
  <c r="D15" i="3"/>
  <c r="D16" i="3"/>
  <c r="D17" i="3"/>
  <c r="G17" i="3" s="1"/>
  <c r="D18" i="3"/>
  <c r="D19" i="3"/>
  <c r="G19" i="3" s="1"/>
  <c r="D20" i="3"/>
  <c r="D21" i="3"/>
  <c r="G21" i="3" s="1"/>
  <c r="D22" i="3"/>
  <c r="G22" i="3" s="1"/>
  <c r="D23" i="3"/>
  <c r="G23" i="3" s="1"/>
  <c r="D24" i="3"/>
  <c r="G24" i="3" s="1"/>
  <c r="D25" i="3"/>
  <c r="G25" i="3" s="1"/>
  <c r="D26" i="3"/>
  <c r="G26" i="3" s="1"/>
  <c r="D27" i="3"/>
  <c r="D28" i="3"/>
  <c r="D29" i="3"/>
  <c r="G29" i="3" s="1"/>
  <c r="D30" i="3"/>
  <c r="G30" i="3" s="1"/>
  <c r="D31" i="3"/>
  <c r="D32" i="3"/>
  <c r="D33" i="3"/>
  <c r="D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5" i="3"/>
  <c r="H22" i="3"/>
  <c r="H25" i="3"/>
  <c r="H29" i="3"/>
  <c r="H33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6" i="3"/>
  <c r="B7" i="3"/>
  <c r="B8" i="3"/>
  <c r="B9" i="3"/>
  <c r="B10" i="3"/>
  <c r="B11" i="3"/>
  <c r="H11" i="3" s="1"/>
  <c r="B12" i="3"/>
  <c r="B13" i="3"/>
  <c r="B14" i="3"/>
  <c r="B15" i="3"/>
  <c r="H15" i="3" s="1"/>
  <c r="B16" i="3"/>
  <c r="B17" i="3"/>
  <c r="B18" i="3"/>
  <c r="B19" i="3"/>
  <c r="B5" i="3"/>
  <c r="G34" i="3" l="1"/>
  <c r="H21" i="3"/>
  <c r="H30" i="3"/>
  <c r="H31" i="3"/>
  <c r="H27" i="3"/>
  <c r="H23" i="3"/>
  <c r="H26" i="3"/>
  <c r="H32" i="3"/>
  <c r="H34" i="3" s="1"/>
  <c r="H28" i="3"/>
  <c r="H24" i="3"/>
  <c r="H20" i="3"/>
  <c r="H5" i="3"/>
  <c r="H12" i="3"/>
  <c r="H14" i="3"/>
  <c r="H18" i="3"/>
  <c r="H16" i="3"/>
  <c r="H9" i="3"/>
  <c r="H6" i="3"/>
  <c r="H17" i="3"/>
  <c r="H13" i="3"/>
  <c r="H8" i="3"/>
  <c r="H19" i="3"/>
  <c r="H10" i="3"/>
  <c r="H7" i="3"/>
  <c r="G27" i="2"/>
  <c r="F27" i="2"/>
  <c r="E27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5" i="2"/>
</calcChain>
</file>

<file path=xl/sharedStrings.xml><?xml version="1.0" encoding="utf-8"?>
<sst xmlns="http://schemas.openxmlformats.org/spreadsheetml/2006/main" count="19" uniqueCount="13">
  <si>
    <t>Power</t>
  </si>
  <si>
    <t>Value</t>
  </si>
  <si>
    <t>PF</t>
  </si>
  <si>
    <t>Actual</t>
  </si>
  <si>
    <t>Abs Error</t>
  </si>
  <si>
    <t>Pct Error</t>
  </si>
  <si>
    <t>Set to 100 W, re-scale</t>
  </si>
  <si>
    <t>Set to ?? W, re-scale</t>
  </si>
  <si>
    <t>Var</t>
  </si>
  <si>
    <t>R17 = 1k</t>
  </si>
  <si>
    <t>R17 = 4.99k</t>
  </si>
  <si>
    <t>App P</t>
  </si>
  <si>
    <t>True scaled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</si>
</sst>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11" fontId="0" fillId="0" borderId="0" xfId="0" applyNumberFormat="1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Calibration!$A$2:$A$14</c:f>
              <c:numCache>
                <c:formatCode>General</c:formatCode>
                <c:ptCount val="13"/>
                <c:pt idx="0">
                  <c:v>100</c:v>
                </c:pt>
                <c:pt idx="1">
                  <c:v>125</c:v>
                </c:pt>
                <c:pt idx="2">
                  <c:v>150</c:v>
                </c:pt>
                <c:pt idx="3">
                  <c:v>175</c:v>
                </c:pt>
                <c:pt idx="4">
                  <c:v>200</c:v>
                </c:pt>
                <c:pt idx="5">
                  <c:v>225</c:v>
                </c:pt>
                <c:pt idx="6">
                  <c:v>250</c:v>
                </c:pt>
                <c:pt idx="7">
                  <c:v>275</c:v>
                </c:pt>
                <c:pt idx="8">
                  <c:v>300</c:v>
                </c:pt>
                <c:pt idx="9">
                  <c:v>325</c:v>
                </c:pt>
                <c:pt idx="10">
                  <c:v>350</c:v>
                </c:pt>
                <c:pt idx="11">
                  <c:v>375</c:v>
                </c:pt>
                <c:pt idx="12">
                  <c:v>400</c:v>
                </c:pt>
              </c:numCache>
            </c:numRef>
          </c:xVal>
          <c:yVal>
            <c:numRef>
              <c:f>Calibration!$B$2:$B$14</c:f>
              <c:numCache>
                <c:formatCode>General</c:formatCode>
                <c:ptCount val="13"/>
                <c:pt idx="0">
                  <c:v>190.28</c:v>
                </c:pt>
                <c:pt idx="1">
                  <c:v>233.46</c:v>
                </c:pt>
                <c:pt idx="2">
                  <c:v>277.38</c:v>
                </c:pt>
                <c:pt idx="3">
                  <c:v>320.69</c:v>
                </c:pt>
                <c:pt idx="4">
                  <c:v>371.05</c:v>
                </c:pt>
                <c:pt idx="5">
                  <c:v>409.05</c:v>
                </c:pt>
                <c:pt idx="6">
                  <c:v>454.13</c:v>
                </c:pt>
                <c:pt idx="7">
                  <c:v>500.29</c:v>
                </c:pt>
                <c:pt idx="8">
                  <c:v>551.99</c:v>
                </c:pt>
                <c:pt idx="9">
                  <c:v>594.49</c:v>
                </c:pt>
                <c:pt idx="10">
                  <c:v>634.79999999999995</c:v>
                </c:pt>
                <c:pt idx="11">
                  <c:v>680.21</c:v>
                </c:pt>
                <c:pt idx="12">
                  <c:v>737.26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034496"/>
        <c:axId val="61036032"/>
      </c:scatterChart>
      <c:valAx>
        <c:axId val="61034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1036032"/>
        <c:crosses val="autoZero"/>
        <c:crossBetween val="midCat"/>
      </c:valAx>
      <c:valAx>
        <c:axId val="61036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10344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'Measurement - offset on current'!$C$4</c:f>
              <c:strCache>
                <c:ptCount val="1"/>
                <c:pt idx="0">
                  <c:v>TRUE</c:v>
                </c:pt>
              </c:strCache>
            </c:strRef>
          </c:tx>
          <c:spPr>
            <a:ln w="28575">
              <a:noFill/>
            </a:ln>
          </c:spPr>
          <c:xVal>
            <c:numRef>
              <c:f>'Measurement - offset on current'!$A$5:$A$25</c:f>
              <c:numCache>
                <c:formatCode>General</c:formatCode>
                <c:ptCount val="2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75</c:v>
                </c:pt>
                <c:pt idx="6">
                  <c:v>100</c:v>
                </c:pt>
                <c:pt idx="7">
                  <c:v>125</c:v>
                </c:pt>
                <c:pt idx="8">
                  <c:v>150</c:v>
                </c:pt>
                <c:pt idx="9">
                  <c:v>175</c:v>
                </c:pt>
                <c:pt idx="10">
                  <c:v>200</c:v>
                </c:pt>
                <c:pt idx="11">
                  <c:v>225</c:v>
                </c:pt>
                <c:pt idx="12">
                  <c:v>250</c:v>
                </c:pt>
                <c:pt idx="13">
                  <c:v>275</c:v>
                </c:pt>
                <c:pt idx="14">
                  <c:v>300</c:v>
                </c:pt>
                <c:pt idx="15">
                  <c:v>325</c:v>
                </c:pt>
                <c:pt idx="16">
                  <c:v>350</c:v>
                </c:pt>
                <c:pt idx="17">
                  <c:v>375</c:v>
                </c:pt>
                <c:pt idx="18">
                  <c:v>400</c:v>
                </c:pt>
                <c:pt idx="19">
                  <c:v>425</c:v>
                </c:pt>
                <c:pt idx="20">
                  <c:v>450</c:v>
                </c:pt>
              </c:numCache>
            </c:numRef>
          </c:xVal>
          <c:yVal>
            <c:numRef>
              <c:f>'Measurement - offset on current'!$C$5:$C$25</c:f>
              <c:numCache>
                <c:formatCode>General</c:formatCode>
                <c:ptCount val="21"/>
                <c:pt idx="0">
                  <c:v>7.66</c:v>
                </c:pt>
                <c:pt idx="1">
                  <c:v>16.399999999999999</c:v>
                </c:pt>
                <c:pt idx="2">
                  <c:v>26.54</c:v>
                </c:pt>
                <c:pt idx="3">
                  <c:v>37.18</c:v>
                </c:pt>
                <c:pt idx="4">
                  <c:v>47.31</c:v>
                </c:pt>
                <c:pt idx="5">
                  <c:v>72.849999999999994</c:v>
                </c:pt>
                <c:pt idx="6">
                  <c:v>98.07</c:v>
                </c:pt>
                <c:pt idx="7">
                  <c:v>123.4</c:v>
                </c:pt>
                <c:pt idx="8">
                  <c:v>148.69999999999999</c:v>
                </c:pt>
                <c:pt idx="9">
                  <c:v>174.63</c:v>
                </c:pt>
                <c:pt idx="10">
                  <c:v>199.85</c:v>
                </c:pt>
                <c:pt idx="11">
                  <c:v>224.76</c:v>
                </c:pt>
                <c:pt idx="12">
                  <c:v>250.21</c:v>
                </c:pt>
                <c:pt idx="13">
                  <c:v>275.52</c:v>
                </c:pt>
                <c:pt idx="14">
                  <c:v>301.61</c:v>
                </c:pt>
                <c:pt idx="15">
                  <c:v>326.54000000000002</c:v>
                </c:pt>
                <c:pt idx="16">
                  <c:v>351.69</c:v>
                </c:pt>
                <c:pt idx="17">
                  <c:v>377.95</c:v>
                </c:pt>
                <c:pt idx="18">
                  <c:v>403.1</c:v>
                </c:pt>
                <c:pt idx="19">
                  <c:v>429.48</c:v>
                </c:pt>
                <c:pt idx="20">
                  <c:v>454.05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'Measurement - offset on current'!$B$4</c:f>
              <c:strCache>
                <c:ptCount val="1"/>
                <c:pt idx="0">
                  <c:v>Actual</c:v>
                </c:pt>
              </c:strCache>
            </c:strRef>
          </c:tx>
          <c:spPr>
            <a:ln w="28575">
              <a:noFill/>
            </a:ln>
          </c:spPr>
          <c:marker>
            <c:symbol val="triangle"/>
            <c:size val="2"/>
            <c:spPr>
              <a:solidFill>
                <a:srgbClr val="92D050"/>
              </a:solidFill>
            </c:spPr>
          </c:marker>
          <c:xVal>
            <c:numRef>
              <c:f>'Measurement - offset on current'!$A$5:$A$25</c:f>
              <c:numCache>
                <c:formatCode>General</c:formatCode>
                <c:ptCount val="2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75</c:v>
                </c:pt>
                <c:pt idx="6">
                  <c:v>100</c:v>
                </c:pt>
                <c:pt idx="7">
                  <c:v>125</c:v>
                </c:pt>
                <c:pt idx="8">
                  <c:v>150</c:v>
                </c:pt>
                <c:pt idx="9">
                  <c:v>175</c:v>
                </c:pt>
                <c:pt idx="10">
                  <c:v>200</c:v>
                </c:pt>
                <c:pt idx="11">
                  <c:v>225</c:v>
                </c:pt>
                <c:pt idx="12">
                  <c:v>250</c:v>
                </c:pt>
                <c:pt idx="13">
                  <c:v>275</c:v>
                </c:pt>
                <c:pt idx="14">
                  <c:v>300</c:v>
                </c:pt>
                <c:pt idx="15">
                  <c:v>325</c:v>
                </c:pt>
                <c:pt idx="16">
                  <c:v>350</c:v>
                </c:pt>
                <c:pt idx="17">
                  <c:v>375</c:v>
                </c:pt>
                <c:pt idx="18">
                  <c:v>400</c:v>
                </c:pt>
                <c:pt idx="19">
                  <c:v>425</c:v>
                </c:pt>
                <c:pt idx="20">
                  <c:v>450</c:v>
                </c:pt>
              </c:numCache>
            </c:numRef>
          </c:xVal>
          <c:yVal>
            <c:numRef>
              <c:f>'Measurement - offset on current'!$B$5:$B$25</c:f>
              <c:numCache>
                <c:formatCode>General</c:formatCode>
                <c:ptCount val="2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75</c:v>
                </c:pt>
                <c:pt idx="6">
                  <c:v>100</c:v>
                </c:pt>
                <c:pt idx="7">
                  <c:v>125</c:v>
                </c:pt>
                <c:pt idx="8">
                  <c:v>150</c:v>
                </c:pt>
                <c:pt idx="9">
                  <c:v>175</c:v>
                </c:pt>
                <c:pt idx="10">
                  <c:v>200</c:v>
                </c:pt>
                <c:pt idx="11">
                  <c:v>225</c:v>
                </c:pt>
                <c:pt idx="12">
                  <c:v>250</c:v>
                </c:pt>
                <c:pt idx="13">
                  <c:v>275</c:v>
                </c:pt>
                <c:pt idx="14">
                  <c:v>300</c:v>
                </c:pt>
                <c:pt idx="15">
                  <c:v>325</c:v>
                </c:pt>
                <c:pt idx="16">
                  <c:v>350</c:v>
                </c:pt>
                <c:pt idx="17">
                  <c:v>375</c:v>
                </c:pt>
                <c:pt idx="18">
                  <c:v>400</c:v>
                </c:pt>
                <c:pt idx="19">
                  <c:v>425</c:v>
                </c:pt>
                <c:pt idx="20">
                  <c:v>450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979456"/>
        <c:axId val="60989440"/>
      </c:scatterChart>
      <c:scatterChart>
        <c:scatterStyle val="lineMarker"/>
        <c:varyColors val="0"/>
        <c:ser>
          <c:idx val="1"/>
          <c:order val="1"/>
          <c:tx>
            <c:strRef>
              <c:f>'Measurement - offset on current'!$D$4</c:f>
              <c:strCache>
                <c:ptCount val="1"/>
                <c:pt idx="0">
                  <c:v>PF</c:v>
                </c:pt>
              </c:strCache>
            </c:strRef>
          </c:tx>
          <c:spPr>
            <a:ln w="28575">
              <a:noFill/>
            </a:ln>
          </c:spPr>
          <c:xVal>
            <c:numRef>
              <c:f>'Measurement - offset on current'!$A$5:$A$25</c:f>
              <c:numCache>
                <c:formatCode>General</c:formatCode>
                <c:ptCount val="2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75</c:v>
                </c:pt>
                <c:pt idx="6">
                  <c:v>100</c:v>
                </c:pt>
                <c:pt idx="7">
                  <c:v>125</c:v>
                </c:pt>
                <c:pt idx="8">
                  <c:v>150</c:v>
                </c:pt>
                <c:pt idx="9">
                  <c:v>175</c:v>
                </c:pt>
                <c:pt idx="10">
                  <c:v>200</c:v>
                </c:pt>
                <c:pt idx="11">
                  <c:v>225</c:v>
                </c:pt>
                <c:pt idx="12">
                  <c:v>250</c:v>
                </c:pt>
                <c:pt idx="13">
                  <c:v>275</c:v>
                </c:pt>
                <c:pt idx="14">
                  <c:v>300</c:v>
                </c:pt>
                <c:pt idx="15">
                  <c:v>325</c:v>
                </c:pt>
                <c:pt idx="16">
                  <c:v>350</c:v>
                </c:pt>
                <c:pt idx="17">
                  <c:v>375</c:v>
                </c:pt>
                <c:pt idx="18">
                  <c:v>400</c:v>
                </c:pt>
                <c:pt idx="19">
                  <c:v>425</c:v>
                </c:pt>
                <c:pt idx="20">
                  <c:v>450</c:v>
                </c:pt>
              </c:numCache>
            </c:numRef>
          </c:xVal>
          <c:yVal>
            <c:numRef>
              <c:f>'Measurement - offset on current'!$D$5:$D$25</c:f>
              <c:numCache>
                <c:formatCode>General</c:formatCode>
                <c:ptCount val="21"/>
                <c:pt idx="0">
                  <c:v>0.193</c:v>
                </c:pt>
                <c:pt idx="1">
                  <c:v>0.38800000000000001</c:v>
                </c:pt>
                <c:pt idx="2">
                  <c:v>0.55900000000000005</c:v>
                </c:pt>
                <c:pt idx="3">
                  <c:v>0.69599999999999995</c:v>
                </c:pt>
                <c:pt idx="4">
                  <c:v>0.78300000000000003</c:v>
                </c:pt>
                <c:pt idx="5">
                  <c:v>0.89300000000000002</c:v>
                </c:pt>
                <c:pt idx="6">
                  <c:v>0.94</c:v>
                </c:pt>
                <c:pt idx="7">
                  <c:v>0.96799999999999997</c:v>
                </c:pt>
                <c:pt idx="8">
                  <c:v>0.98</c:v>
                </c:pt>
                <c:pt idx="9">
                  <c:v>0.98699999999999999</c:v>
                </c:pt>
                <c:pt idx="10">
                  <c:v>0.99199999999999999</c:v>
                </c:pt>
                <c:pt idx="11">
                  <c:v>0.98799999999999999</c:v>
                </c:pt>
                <c:pt idx="12">
                  <c:v>0.98899999999999999</c:v>
                </c:pt>
                <c:pt idx="13">
                  <c:v>0.98699999999999999</c:v>
                </c:pt>
                <c:pt idx="14">
                  <c:v>0.99</c:v>
                </c:pt>
                <c:pt idx="15">
                  <c:v>0.98799999999999999</c:v>
                </c:pt>
                <c:pt idx="16">
                  <c:v>0.99199999999999999</c:v>
                </c:pt>
                <c:pt idx="17">
                  <c:v>0.99299999999999999</c:v>
                </c:pt>
                <c:pt idx="18">
                  <c:v>0.99199999999999999</c:v>
                </c:pt>
                <c:pt idx="19">
                  <c:v>0.99399999999999999</c:v>
                </c:pt>
                <c:pt idx="20">
                  <c:v>0.99399999999999999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992512"/>
        <c:axId val="60990976"/>
      </c:scatterChart>
      <c:valAx>
        <c:axId val="60979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0989440"/>
        <c:crosses val="autoZero"/>
        <c:crossBetween val="midCat"/>
      </c:valAx>
      <c:valAx>
        <c:axId val="60989440"/>
        <c:scaling>
          <c:orientation val="minMax"/>
          <c:max val="6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0979456"/>
        <c:crosses val="autoZero"/>
        <c:crossBetween val="midCat"/>
      </c:valAx>
      <c:valAx>
        <c:axId val="60990976"/>
        <c:scaling>
          <c:orientation val="minMax"/>
          <c:max val="1.2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crossAx val="60992512"/>
        <c:crosses val="max"/>
        <c:crossBetween val="midCat"/>
      </c:valAx>
      <c:valAx>
        <c:axId val="609925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09909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'Measurement - offset on Irms'!$C$4</c:f>
              <c:strCache>
                <c:ptCount val="1"/>
                <c:pt idx="0">
                  <c:v>TRUE</c:v>
                </c:pt>
              </c:strCache>
            </c:strRef>
          </c:tx>
          <c:spPr>
            <a:ln>
              <a:noFill/>
            </a:ln>
          </c:spPr>
          <c:marker>
            <c:symbol val="triangle"/>
            <c:size val="7"/>
            <c:spPr>
              <a:solidFill>
                <a:schemeClr val="accent1"/>
              </a:solidFill>
              <a:ln>
                <a:noFill/>
              </a:ln>
            </c:spPr>
          </c:marker>
          <c:xVal>
            <c:numRef>
              <c:f>'Measurement - offset on Irms'!$A$5:$A$33</c:f>
              <c:numCache>
                <c:formatCode>General</c:formatCode>
                <c:ptCount val="29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75</c:v>
                </c:pt>
                <c:pt idx="6">
                  <c:v>100</c:v>
                </c:pt>
                <c:pt idx="7">
                  <c:v>150</c:v>
                </c:pt>
                <c:pt idx="8">
                  <c:v>200</c:v>
                </c:pt>
                <c:pt idx="9">
                  <c:v>250</c:v>
                </c:pt>
                <c:pt idx="10">
                  <c:v>300</c:v>
                </c:pt>
                <c:pt idx="11">
                  <c:v>350</c:v>
                </c:pt>
                <c:pt idx="12">
                  <c:v>400</c:v>
                </c:pt>
                <c:pt idx="13">
                  <c:v>450</c:v>
                </c:pt>
                <c:pt idx="14">
                  <c:v>500</c:v>
                </c:pt>
                <c:pt idx="15">
                  <c:v>550</c:v>
                </c:pt>
                <c:pt idx="16">
                  <c:v>600</c:v>
                </c:pt>
                <c:pt idx="17">
                  <c:v>650</c:v>
                </c:pt>
                <c:pt idx="18">
                  <c:v>700</c:v>
                </c:pt>
                <c:pt idx="19">
                  <c:v>750</c:v>
                </c:pt>
                <c:pt idx="20">
                  <c:v>800</c:v>
                </c:pt>
                <c:pt idx="21">
                  <c:v>850</c:v>
                </c:pt>
                <c:pt idx="22">
                  <c:v>900</c:v>
                </c:pt>
                <c:pt idx="23">
                  <c:v>950</c:v>
                </c:pt>
                <c:pt idx="24">
                  <c:v>1000</c:v>
                </c:pt>
                <c:pt idx="25">
                  <c:v>1050</c:v>
                </c:pt>
                <c:pt idx="26">
                  <c:v>1100</c:v>
                </c:pt>
                <c:pt idx="27">
                  <c:v>1150</c:v>
                </c:pt>
                <c:pt idx="28">
                  <c:v>1200</c:v>
                </c:pt>
              </c:numCache>
            </c:numRef>
          </c:xVal>
          <c:yVal>
            <c:numRef>
              <c:f>'Measurement - offset on Irms'!$D$5:$D$33</c:f>
              <c:numCache>
                <c:formatCode>General</c:formatCode>
                <c:ptCount val="29"/>
                <c:pt idx="0">
                  <c:v>4.3985855172413793</c:v>
                </c:pt>
                <c:pt idx="1">
                  <c:v>6.0232882758620692</c:v>
                </c:pt>
                <c:pt idx="2">
                  <c:v>9.5005484482758611</c:v>
                </c:pt>
                <c:pt idx="3">
                  <c:v>29.353623620689653</c:v>
                </c:pt>
                <c:pt idx="4">
                  <c:v>49.536592706896549</c:v>
                </c:pt>
                <c:pt idx="5">
                  <c:v>74.696700000000007</c:v>
                </c:pt>
                <c:pt idx="6">
                  <c:v>99.879592758620689</c:v>
                </c:pt>
                <c:pt idx="7">
                  <c:v>150.35435224137933</c:v>
                </c:pt>
                <c:pt idx="8">
                  <c:v>199.88797293103448</c:v>
                </c:pt>
                <c:pt idx="9">
                  <c:v>250.70946775862069</c:v>
                </c:pt>
                <c:pt idx="10">
                  <c:v>301.63002982758621</c:v>
                </c:pt>
                <c:pt idx="11">
                  <c:v>352.71900620689655</c:v>
                </c:pt>
                <c:pt idx="12">
                  <c:v>402.29225379310344</c:v>
                </c:pt>
                <c:pt idx="13">
                  <c:v>451.66736689655175</c:v>
                </c:pt>
                <c:pt idx="14">
                  <c:v>506.56052534482757</c:v>
                </c:pt>
                <c:pt idx="15">
                  <c:v>558.5014799999999</c:v>
                </c:pt>
                <c:pt idx="16">
                  <c:v>610.42262120689657</c:v>
                </c:pt>
                <c:pt idx="17">
                  <c:v>662.60133724137938</c:v>
                </c:pt>
                <c:pt idx="18">
                  <c:v>708.76667172413806</c:v>
                </c:pt>
                <c:pt idx="19">
                  <c:v>760.07359603448288</c:v>
                </c:pt>
                <c:pt idx="20">
                  <c:v>813.25289120689649</c:v>
                </c:pt>
                <c:pt idx="21">
                  <c:v>871.91060482758621</c:v>
                </c:pt>
                <c:pt idx="22">
                  <c:v>925.0007394827586</c:v>
                </c:pt>
                <c:pt idx="23">
                  <c:v>966.84674224137939</c:v>
                </c:pt>
                <c:pt idx="24">
                  <c:v>1030.2101498275863</c:v>
                </c:pt>
                <c:pt idx="25">
                  <c:v>1081.0316446551724</c:v>
                </c:pt>
                <c:pt idx="26">
                  <c:v>1134.993571034483</c:v>
                </c:pt>
                <c:pt idx="27">
                  <c:v>1189.0545646551723</c:v>
                </c:pt>
                <c:pt idx="28">
                  <c:v>1243.0363044827586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'Measurement - offset on Irms'!$B$4</c:f>
              <c:strCache>
                <c:ptCount val="1"/>
                <c:pt idx="0">
                  <c:v>Actual</c:v>
                </c:pt>
              </c:strCache>
            </c:strRef>
          </c:tx>
          <c:spPr>
            <a:ln w="28575">
              <a:noFill/>
            </a:ln>
          </c:spPr>
          <c:marker>
            <c:symbol val="triangle"/>
            <c:size val="4"/>
            <c:spPr>
              <a:solidFill>
                <a:srgbClr val="92D050"/>
              </a:solidFill>
              <a:ln>
                <a:noFill/>
              </a:ln>
            </c:spPr>
          </c:marker>
          <c:xVal>
            <c:numRef>
              <c:f>'Measurement - offset on Irms'!$A$5:$A$33</c:f>
              <c:numCache>
                <c:formatCode>General</c:formatCode>
                <c:ptCount val="29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75</c:v>
                </c:pt>
                <c:pt idx="6">
                  <c:v>100</c:v>
                </c:pt>
                <c:pt idx="7">
                  <c:v>150</c:v>
                </c:pt>
                <c:pt idx="8">
                  <c:v>200</c:v>
                </c:pt>
                <c:pt idx="9">
                  <c:v>250</c:v>
                </c:pt>
                <c:pt idx="10">
                  <c:v>300</c:v>
                </c:pt>
                <c:pt idx="11">
                  <c:v>350</c:v>
                </c:pt>
                <c:pt idx="12">
                  <c:v>400</c:v>
                </c:pt>
                <c:pt idx="13">
                  <c:v>450</c:v>
                </c:pt>
                <c:pt idx="14">
                  <c:v>500</c:v>
                </c:pt>
                <c:pt idx="15">
                  <c:v>550</c:v>
                </c:pt>
                <c:pt idx="16">
                  <c:v>600</c:v>
                </c:pt>
                <c:pt idx="17">
                  <c:v>650</c:v>
                </c:pt>
                <c:pt idx="18">
                  <c:v>700</c:v>
                </c:pt>
                <c:pt idx="19">
                  <c:v>750</c:v>
                </c:pt>
                <c:pt idx="20">
                  <c:v>800</c:v>
                </c:pt>
                <c:pt idx="21">
                  <c:v>850</c:v>
                </c:pt>
                <c:pt idx="22">
                  <c:v>900</c:v>
                </c:pt>
                <c:pt idx="23">
                  <c:v>950</c:v>
                </c:pt>
                <c:pt idx="24">
                  <c:v>1000</c:v>
                </c:pt>
                <c:pt idx="25">
                  <c:v>1050</c:v>
                </c:pt>
                <c:pt idx="26">
                  <c:v>1100</c:v>
                </c:pt>
                <c:pt idx="27">
                  <c:v>1150</c:v>
                </c:pt>
                <c:pt idx="28">
                  <c:v>1200</c:v>
                </c:pt>
              </c:numCache>
            </c:numRef>
          </c:xVal>
          <c:yVal>
            <c:numRef>
              <c:f>'Measurement - offset on Irms'!$B$5:$B$33</c:f>
              <c:numCache>
                <c:formatCode>General</c:formatCode>
                <c:ptCount val="29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75</c:v>
                </c:pt>
                <c:pt idx="6">
                  <c:v>100</c:v>
                </c:pt>
                <c:pt idx="7">
                  <c:v>150</c:v>
                </c:pt>
                <c:pt idx="8">
                  <c:v>200</c:v>
                </c:pt>
                <c:pt idx="9">
                  <c:v>250</c:v>
                </c:pt>
                <c:pt idx="10">
                  <c:v>300</c:v>
                </c:pt>
                <c:pt idx="11">
                  <c:v>350</c:v>
                </c:pt>
                <c:pt idx="12">
                  <c:v>400</c:v>
                </c:pt>
                <c:pt idx="13">
                  <c:v>450</c:v>
                </c:pt>
                <c:pt idx="14">
                  <c:v>500</c:v>
                </c:pt>
                <c:pt idx="15">
                  <c:v>550</c:v>
                </c:pt>
                <c:pt idx="16">
                  <c:v>600</c:v>
                </c:pt>
                <c:pt idx="17">
                  <c:v>650</c:v>
                </c:pt>
                <c:pt idx="18">
                  <c:v>700</c:v>
                </c:pt>
                <c:pt idx="19">
                  <c:v>750</c:v>
                </c:pt>
                <c:pt idx="20">
                  <c:v>800</c:v>
                </c:pt>
                <c:pt idx="21">
                  <c:v>850</c:v>
                </c:pt>
                <c:pt idx="22">
                  <c:v>900</c:v>
                </c:pt>
                <c:pt idx="23">
                  <c:v>950</c:v>
                </c:pt>
                <c:pt idx="24">
                  <c:v>1000</c:v>
                </c:pt>
                <c:pt idx="25">
                  <c:v>1050</c:v>
                </c:pt>
                <c:pt idx="26">
                  <c:v>1100</c:v>
                </c:pt>
                <c:pt idx="27">
                  <c:v>1150</c:v>
                </c:pt>
                <c:pt idx="28">
                  <c:v>1200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875392"/>
        <c:axId val="66754816"/>
      </c:scatterChart>
      <c:scatterChart>
        <c:scatterStyle val="lineMarker"/>
        <c:varyColors val="0"/>
        <c:ser>
          <c:idx val="2"/>
          <c:order val="2"/>
          <c:tx>
            <c:strRef>
              <c:f>'Measurement - offset on Irms'!$E$4</c:f>
              <c:strCache>
                <c:ptCount val="1"/>
                <c:pt idx="0">
                  <c:v>PF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7"/>
            <c:spPr>
              <a:solidFill>
                <a:schemeClr val="accent2"/>
              </a:solidFill>
              <a:ln>
                <a:noFill/>
              </a:ln>
            </c:spPr>
          </c:marker>
          <c:xVal>
            <c:numRef>
              <c:f>'Measurement - offset on Irms'!$A$5:$A$33</c:f>
              <c:numCache>
                <c:formatCode>General</c:formatCode>
                <c:ptCount val="29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75</c:v>
                </c:pt>
                <c:pt idx="6">
                  <c:v>100</c:v>
                </c:pt>
                <c:pt idx="7">
                  <c:v>150</c:v>
                </c:pt>
                <c:pt idx="8">
                  <c:v>200</c:v>
                </c:pt>
                <c:pt idx="9">
                  <c:v>250</c:v>
                </c:pt>
                <c:pt idx="10">
                  <c:v>300</c:v>
                </c:pt>
                <c:pt idx="11">
                  <c:v>350</c:v>
                </c:pt>
                <c:pt idx="12">
                  <c:v>400</c:v>
                </c:pt>
                <c:pt idx="13">
                  <c:v>450</c:v>
                </c:pt>
                <c:pt idx="14">
                  <c:v>500</c:v>
                </c:pt>
                <c:pt idx="15">
                  <c:v>550</c:v>
                </c:pt>
                <c:pt idx="16">
                  <c:v>600</c:v>
                </c:pt>
                <c:pt idx="17">
                  <c:v>650</c:v>
                </c:pt>
                <c:pt idx="18">
                  <c:v>700</c:v>
                </c:pt>
                <c:pt idx="19">
                  <c:v>750</c:v>
                </c:pt>
                <c:pt idx="20">
                  <c:v>800</c:v>
                </c:pt>
                <c:pt idx="21">
                  <c:v>850</c:v>
                </c:pt>
                <c:pt idx="22">
                  <c:v>900</c:v>
                </c:pt>
                <c:pt idx="23">
                  <c:v>950</c:v>
                </c:pt>
                <c:pt idx="24">
                  <c:v>1000</c:v>
                </c:pt>
                <c:pt idx="25">
                  <c:v>1050</c:v>
                </c:pt>
                <c:pt idx="26">
                  <c:v>1100</c:v>
                </c:pt>
                <c:pt idx="27">
                  <c:v>1150</c:v>
                </c:pt>
                <c:pt idx="28">
                  <c:v>1200</c:v>
                </c:pt>
              </c:numCache>
            </c:numRef>
          </c:xVal>
          <c:yVal>
            <c:numRef>
              <c:f>'Measurement - offset on Irms'!$E$5:$E$33</c:f>
              <c:numCache>
                <c:formatCode>General</c:formatCode>
                <c:ptCount val="29"/>
                <c:pt idx="0">
                  <c:v>0.02</c:v>
                </c:pt>
                <c:pt idx="1">
                  <c:v>0.03</c:v>
                </c:pt>
                <c:pt idx="2">
                  <c:v>0.05</c:v>
                </c:pt>
                <c:pt idx="3">
                  <c:v>0.15</c:v>
                </c:pt>
                <c:pt idx="4">
                  <c:v>0.26600000000000001</c:v>
                </c:pt>
                <c:pt idx="5">
                  <c:v>0.39600000000000002</c:v>
                </c:pt>
                <c:pt idx="6">
                  <c:v>0.50900000000000001</c:v>
                </c:pt>
                <c:pt idx="7">
                  <c:v>0.67200000000000004</c:v>
                </c:pt>
                <c:pt idx="8">
                  <c:v>0.77200000000000002</c:v>
                </c:pt>
                <c:pt idx="9">
                  <c:v>0.84799999999999998</c:v>
                </c:pt>
                <c:pt idx="10">
                  <c:v>0.88800000000000001</c:v>
                </c:pt>
                <c:pt idx="11">
                  <c:v>0.91500000000000004</c:v>
                </c:pt>
                <c:pt idx="12">
                  <c:v>0.92400000000000004</c:v>
                </c:pt>
                <c:pt idx="13">
                  <c:v>0.93600000000000005</c:v>
                </c:pt>
                <c:pt idx="14">
                  <c:v>0.95399999999999996</c:v>
                </c:pt>
                <c:pt idx="15">
                  <c:v>0.96</c:v>
                </c:pt>
                <c:pt idx="16">
                  <c:v>0.96899999999999997</c:v>
                </c:pt>
                <c:pt idx="17">
                  <c:v>0.97099999999999997</c:v>
                </c:pt>
                <c:pt idx="18">
                  <c:v>0.96599999999999997</c:v>
                </c:pt>
                <c:pt idx="19">
                  <c:v>0.96399999999999997</c:v>
                </c:pt>
                <c:pt idx="20">
                  <c:v>0.96599999999999997</c:v>
                </c:pt>
                <c:pt idx="21">
                  <c:v>0.98599999999999999</c:v>
                </c:pt>
                <c:pt idx="22">
                  <c:v>0.98599999999999999</c:v>
                </c:pt>
                <c:pt idx="23">
                  <c:v>0.97399999999999998</c:v>
                </c:pt>
                <c:pt idx="24">
                  <c:v>0.98599999999999999</c:v>
                </c:pt>
                <c:pt idx="25">
                  <c:v>0.98499999999999999</c:v>
                </c:pt>
                <c:pt idx="26">
                  <c:v>0.98499999999999999</c:v>
                </c:pt>
                <c:pt idx="27">
                  <c:v>0.98399999999999999</c:v>
                </c:pt>
                <c:pt idx="28">
                  <c:v>0.98299999999999998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342592"/>
        <c:axId val="139623040"/>
      </c:scatterChart>
      <c:valAx>
        <c:axId val="66875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6754816"/>
        <c:crosses val="autoZero"/>
        <c:crossBetween val="midCat"/>
      </c:valAx>
      <c:valAx>
        <c:axId val="66754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6875392"/>
        <c:crosses val="autoZero"/>
        <c:crossBetween val="midCat"/>
      </c:valAx>
      <c:valAx>
        <c:axId val="139623040"/>
        <c:scaling>
          <c:orientation val="minMax"/>
          <c:max val="1.2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crossAx val="139342592"/>
        <c:crosses val="max"/>
        <c:crossBetween val="midCat"/>
      </c:valAx>
      <c:valAx>
        <c:axId val="1393425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9623040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'Measurement - offset on Irms'!$G$4</c:f>
              <c:strCache>
                <c:ptCount val="1"/>
                <c:pt idx="0">
                  <c:v>Abs Error</c:v>
                </c:pt>
              </c:strCache>
            </c:strRef>
          </c:tx>
          <c:spPr>
            <a:ln w="28575">
              <a:noFill/>
            </a:ln>
          </c:spPr>
          <c:xVal>
            <c:numRef>
              <c:f>'Measurement - offset on Irms'!$A$5:$A$33</c:f>
              <c:numCache>
                <c:formatCode>General</c:formatCode>
                <c:ptCount val="29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75</c:v>
                </c:pt>
                <c:pt idx="6">
                  <c:v>100</c:v>
                </c:pt>
                <c:pt idx="7">
                  <c:v>150</c:v>
                </c:pt>
                <c:pt idx="8">
                  <c:v>200</c:v>
                </c:pt>
                <c:pt idx="9">
                  <c:v>250</c:v>
                </c:pt>
                <c:pt idx="10">
                  <c:v>300</c:v>
                </c:pt>
                <c:pt idx="11">
                  <c:v>350</c:v>
                </c:pt>
                <c:pt idx="12">
                  <c:v>400</c:v>
                </c:pt>
                <c:pt idx="13">
                  <c:v>450</c:v>
                </c:pt>
                <c:pt idx="14">
                  <c:v>500</c:v>
                </c:pt>
                <c:pt idx="15">
                  <c:v>550</c:v>
                </c:pt>
                <c:pt idx="16">
                  <c:v>600</c:v>
                </c:pt>
                <c:pt idx="17">
                  <c:v>650</c:v>
                </c:pt>
                <c:pt idx="18">
                  <c:v>700</c:v>
                </c:pt>
                <c:pt idx="19">
                  <c:v>750</c:v>
                </c:pt>
                <c:pt idx="20">
                  <c:v>800</c:v>
                </c:pt>
                <c:pt idx="21">
                  <c:v>850</c:v>
                </c:pt>
                <c:pt idx="22">
                  <c:v>900</c:v>
                </c:pt>
                <c:pt idx="23">
                  <c:v>950</c:v>
                </c:pt>
                <c:pt idx="24">
                  <c:v>1000</c:v>
                </c:pt>
                <c:pt idx="25">
                  <c:v>1050</c:v>
                </c:pt>
                <c:pt idx="26">
                  <c:v>1100</c:v>
                </c:pt>
                <c:pt idx="27">
                  <c:v>1150</c:v>
                </c:pt>
                <c:pt idx="28">
                  <c:v>1200</c:v>
                </c:pt>
              </c:numCache>
            </c:numRef>
          </c:xVal>
          <c:yVal>
            <c:numRef>
              <c:f>'Measurement - offset on Irms'!$G$5:$G$33</c:f>
              <c:numCache>
                <c:formatCode>General</c:formatCode>
                <c:ptCount val="29"/>
                <c:pt idx="0">
                  <c:v>2.3985855172413793</c:v>
                </c:pt>
                <c:pt idx="1">
                  <c:v>1.0232882758620692</c:v>
                </c:pt>
                <c:pt idx="2">
                  <c:v>0.49945155172413891</c:v>
                </c:pt>
                <c:pt idx="3">
                  <c:v>0.64637637931034675</c:v>
                </c:pt>
                <c:pt idx="4">
                  <c:v>0.46340729310345097</c:v>
                </c:pt>
                <c:pt idx="5">
                  <c:v>0.30329999999999302</c:v>
                </c:pt>
                <c:pt idx="6">
                  <c:v>0.12040724137931136</c:v>
                </c:pt>
                <c:pt idx="7">
                  <c:v>0.35435224137933119</c:v>
                </c:pt>
                <c:pt idx="8">
                  <c:v>0.11202706896551717</c:v>
                </c:pt>
                <c:pt idx="9">
                  <c:v>0.70946775862068989</c:v>
                </c:pt>
                <c:pt idx="10">
                  <c:v>1.6300298275862133</c:v>
                </c:pt>
                <c:pt idx="11">
                  <c:v>2.7190062068965517</c:v>
                </c:pt>
                <c:pt idx="12">
                  <c:v>2.2922537931034412</c:v>
                </c:pt>
                <c:pt idx="13">
                  <c:v>1.667366896551755</c:v>
                </c:pt>
                <c:pt idx="14">
                  <c:v>6.5605253448275676</c:v>
                </c:pt>
                <c:pt idx="15">
                  <c:v>8.5014799999999013</c:v>
                </c:pt>
                <c:pt idx="16">
                  <c:v>10.422621206896565</c:v>
                </c:pt>
                <c:pt idx="17">
                  <c:v>12.601337241379383</c:v>
                </c:pt>
                <c:pt idx="18">
                  <c:v>8.7666717241380638</c:v>
                </c:pt>
                <c:pt idx="19">
                  <c:v>10.073596034482875</c:v>
                </c:pt>
                <c:pt idx="20">
                  <c:v>13.252891206896493</c:v>
                </c:pt>
                <c:pt idx="21">
                  <c:v>21.910604827586212</c:v>
                </c:pt>
                <c:pt idx="22">
                  <c:v>25.000739482758604</c:v>
                </c:pt>
                <c:pt idx="23">
                  <c:v>16.846742241379388</c:v>
                </c:pt>
                <c:pt idx="24">
                  <c:v>30.210149827586292</c:v>
                </c:pt>
                <c:pt idx="25">
                  <c:v>31.031644655172386</c:v>
                </c:pt>
                <c:pt idx="26">
                  <c:v>34.993571034483011</c:v>
                </c:pt>
                <c:pt idx="27">
                  <c:v>39.054564655172271</c:v>
                </c:pt>
                <c:pt idx="28">
                  <c:v>43.036304482758624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036800"/>
        <c:axId val="139750400"/>
      </c:scatterChart>
      <c:valAx>
        <c:axId val="165036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9750400"/>
        <c:crosses val="autoZero"/>
        <c:crossBetween val="midCat"/>
      </c:valAx>
      <c:valAx>
        <c:axId val="139750400"/>
        <c:scaling>
          <c:orientation val="minMax"/>
          <c:max val="5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50368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'Measurement - offset on Irms'!$H$4</c:f>
              <c:strCache>
                <c:ptCount val="1"/>
                <c:pt idx="0">
                  <c:v>Pct Error</c:v>
                </c:pt>
              </c:strCache>
            </c:strRef>
          </c:tx>
          <c:spPr>
            <a:ln w="28575">
              <a:noFill/>
            </a:ln>
          </c:spPr>
          <c:xVal>
            <c:numRef>
              <c:f>'Measurement - offset on Irms'!$A$5:$A$33</c:f>
              <c:numCache>
                <c:formatCode>General</c:formatCode>
                <c:ptCount val="29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75</c:v>
                </c:pt>
                <c:pt idx="6">
                  <c:v>100</c:v>
                </c:pt>
                <c:pt idx="7">
                  <c:v>150</c:v>
                </c:pt>
                <c:pt idx="8">
                  <c:v>200</c:v>
                </c:pt>
                <c:pt idx="9">
                  <c:v>250</c:v>
                </c:pt>
                <c:pt idx="10">
                  <c:v>300</c:v>
                </c:pt>
                <c:pt idx="11">
                  <c:v>350</c:v>
                </c:pt>
                <c:pt idx="12">
                  <c:v>400</c:v>
                </c:pt>
                <c:pt idx="13">
                  <c:v>450</c:v>
                </c:pt>
                <c:pt idx="14">
                  <c:v>500</c:v>
                </c:pt>
                <c:pt idx="15">
                  <c:v>550</c:v>
                </c:pt>
                <c:pt idx="16">
                  <c:v>600</c:v>
                </c:pt>
                <c:pt idx="17">
                  <c:v>650</c:v>
                </c:pt>
                <c:pt idx="18">
                  <c:v>700</c:v>
                </c:pt>
                <c:pt idx="19">
                  <c:v>750</c:v>
                </c:pt>
                <c:pt idx="20">
                  <c:v>800</c:v>
                </c:pt>
                <c:pt idx="21">
                  <c:v>850</c:v>
                </c:pt>
                <c:pt idx="22">
                  <c:v>900</c:v>
                </c:pt>
                <c:pt idx="23">
                  <c:v>950</c:v>
                </c:pt>
                <c:pt idx="24">
                  <c:v>1000</c:v>
                </c:pt>
                <c:pt idx="25">
                  <c:v>1050</c:v>
                </c:pt>
                <c:pt idx="26">
                  <c:v>1100</c:v>
                </c:pt>
                <c:pt idx="27">
                  <c:v>1150</c:v>
                </c:pt>
                <c:pt idx="28">
                  <c:v>1200</c:v>
                </c:pt>
              </c:numCache>
            </c:numRef>
          </c:xVal>
          <c:yVal>
            <c:numRef>
              <c:f>'Measurement - offset on Irms'!$H$5:$H$33</c:f>
              <c:numCache>
                <c:formatCode>General</c:formatCode>
                <c:ptCount val="29"/>
                <c:pt idx="0">
                  <c:v>122.00000000000001</c:v>
                </c:pt>
                <c:pt idx="1">
                  <c:v>21.6</c:v>
                </c:pt>
                <c:pt idx="2">
                  <c:v>4.1000000000000014</c:v>
                </c:pt>
                <c:pt idx="3">
                  <c:v>1.2333333333333367</c:v>
                </c:pt>
                <c:pt idx="4">
                  <c:v>6.0000000000002274E-3</c:v>
                </c:pt>
                <c:pt idx="5">
                  <c:v>0.53333333333334099</c:v>
                </c:pt>
                <c:pt idx="6">
                  <c:v>0.81999999999999318</c:v>
                </c:pt>
                <c:pt idx="7">
                  <c:v>1.1800000000000068</c:v>
                </c:pt>
                <c:pt idx="8">
                  <c:v>0.885000000000005</c:v>
                </c:pt>
                <c:pt idx="9">
                  <c:v>1.2279999999999973</c:v>
                </c:pt>
                <c:pt idx="10">
                  <c:v>1.4900000000000091</c:v>
                </c:pt>
                <c:pt idx="11">
                  <c:v>1.7257142857142915</c:v>
                </c:pt>
                <c:pt idx="12">
                  <c:v>1.519999999999996</c:v>
                </c:pt>
                <c:pt idx="13">
                  <c:v>1.3155555555555591</c:v>
                </c:pt>
                <c:pt idx="14">
                  <c:v>2.2659999999999969</c:v>
                </c:pt>
                <c:pt idx="15">
                  <c:v>2.5018181818181802</c:v>
                </c:pt>
                <c:pt idx="16">
                  <c:v>2.6949999999999932</c:v>
                </c:pt>
                <c:pt idx="17">
                  <c:v>2.8984615384615435</c:v>
                </c:pt>
                <c:pt idx="18">
                  <c:v>2.2057142857142935</c:v>
                </c:pt>
                <c:pt idx="19">
                  <c:v>2.2973333333333357</c:v>
                </c:pt>
                <c:pt idx="20">
                  <c:v>2.613749999999996</c:v>
                </c:pt>
                <c:pt idx="21">
                  <c:v>3.5435294117647063</c:v>
                </c:pt>
                <c:pt idx="22">
                  <c:v>3.7455555555555597</c:v>
                </c:pt>
                <c:pt idx="23">
                  <c:v>2.7315789473684258</c:v>
                </c:pt>
                <c:pt idx="24">
                  <c:v>3.9910000000000085</c:v>
                </c:pt>
                <c:pt idx="25">
                  <c:v>3.9247619047619078</c:v>
                </c:pt>
                <c:pt idx="26">
                  <c:v>4.1527272727272786</c:v>
                </c:pt>
                <c:pt idx="27">
                  <c:v>4.3695652173913047</c:v>
                </c:pt>
                <c:pt idx="28">
                  <c:v>4.5616666666666674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312128"/>
        <c:axId val="73310592"/>
      </c:scatterChart>
      <c:valAx>
        <c:axId val="73312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3310592"/>
        <c:crosses val="autoZero"/>
        <c:crossBetween val="midCat"/>
      </c:valAx>
      <c:valAx>
        <c:axId val="73310592"/>
        <c:scaling>
          <c:orientation val="minMax"/>
          <c:max val="22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33121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19050</xdr:colOff>
      <xdr:row>5</xdr:row>
      <xdr:rowOff>85725</xdr:rowOff>
    </xdr:from>
    <xdr:to>
      <xdr:col>18</xdr:col>
      <xdr:colOff>323850</xdr:colOff>
      <xdr:row>19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104775</xdr:colOff>
      <xdr:row>7</xdr:row>
      <xdr:rowOff>114300</xdr:rowOff>
    </xdr:from>
    <xdr:to>
      <xdr:col>17</xdr:col>
      <xdr:colOff>409575</xdr:colOff>
      <xdr:row>22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180974</xdr:colOff>
      <xdr:row>0</xdr:row>
      <xdr:rowOff>180975</xdr:rowOff>
    </xdr:from>
    <xdr:to>
      <xdr:col>27</xdr:col>
      <xdr:colOff>171449</xdr:colOff>
      <xdr:row>26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104775</xdr:colOff>
      <xdr:row>27</xdr:row>
      <xdr:rowOff>85725</xdr:rowOff>
    </xdr:from>
    <xdr:to>
      <xdr:col>18</xdr:col>
      <xdr:colOff>409575</xdr:colOff>
      <xdr:row>41</xdr:row>
      <xdr:rowOff>161925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95250</xdr:colOff>
      <xdr:row>27</xdr:row>
      <xdr:rowOff>66675</xdr:rowOff>
    </xdr:from>
    <xdr:to>
      <xdr:col>26</xdr:col>
      <xdr:colOff>400050</xdr:colOff>
      <xdr:row>41</xdr:row>
      <xdr:rowOff>142875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G36" sqref="G36"/>
    </sheetView>
  </sheetViews>
  <sheetFormatPr defaultRowHeight="15" x14ac:dyDescent="0.25"/>
  <sheetData>
    <row r="1" spans="1:2" x14ac:dyDescent="0.25">
      <c r="A1" s="1" t="s">
        <v>0</v>
      </c>
      <c r="B1" s="1" t="s">
        <v>1</v>
      </c>
    </row>
    <row r="2" spans="1:2" x14ac:dyDescent="0.25">
      <c r="A2">
        <v>100</v>
      </c>
      <c r="B2">
        <v>190.28</v>
      </c>
    </row>
    <row r="3" spans="1:2" x14ac:dyDescent="0.25">
      <c r="A3">
        <v>125</v>
      </c>
      <c r="B3">
        <v>233.46</v>
      </c>
    </row>
    <row r="4" spans="1:2" x14ac:dyDescent="0.25">
      <c r="A4">
        <v>150</v>
      </c>
      <c r="B4">
        <v>277.38</v>
      </c>
    </row>
    <row r="5" spans="1:2" x14ac:dyDescent="0.25">
      <c r="A5">
        <v>175</v>
      </c>
      <c r="B5">
        <v>320.69</v>
      </c>
    </row>
    <row r="6" spans="1:2" x14ac:dyDescent="0.25">
      <c r="A6">
        <v>200</v>
      </c>
      <c r="B6">
        <v>371.05</v>
      </c>
    </row>
    <row r="7" spans="1:2" x14ac:dyDescent="0.25">
      <c r="A7">
        <v>225</v>
      </c>
      <c r="B7">
        <v>409.05</v>
      </c>
    </row>
    <row r="8" spans="1:2" x14ac:dyDescent="0.25">
      <c r="A8">
        <v>250</v>
      </c>
      <c r="B8">
        <v>454.13</v>
      </c>
    </row>
    <row r="9" spans="1:2" x14ac:dyDescent="0.25">
      <c r="A9">
        <v>275</v>
      </c>
      <c r="B9">
        <v>500.29</v>
      </c>
    </row>
    <row r="10" spans="1:2" x14ac:dyDescent="0.25">
      <c r="A10">
        <v>300</v>
      </c>
      <c r="B10">
        <v>551.99</v>
      </c>
    </row>
    <row r="11" spans="1:2" x14ac:dyDescent="0.25">
      <c r="A11">
        <v>325</v>
      </c>
      <c r="B11">
        <v>594.49</v>
      </c>
    </row>
    <row r="12" spans="1:2" x14ac:dyDescent="0.25">
      <c r="A12">
        <v>350</v>
      </c>
      <c r="B12">
        <v>634.79999999999995</v>
      </c>
    </row>
    <row r="13" spans="1:2" x14ac:dyDescent="0.25">
      <c r="A13">
        <v>375</v>
      </c>
      <c r="B13">
        <v>680.21</v>
      </c>
    </row>
    <row r="14" spans="1:2" x14ac:dyDescent="0.25">
      <c r="A14">
        <v>400</v>
      </c>
      <c r="B14">
        <v>737.26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selection activeCell="A2" sqref="A2"/>
    </sheetView>
  </sheetViews>
  <sheetFormatPr defaultRowHeight="15" x14ac:dyDescent="0.25"/>
  <cols>
    <col min="5" max="5" width="11" bestFit="1" customWidth="1"/>
  </cols>
  <sheetData>
    <row r="1" spans="1:6" x14ac:dyDescent="0.25">
      <c r="A1" t="s">
        <v>10</v>
      </c>
    </row>
    <row r="2" spans="1:6" x14ac:dyDescent="0.25">
      <c r="A2" t="s">
        <v>7</v>
      </c>
      <c r="D2">
        <v>1.15E-2</v>
      </c>
      <c r="E2">
        <v>3.19E-6</v>
      </c>
    </row>
    <row r="4" spans="1:6" x14ac:dyDescent="0.25">
      <c r="A4" t="s">
        <v>0</v>
      </c>
      <c r="B4" t="s">
        <v>3</v>
      </c>
      <c r="C4" t="b">
        <v>1</v>
      </c>
      <c r="D4" t="s">
        <v>2</v>
      </c>
      <c r="E4" t="s">
        <v>4</v>
      </c>
      <c r="F4" t="s">
        <v>5</v>
      </c>
    </row>
    <row r="5" spans="1:6" x14ac:dyDescent="0.25">
      <c r="A5">
        <v>10</v>
      </c>
      <c r="B5">
        <v>10</v>
      </c>
      <c r="C5">
        <v>7.66</v>
      </c>
      <c r="D5">
        <v>0.193</v>
      </c>
      <c r="E5">
        <f>ABS(B5-C5)</f>
        <v>2.34</v>
      </c>
      <c r="F5">
        <f t="shared" ref="F5:F26" si="0">ABS(B5-C5)/B5*100</f>
        <v>23.4</v>
      </c>
    </row>
    <row r="6" spans="1:6" x14ac:dyDescent="0.25">
      <c r="A6">
        <v>20</v>
      </c>
      <c r="B6">
        <v>20</v>
      </c>
      <c r="C6">
        <v>16.399999999999999</v>
      </c>
      <c r="D6">
        <v>0.38800000000000001</v>
      </c>
      <c r="E6">
        <f t="shared" ref="E6:E26" si="1">ABS(B6-C6)</f>
        <v>3.6000000000000014</v>
      </c>
      <c r="F6">
        <f t="shared" si="0"/>
        <v>18.000000000000007</v>
      </c>
    </row>
    <row r="7" spans="1:6" x14ac:dyDescent="0.25">
      <c r="A7">
        <v>30</v>
      </c>
      <c r="B7">
        <v>30</v>
      </c>
      <c r="C7">
        <v>26.54</v>
      </c>
      <c r="D7">
        <v>0.55900000000000005</v>
      </c>
      <c r="E7">
        <f t="shared" si="1"/>
        <v>3.4600000000000009</v>
      </c>
      <c r="F7">
        <f t="shared" si="0"/>
        <v>11.533333333333335</v>
      </c>
    </row>
    <row r="8" spans="1:6" x14ac:dyDescent="0.25">
      <c r="A8">
        <v>40</v>
      </c>
      <c r="B8">
        <v>40</v>
      </c>
      <c r="C8">
        <v>37.18</v>
      </c>
      <c r="D8">
        <v>0.69599999999999995</v>
      </c>
      <c r="E8">
        <f t="shared" si="1"/>
        <v>2.8200000000000003</v>
      </c>
      <c r="F8">
        <f t="shared" si="0"/>
        <v>7.0500000000000007</v>
      </c>
    </row>
    <row r="9" spans="1:6" x14ac:dyDescent="0.25">
      <c r="A9">
        <v>50</v>
      </c>
      <c r="B9">
        <v>50</v>
      </c>
      <c r="C9">
        <v>47.31</v>
      </c>
      <c r="D9">
        <v>0.78300000000000003</v>
      </c>
      <c r="E9">
        <f t="shared" si="1"/>
        <v>2.6899999999999977</v>
      </c>
      <c r="F9">
        <f t="shared" si="0"/>
        <v>5.3799999999999955</v>
      </c>
    </row>
    <row r="10" spans="1:6" x14ac:dyDescent="0.25">
      <c r="A10">
        <v>75</v>
      </c>
      <c r="B10">
        <v>75</v>
      </c>
      <c r="C10">
        <v>72.849999999999994</v>
      </c>
      <c r="D10">
        <v>0.89300000000000002</v>
      </c>
      <c r="E10">
        <f t="shared" si="1"/>
        <v>2.1500000000000057</v>
      </c>
      <c r="F10">
        <f t="shared" si="0"/>
        <v>2.8666666666666742</v>
      </c>
    </row>
    <row r="11" spans="1:6" x14ac:dyDescent="0.25">
      <c r="A11">
        <v>100</v>
      </c>
      <c r="B11">
        <v>100</v>
      </c>
      <c r="C11">
        <v>98.07</v>
      </c>
      <c r="D11">
        <v>0.94</v>
      </c>
      <c r="E11">
        <f t="shared" si="1"/>
        <v>1.9300000000000068</v>
      </c>
      <c r="F11">
        <f t="shared" si="0"/>
        <v>1.9300000000000068</v>
      </c>
    </row>
    <row r="12" spans="1:6" x14ac:dyDescent="0.25">
      <c r="A12">
        <v>125</v>
      </c>
      <c r="B12">
        <v>125</v>
      </c>
      <c r="C12">
        <v>123.4</v>
      </c>
      <c r="D12">
        <v>0.96799999999999997</v>
      </c>
      <c r="E12">
        <f t="shared" si="1"/>
        <v>1.5999999999999943</v>
      </c>
      <c r="F12">
        <f t="shared" si="0"/>
        <v>1.2799999999999954</v>
      </c>
    </row>
    <row r="13" spans="1:6" x14ac:dyDescent="0.25">
      <c r="A13">
        <v>150</v>
      </c>
      <c r="B13">
        <v>150</v>
      </c>
      <c r="C13">
        <v>148.69999999999999</v>
      </c>
      <c r="D13">
        <v>0.98</v>
      </c>
      <c r="E13">
        <f t="shared" si="1"/>
        <v>1.3000000000000114</v>
      </c>
      <c r="F13">
        <f t="shared" si="0"/>
        <v>0.86666666666667425</v>
      </c>
    </row>
    <row r="14" spans="1:6" x14ac:dyDescent="0.25">
      <c r="A14">
        <v>175</v>
      </c>
      <c r="B14">
        <v>175</v>
      </c>
      <c r="C14">
        <v>174.63</v>
      </c>
      <c r="D14">
        <v>0.98699999999999999</v>
      </c>
      <c r="E14">
        <f t="shared" si="1"/>
        <v>0.37000000000000455</v>
      </c>
      <c r="F14">
        <f t="shared" si="0"/>
        <v>0.21142857142857405</v>
      </c>
    </row>
    <row r="15" spans="1:6" x14ac:dyDescent="0.25">
      <c r="A15">
        <v>200</v>
      </c>
      <c r="B15">
        <v>200</v>
      </c>
      <c r="C15">
        <v>199.85</v>
      </c>
      <c r="D15">
        <v>0.99199999999999999</v>
      </c>
      <c r="E15">
        <f t="shared" si="1"/>
        <v>0.15000000000000568</v>
      </c>
      <c r="F15">
        <f t="shared" si="0"/>
        <v>7.5000000000002842E-2</v>
      </c>
    </row>
    <row r="16" spans="1:6" x14ac:dyDescent="0.25">
      <c r="A16">
        <v>225</v>
      </c>
      <c r="B16">
        <v>225</v>
      </c>
      <c r="C16">
        <v>224.76</v>
      </c>
      <c r="D16">
        <v>0.98799999999999999</v>
      </c>
      <c r="E16">
        <f t="shared" si="1"/>
        <v>0.24000000000000909</v>
      </c>
      <c r="F16">
        <f t="shared" si="0"/>
        <v>0.10666666666667071</v>
      </c>
    </row>
    <row r="17" spans="1:7" x14ac:dyDescent="0.25">
      <c r="A17">
        <v>250</v>
      </c>
      <c r="B17">
        <v>250</v>
      </c>
      <c r="C17">
        <v>250.21</v>
      </c>
      <c r="D17">
        <v>0.98899999999999999</v>
      </c>
      <c r="E17">
        <f t="shared" si="1"/>
        <v>0.21000000000000796</v>
      </c>
      <c r="F17">
        <f t="shared" si="0"/>
        <v>8.4000000000003183E-2</v>
      </c>
    </row>
    <row r="18" spans="1:7" x14ac:dyDescent="0.25">
      <c r="A18">
        <v>275</v>
      </c>
      <c r="B18">
        <v>275</v>
      </c>
      <c r="C18">
        <v>275.52</v>
      </c>
      <c r="D18">
        <v>0.98699999999999999</v>
      </c>
      <c r="E18">
        <f t="shared" si="1"/>
        <v>0.51999999999998181</v>
      </c>
      <c r="F18">
        <f t="shared" si="0"/>
        <v>0.18909090909090248</v>
      </c>
    </row>
    <row r="19" spans="1:7" x14ac:dyDescent="0.25">
      <c r="A19">
        <v>300</v>
      </c>
      <c r="B19">
        <v>300</v>
      </c>
      <c r="C19">
        <v>301.61</v>
      </c>
      <c r="D19">
        <v>0.99</v>
      </c>
      <c r="E19">
        <f t="shared" si="1"/>
        <v>1.6100000000000136</v>
      </c>
      <c r="F19">
        <f t="shared" si="0"/>
        <v>0.53666666666667118</v>
      </c>
    </row>
    <row r="20" spans="1:7" x14ac:dyDescent="0.25">
      <c r="A20">
        <v>325</v>
      </c>
      <c r="B20">
        <v>325</v>
      </c>
      <c r="C20">
        <v>326.54000000000002</v>
      </c>
      <c r="D20">
        <v>0.98799999999999999</v>
      </c>
      <c r="E20">
        <f t="shared" si="1"/>
        <v>1.5400000000000205</v>
      </c>
      <c r="F20">
        <f t="shared" si="0"/>
        <v>0.47384615384616013</v>
      </c>
    </row>
    <row r="21" spans="1:7" x14ac:dyDescent="0.25">
      <c r="A21">
        <v>350</v>
      </c>
      <c r="B21">
        <v>350</v>
      </c>
      <c r="C21">
        <v>351.69</v>
      </c>
      <c r="D21">
        <v>0.99199999999999999</v>
      </c>
      <c r="E21">
        <f t="shared" si="1"/>
        <v>1.6899999999999977</v>
      </c>
      <c r="F21">
        <f t="shared" si="0"/>
        <v>0.48285714285714215</v>
      </c>
    </row>
    <row r="22" spans="1:7" x14ac:dyDescent="0.25">
      <c r="A22">
        <v>375</v>
      </c>
      <c r="B22">
        <v>375</v>
      </c>
      <c r="C22">
        <v>377.95</v>
      </c>
      <c r="D22">
        <v>0.99299999999999999</v>
      </c>
      <c r="E22">
        <f t="shared" si="1"/>
        <v>2.9499999999999886</v>
      </c>
      <c r="F22">
        <f t="shared" si="0"/>
        <v>0.78666666666666363</v>
      </c>
    </row>
    <row r="23" spans="1:7" x14ac:dyDescent="0.25">
      <c r="A23">
        <v>400</v>
      </c>
      <c r="B23">
        <v>400</v>
      </c>
      <c r="C23">
        <v>403.1</v>
      </c>
      <c r="D23">
        <v>0.99199999999999999</v>
      </c>
      <c r="E23">
        <f t="shared" si="1"/>
        <v>3.1000000000000227</v>
      </c>
      <c r="F23">
        <f t="shared" si="0"/>
        <v>0.77500000000000568</v>
      </c>
    </row>
    <row r="24" spans="1:7" x14ac:dyDescent="0.25">
      <c r="A24">
        <v>425</v>
      </c>
      <c r="B24">
        <v>425</v>
      </c>
      <c r="C24">
        <v>429.48</v>
      </c>
      <c r="D24">
        <v>0.99399999999999999</v>
      </c>
      <c r="E24">
        <f t="shared" si="1"/>
        <v>4.4800000000000182</v>
      </c>
      <c r="F24">
        <f t="shared" si="0"/>
        <v>1.0541176470588278</v>
      </c>
    </row>
    <row r="25" spans="1:7" x14ac:dyDescent="0.25">
      <c r="A25">
        <v>450</v>
      </c>
      <c r="B25">
        <v>450</v>
      </c>
      <c r="C25">
        <v>454.05</v>
      </c>
      <c r="D25">
        <v>0.99399999999999999</v>
      </c>
      <c r="E25">
        <f t="shared" si="1"/>
        <v>4.0500000000000114</v>
      </c>
      <c r="F25">
        <f t="shared" si="0"/>
        <v>0.90000000000000258</v>
      </c>
    </row>
    <row r="26" spans="1:7" x14ac:dyDescent="0.25">
      <c r="A26">
        <v>475</v>
      </c>
      <c r="B26">
        <v>475</v>
      </c>
      <c r="C26">
        <v>449.12</v>
      </c>
      <c r="D26">
        <v>0.91900000000000004</v>
      </c>
      <c r="E26">
        <f t="shared" si="1"/>
        <v>25.879999999999995</v>
      </c>
      <c r="F26">
        <f t="shared" si="0"/>
        <v>5.4484210526315779</v>
      </c>
    </row>
    <row r="27" spans="1:7" x14ac:dyDescent="0.25">
      <c r="E27">
        <f>AVERAGE(E5:E25)</f>
        <v>2.0380952380952428</v>
      </c>
      <c r="F27">
        <f>AVERAGEIF(F5:F25,"&lt;100")</f>
        <v>3.713428909092777</v>
      </c>
      <c r="G27">
        <f>AVERAGE(F7:F25)</f>
        <v>1.9253687942604374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tabSelected="1" workbookViewId="0">
      <selection activeCell="F20" sqref="F20"/>
    </sheetView>
  </sheetViews>
  <sheetFormatPr defaultRowHeight="15" x14ac:dyDescent="0.25"/>
  <cols>
    <col min="4" max="4" width="9.140625" style="4"/>
  </cols>
  <sheetData>
    <row r="1" spans="1:9" x14ac:dyDescent="0.25">
      <c r="A1" t="s">
        <v>9</v>
      </c>
    </row>
    <row r="2" spans="1:9" x14ac:dyDescent="0.25">
      <c r="A2" t="s">
        <v>6</v>
      </c>
      <c r="E2">
        <v>5.8000000000000003E-2</v>
      </c>
      <c r="F2" s="2">
        <v>1.6099999999999998E-5</v>
      </c>
      <c r="H2">
        <v>5.7459000000000003E-2</v>
      </c>
    </row>
    <row r="4" spans="1:9" x14ac:dyDescent="0.25">
      <c r="A4" t="s">
        <v>0</v>
      </c>
      <c r="B4" t="s">
        <v>3</v>
      </c>
      <c r="C4" t="b">
        <v>1</v>
      </c>
      <c r="D4" s="4" t="s">
        <v>12</v>
      </c>
      <c r="E4" t="s">
        <v>2</v>
      </c>
      <c r="F4" t="s">
        <v>8</v>
      </c>
      <c r="G4" t="s">
        <v>4</v>
      </c>
      <c r="H4" t="s">
        <v>5</v>
      </c>
      <c r="I4" t="s">
        <v>11</v>
      </c>
    </row>
    <row r="5" spans="1:9" x14ac:dyDescent="0.25">
      <c r="A5">
        <v>2</v>
      </c>
      <c r="B5">
        <f>A5</f>
        <v>2</v>
      </c>
      <c r="C5">
        <v>4.4400000000000004</v>
      </c>
      <c r="D5" s="3">
        <f>C5*H$2/E$2</f>
        <v>4.3985855172413793</v>
      </c>
      <c r="E5">
        <v>0.02</v>
      </c>
      <c r="F5">
        <v>3.79</v>
      </c>
      <c r="G5">
        <f>ABS(B5-D5)</f>
        <v>2.3985855172413793</v>
      </c>
      <c r="H5" s="3">
        <f>ABS(B5-C5)/B5*100</f>
        <v>122.00000000000001</v>
      </c>
      <c r="I5">
        <f>C5/E5</f>
        <v>222.00000000000003</v>
      </c>
    </row>
    <row r="6" spans="1:9" x14ac:dyDescent="0.25">
      <c r="A6">
        <v>5</v>
      </c>
      <c r="B6">
        <f t="shared" ref="B6:B33" si="0">A6</f>
        <v>5</v>
      </c>
      <c r="C6">
        <v>6.08</v>
      </c>
      <c r="D6" s="3">
        <f t="shared" ref="D6:D33" si="1">C6*H$2/E$2</f>
        <v>6.0232882758620692</v>
      </c>
      <c r="E6">
        <v>0.03</v>
      </c>
      <c r="F6">
        <v>5.29</v>
      </c>
      <c r="G6">
        <f>ABS(B6-D6)</f>
        <v>1.0232882758620692</v>
      </c>
      <c r="H6" s="3">
        <f>ABS(B6-C6)/B6*100</f>
        <v>21.6</v>
      </c>
      <c r="I6">
        <f t="shared" ref="I6:I33" si="2">C6/E6</f>
        <v>202.66666666666669</v>
      </c>
    </row>
    <row r="7" spans="1:9" x14ac:dyDescent="0.25">
      <c r="A7">
        <v>10</v>
      </c>
      <c r="B7">
        <f t="shared" si="0"/>
        <v>10</v>
      </c>
      <c r="C7">
        <v>9.59</v>
      </c>
      <c r="D7" s="3">
        <f t="shared" si="1"/>
        <v>9.5005484482758611</v>
      </c>
      <c r="E7">
        <v>0.05</v>
      </c>
      <c r="F7">
        <v>13.44</v>
      </c>
      <c r="G7">
        <f>ABS(B7-D7)</f>
        <v>0.49945155172413891</v>
      </c>
      <c r="H7" s="3">
        <f>ABS(B7-C7)/B7*100</f>
        <v>4.1000000000000014</v>
      </c>
      <c r="I7">
        <f t="shared" si="2"/>
        <v>191.79999999999998</v>
      </c>
    </row>
    <row r="8" spans="1:9" x14ac:dyDescent="0.25">
      <c r="A8">
        <v>30</v>
      </c>
      <c r="B8">
        <f t="shared" si="0"/>
        <v>30</v>
      </c>
      <c r="C8">
        <v>29.63</v>
      </c>
      <c r="D8" s="3">
        <f t="shared" si="1"/>
        <v>29.353623620689653</v>
      </c>
      <c r="E8">
        <v>0.15</v>
      </c>
      <c r="F8">
        <v>50.25</v>
      </c>
      <c r="G8">
        <f>ABS(B8-D8)</f>
        <v>0.64637637931034675</v>
      </c>
      <c r="H8" s="3">
        <f>ABS(B8-C8)/B8*100</f>
        <v>1.2333333333333367</v>
      </c>
      <c r="I8">
        <f t="shared" si="2"/>
        <v>197.53333333333333</v>
      </c>
    </row>
    <row r="9" spans="1:9" x14ac:dyDescent="0.25">
      <c r="A9">
        <v>50</v>
      </c>
      <c r="B9">
        <f t="shared" si="0"/>
        <v>50</v>
      </c>
      <c r="C9">
        <v>50.003</v>
      </c>
      <c r="D9" s="3">
        <f t="shared" si="1"/>
        <v>49.536592706896549</v>
      </c>
      <c r="E9">
        <v>0.26600000000000001</v>
      </c>
      <c r="F9">
        <v>10.52</v>
      </c>
      <c r="G9">
        <f t="shared" ref="G9:G33" si="3">ABS(B9-D9)</f>
        <v>0.46340729310345097</v>
      </c>
      <c r="H9" s="3">
        <f>ABS(B9-C9)/B9*100</f>
        <v>6.0000000000002274E-3</v>
      </c>
      <c r="I9">
        <f t="shared" si="2"/>
        <v>187.98120300751879</v>
      </c>
    </row>
    <row r="10" spans="1:9" x14ac:dyDescent="0.25">
      <c r="A10">
        <v>75</v>
      </c>
      <c r="B10">
        <f t="shared" si="0"/>
        <v>75</v>
      </c>
      <c r="C10">
        <v>75.400000000000006</v>
      </c>
      <c r="D10" s="3">
        <f t="shared" si="1"/>
        <v>74.696700000000007</v>
      </c>
      <c r="E10">
        <v>0.39600000000000002</v>
      </c>
      <c r="F10">
        <v>1.94</v>
      </c>
      <c r="G10">
        <f t="shared" si="3"/>
        <v>0.30329999999999302</v>
      </c>
      <c r="H10" s="3">
        <f>ABS(B10-C10)/B10*100</f>
        <v>0.53333333333334099</v>
      </c>
      <c r="I10">
        <f t="shared" si="2"/>
        <v>190.40404040404042</v>
      </c>
    </row>
    <row r="11" spans="1:9" x14ac:dyDescent="0.25">
      <c r="A11">
        <v>100</v>
      </c>
      <c r="B11">
        <f t="shared" si="0"/>
        <v>100</v>
      </c>
      <c r="C11">
        <v>100.82</v>
      </c>
      <c r="D11" s="3">
        <f t="shared" si="1"/>
        <v>99.879592758620689</v>
      </c>
      <c r="E11">
        <v>0.50900000000000001</v>
      </c>
      <c r="F11">
        <v>1.55</v>
      </c>
      <c r="G11">
        <f t="shared" si="3"/>
        <v>0.12040724137931136</v>
      </c>
      <c r="H11" s="3">
        <f>ABS(B11-C11)/B11*100</f>
        <v>0.81999999999999318</v>
      </c>
      <c r="I11">
        <f t="shared" si="2"/>
        <v>198.0746561886051</v>
      </c>
    </row>
    <row r="12" spans="1:9" x14ac:dyDescent="0.25">
      <c r="A12">
        <v>150</v>
      </c>
      <c r="B12">
        <f t="shared" si="0"/>
        <v>150</v>
      </c>
      <c r="C12">
        <v>151.77000000000001</v>
      </c>
      <c r="D12" s="3">
        <f t="shared" si="1"/>
        <v>150.35435224137933</v>
      </c>
      <c r="E12">
        <v>0.67200000000000004</v>
      </c>
      <c r="F12">
        <v>2.04</v>
      </c>
      <c r="G12">
        <f t="shared" si="3"/>
        <v>0.35435224137933119</v>
      </c>
      <c r="H12" s="3">
        <f>ABS(B12-C12)/B12*100</f>
        <v>1.1800000000000068</v>
      </c>
      <c r="I12">
        <f t="shared" si="2"/>
        <v>225.84821428571428</v>
      </c>
    </row>
    <row r="13" spans="1:9" x14ac:dyDescent="0.25">
      <c r="A13">
        <v>200</v>
      </c>
      <c r="B13">
        <f t="shared" si="0"/>
        <v>200</v>
      </c>
      <c r="C13">
        <v>201.77</v>
      </c>
      <c r="D13" s="3">
        <f t="shared" si="1"/>
        <v>199.88797293103448</v>
      </c>
      <c r="E13">
        <v>0.77200000000000002</v>
      </c>
      <c r="F13">
        <v>26.33</v>
      </c>
      <c r="G13">
        <f t="shared" si="3"/>
        <v>0.11202706896551717</v>
      </c>
      <c r="H13" s="3">
        <f>ABS(B13-C13)/B13*100</f>
        <v>0.885000000000005</v>
      </c>
      <c r="I13">
        <f t="shared" si="2"/>
        <v>261.36010362694299</v>
      </c>
    </row>
    <row r="14" spans="1:9" x14ac:dyDescent="0.25">
      <c r="A14">
        <v>250</v>
      </c>
      <c r="B14">
        <f t="shared" si="0"/>
        <v>250</v>
      </c>
      <c r="C14">
        <v>253.07</v>
      </c>
      <c r="D14" s="3">
        <f t="shared" si="1"/>
        <v>250.70946775862069</v>
      </c>
      <c r="E14">
        <v>0.84799999999999998</v>
      </c>
      <c r="F14">
        <v>2.1800000000000002</v>
      </c>
      <c r="G14">
        <f t="shared" si="3"/>
        <v>0.70946775862068989</v>
      </c>
      <c r="H14" s="3">
        <f>ABS(B14-C14)/B14*100</f>
        <v>1.2279999999999973</v>
      </c>
      <c r="I14">
        <f t="shared" si="2"/>
        <v>298.43160377358492</v>
      </c>
    </row>
    <row r="15" spans="1:9" x14ac:dyDescent="0.25">
      <c r="A15">
        <v>300</v>
      </c>
      <c r="B15">
        <f t="shared" si="0"/>
        <v>300</v>
      </c>
      <c r="C15">
        <v>304.47000000000003</v>
      </c>
      <c r="D15" s="3">
        <f t="shared" si="1"/>
        <v>301.63002982758621</v>
      </c>
      <c r="E15">
        <v>0.88800000000000001</v>
      </c>
      <c r="F15">
        <v>2.15</v>
      </c>
      <c r="G15">
        <f t="shared" si="3"/>
        <v>1.6300298275862133</v>
      </c>
      <c r="H15" s="3">
        <f>ABS(B15-C15)/B15*100</f>
        <v>1.4900000000000091</v>
      </c>
      <c r="I15">
        <f t="shared" si="2"/>
        <v>342.87162162162167</v>
      </c>
    </row>
    <row r="16" spans="1:9" x14ac:dyDescent="0.25">
      <c r="A16">
        <v>350</v>
      </c>
      <c r="B16">
        <f t="shared" si="0"/>
        <v>350</v>
      </c>
      <c r="C16">
        <v>356.04</v>
      </c>
      <c r="D16" s="3">
        <f t="shared" si="1"/>
        <v>352.71900620689655</v>
      </c>
      <c r="E16">
        <v>0.91500000000000004</v>
      </c>
      <c r="F16">
        <v>3.3</v>
      </c>
      <c r="G16">
        <f t="shared" si="3"/>
        <v>2.7190062068965517</v>
      </c>
      <c r="H16" s="3">
        <f>ABS(B16-C16)/B16*100</f>
        <v>1.7257142857142915</v>
      </c>
      <c r="I16">
        <f t="shared" si="2"/>
        <v>389.11475409836066</v>
      </c>
    </row>
    <row r="17" spans="1:10" x14ac:dyDescent="0.25">
      <c r="A17">
        <v>400</v>
      </c>
      <c r="B17">
        <f t="shared" si="0"/>
        <v>400</v>
      </c>
      <c r="C17">
        <v>406.08</v>
      </c>
      <c r="D17" s="3">
        <f t="shared" si="1"/>
        <v>402.29225379310344</v>
      </c>
      <c r="E17">
        <v>0.92400000000000004</v>
      </c>
      <c r="F17">
        <v>473.89</v>
      </c>
      <c r="G17">
        <f t="shared" si="3"/>
        <v>2.2922537931034412</v>
      </c>
      <c r="H17" s="3">
        <f>ABS(B17-C17)/B17*100</f>
        <v>1.519999999999996</v>
      </c>
      <c r="I17">
        <f t="shared" si="2"/>
        <v>439.48051948051943</v>
      </c>
    </row>
    <row r="18" spans="1:10" x14ac:dyDescent="0.25">
      <c r="A18">
        <v>450</v>
      </c>
      <c r="B18">
        <f t="shared" si="0"/>
        <v>450</v>
      </c>
      <c r="C18">
        <v>455.92</v>
      </c>
      <c r="D18" s="3">
        <f t="shared" si="1"/>
        <v>451.66736689655175</v>
      </c>
      <c r="E18">
        <v>0.93600000000000005</v>
      </c>
      <c r="F18">
        <v>798.47</v>
      </c>
      <c r="G18">
        <f t="shared" si="3"/>
        <v>1.667366896551755</v>
      </c>
      <c r="H18" s="3">
        <f>ABS(B18-C18)/B18*100</f>
        <v>1.3155555555555591</v>
      </c>
      <c r="I18">
        <f t="shared" si="2"/>
        <v>487.09401709401709</v>
      </c>
    </row>
    <row r="19" spans="1:10" x14ac:dyDescent="0.25">
      <c r="A19">
        <v>500</v>
      </c>
      <c r="B19">
        <f t="shared" si="0"/>
        <v>500</v>
      </c>
      <c r="C19">
        <v>511.33</v>
      </c>
      <c r="D19" s="3">
        <f t="shared" si="1"/>
        <v>506.56052534482757</v>
      </c>
      <c r="E19">
        <v>0.95399999999999996</v>
      </c>
      <c r="F19">
        <v>3.9</v>
      </c>
      <c r="G19">
        <f t="shared" si="3"/>
        <v>6.5605253448275676</v>
      </c>
      <c r="H19" s="3">
        <f>ABS(B19-C19)/B19*100</f>
        <v>2.2659999999999969</v>
      </c>
      <c r="I19">
        <f t="shared" si="2"/>
        <v>535.98532494758911</v>
      </c>
      <c r="J19">
        <f>AVERAGE(H6:H19)</f>
        <v>2.8502097505668957</v>
      </c>
    </row>
    <row r="20" spans="1:10" x14ac:dyDescent="0.25">
      <c r="A20">
        <v>550</v>
      </c>
      <c r="B20">
        <f t="shared" si="0"/>
        <v>550</v>
      </c>
      <c r="C20">
        <v>563.76</v>
      </c>
      <c r="D20" s="3">
        <f t="shared" si="1"/>
        <v>558.5014799999999</v>
      </c>
      <c r="E20">
        <v>0.96</v>
      </c>
      <c r="G20">
        <f t="shared" si="3"/>
        <v>8.5014799999999013</v>
      </c>
      <c r="H20" s="3">
        <f>ABS(B20-C20)/B20*100</f>
        <v>2.5018181818181802</v>
      </c>
      <c r="I20">
        <f t="shared" si="2"/>
        <v>587.25</v>
      </c>
    </row>
    <row r="21" spans="1:10" x14ac:dyDescent="0.25">
      <c r="A21">
        <v>600</v>
      </c>
      <c r="B21">
        <f t="shared" si="0"/>
        <v>600</v>
      </c>
      <c r="C21">
        <v>616.16999999999996</v>
      </c>
      <c r="D21" s="3">
        <f t="shared" si="1"/>
        <v>610.42262120689657</v>
      </c>
      <c r="E21">
        <v>0.96899999999999997</v>
      </c>
      <c r="F21">
        <v>3.66</v>
      </c>
      <c r="G21">
        <f t="shared" si="3"/>
        <v>10.422621206896565</v>
      </c>
      <c r="H21" s="3">
        <f>ABS(B21-C21)/B21*100</f>
        <v>2.6949999999999932</v>
      </c>
      <c r="I21">
        <f t="shared" si="2"/>
        <v>635.88235294117646</v>
      </c>
    </row>
    <row r="22" spans="1:10" x14ac:dyDescent="0.25">
      <c r="A22">
        <v>650</v>
      </c>
      <c r="B22">
        <f t="shared" si="0"/>
        <v>650</v>
      </c>
      <c r="C22">
        <v>668.84</v>
      </c>
      <c r="D22" s="3">
        <f t="shared" si="1"/>
        <v>662.60133724137938</v>
      </c>
      <c r="E22">
        <v>0.97099999999999997</v>
      </c>
      <c r="F22">
        <v>5.29</v>
      </c>
      <c r="G22">
        <f t="shared" si="3"/>
        <v>12.601337241379383</v>
      </c>
      <c r="H22" s="3">
        <f>ABS(B22-C22)/B22*100</f>
        <v>2.8984615384615435</v>
      </c>
      <c r="I22">
        <f t="shared" si="2"/>
        <v>688.81565396498456</v>
      </c>
    </row>
    <row r="23" spans="1:10" x14ac:dyDescent="0.25">
      <c r="A23">
        <v>700</v>
      </c>
      <c r="B23">
        <f t="shared" si="0"/>
        <v>700</v>
      </c>
      <c r="C23">
        <v>715.44</v>
      </c>
      <c r="D23" s="3">
        <f t="shared" si="1"/>
        <v>708.76667172413806</v>
      </c>
      <c r="E23">
        <v>0.96599999999999997</v>
      </c>
      <c r="F23">
        <v>2011.73</v>
      </c>
      <c r="G23">
        <f t="shared" si="3"/>
        <v>8.7666717241380638</v>
      </c>
      <c r="H23" s="3">
        <f>ABS(B23-C23)/B23*100</f>
        <v>2.2057142857142935</v>
      </c>
      <c r="I23">
        <f t="shared" si="2"/>
        <v>740.62111801242247</v>
      </c>
    </row>
    <row r="24" spans="1:10" x14ac:dyDescent="0.25">
      <c r="A24">
        <v>750</v>
      </c>
      <c r="B24">
        <f t="shared" si="0"/>
        <v>750</v>
      </c>
      <c r="C24">
        <v>767.23</v>
      </c>
      <c r="D24" s="3">
        <f t="shared" si="1"/>
        <v>760.07359603448288</v>
      </c>
      <c r="E24">
        <v>0.96399999999999997</v>
      </c>
      <c r="F24">
        <v>2300.21</v>
      </c>
      <c r="G24">
        <f t="shared" si="3"/>
        <v>10.073596034482875</v>
      </c>
      <c r="H24" s="3">
        <f>ABS(B24-C24)/B24*100</f>
        <v>2.2973333333333357</v>
      </c>
      <c r="I24">
        <f t="shared" si="2"/>
        <v>795.88174273858931</v>
      </c>
    </row>
    <row r="25" spans="1:10" x14ac:dyDescent="0.25">
      <c r="A25">
        <v>800</v>
      </c>
      <c r="B25">
        <f t="shared" si="0"/>
        <v>800</v>
      </c>
      <c r="C25">
        <v>820.91</v>
      </c>
      <c r="D25" s="3">
        <f t="shared" si="1"/>
        <v>813.25289120689649</v>
      </c>
      <c r="E25">
        <v>0.96599999999999997</v>
      </c>
      <c r="F25">
        <v>2615.87</v>
      </c>
      <c r="G25">
        <f t="shared" si="3"/>
        <v>13.252891206896493</v>
      </c>
      <c r="H25" s="3">
        <f>ABS(B25-C25)/B25*100</f>
        <v>2.613749999999996</v>
      </c>
      <c r="I25">
        <f t="shared" si="2"/>
        <v>849.80331262939956</v>
      </c>
    </row>
    <row r="26" spans="1:10" x14ac:dyDescent="0.25">
      <c r="A26">
        <v>850</v>
      </c>
      <c r="B26">
        <f t="shared" si="0"/>
        <v>850</v>
      </c>
      <c r="C26">
        <v>880.12</v>
      </c>
      <c r="D26" s="3">
        <f t="shared" si="1"/>
        <v>871.91060482758621</v>
      </c>
      <c r="E26">
        <v>0.98599999999999999</v>
      </c>
      <c r="F26">
        <v>9.31</v>
      </c>
      <c r="G26">
        <f t="shared" si="3"/>
        <v>21.910604827586212</v>
      </c>
      <c r="H26" s="3">
        <f>ABS(B26-C26)/B26*100</f>
        <v>3.5435294117647063</v>
      </c>
      <c r="I26">
        <f t="shared" si="2"/>
        <v>892.61663286004057</v>
      </c>
    </row>
    <row r="27" spans="1:10" x14ac:dyDescent="0.25">
      <c r="A27">
        <v>900</v>
      </c>
      <c r="B27">
        <f t="shared" si="0"/>
        <v>900</v>
      </c>
      <c r="C27">
        <v>933.71</v>
      </c>
      <c r="D27" s="3">
        <f t="shared" si="1"/>
        <v>925.0007394827586</v>
      </c>
      <c r="E27">
        <v>0.98599999999999999</v>
      </c>
      <c r="F27">
        <v>8.1199999999999992</v>
      </c>
      <c r="G27">
        <f t="shared" si="3"/>
        <v>25.000739482758604</v>
      </c>
      <c r="H27" s="3">
        <f>ABS(B27-C27)/B27*100</f>
        <v>3.7455555555555597</v>
      </c>
      <c r="I27">
        <f t="shared" si="2"/>
        <v>946.96754563894524</v>
      </c>
    </row>
    <row r="28" spans="1:10" x14ac:dyDescent="0.25">
      <c r="A28">
        <v>950</v>
      </c>
      <c r="B28">
        <f t="shared" si="0"/>
        <v>950</v>
      </c>
      <c r="C28">
        <v>975.95</v>
      </c>
      <c r="D28" s="3">
        <f t="shared" si="1"/>
        <v>966.84674224137939</v>
      </c>
      <c r="E28">
        <v>0.97399999999999998</v>
      </c>
      <c r="F28">
        <v>4137.1499999999996</v>
      </c>
      <c r="G28">
        <f t="shared" si="3"/>
        <v>16.846742241379388</v>
      </c>
      <c r="H28" s="3">
        <f>ABS(B28-C28)/B28*100</f>
        <v>2.7315789473684258</v>
      </c>
      <c r="I28">
        <f t="shared" si="2"/>
        <v>1002.0020533880904</v>
      </c>
    </row>
    <row r="29" spans="1:10" x14ac:dyDescent="0.25">
      <c r="A29">
        <v>1000</v>
      </c>
      <c r="B29">
        <f t="shared" si="0"/>
        <v>1000</v>
      </c>
      <c r="C29">
        <v>1039.9100000000001</v>
      </c>
      <c r="D29" s="3">
        <f t="shared" si="1"/>
        <v>1030.2101498275863</v>
      </c>
      <c r="E29">
        <v>0.98599999999999999</v>
      </c>
      <c r="F29">
        <v>11.02</v>
      </c>
      <c r="G29">
        <f t="shared" si="3"/>
        <v>30.210149827586292</v>
      </c>
      <c r="H29" s="3">
        <f>ABS(B29-C29)/B29*100</f>
        <v>3.9910000000000085</v>
      </c>
      <c r="I29">
        <f t="shared" si="2"/>
        <v>1054.6754563894524</v>
      </c>
    </row>
    <row r="30" spans="1:10" x14ac:dyDescent="0.25">
      <c r="A30">
        <v>1050</v>
      </c>
      <c r="B30">
        <f t="shared" si="0"/>
        <v>1050</v>
      </c>
      <c r="C30">
        <v>1091.21</v>
      </c>
      <c r="D30" s="3">
        <f t="shared" si="1"/>
        <v>1081.0316446551724</v>
      </c>
      <c r="E30">
        <v>0.98499999999999999</v>
      </c>
      <c r="F30">
        <v>11.68</v>
      </c>
      <c r="G30">
        <f t="shared" si="3"/>
        <v>31.031644655172386</v>
      </c>
      <c r="H30" s="3">
        <f>ABS(B30-C30)/B30*100</f>
        <v>3.9247619047619078</v>
      </c>
      <c r="I30">
        <f t="shared" si="2"/>
        <v>1107.8274111675128</v>
      </c>
    </row>
    <row r="31" spans="1:10" x14ac:dyDescent="0.25">
      <c r="A31">
        <v>1100</v>
      </c>
      <c r="B31">
        <f t="shared" si="0"/>
        <v>1100</v>
      </c>
      <c r="C31">
        <v>1145.68</v>
      </c>
      <c r="D31" s="3">
        <f t="shared" si="1"/>
        <v>1134.993571034483</v>
      </c>
      <c r="E31">
        <v>0.98499999999999999</v>
      </c>
      <c r="F31">
        <v>10.06</v>
      </c>
      <c r="G31">
        <f t="shared" si="3"/>
        <v>34.993571034483011</v>
      </c>
      <c r="H31" s="3">
        <f>ABS(B31-C31)/B31*100</f>
        <v>4.1527272727272786</v>
      </c>
      <c r="I31">
        <f t="shared" si="2"/>
        <v>1163.1269035532996</v>
      </c>
    </row>
    <row r="32" spans="1:10" x14ac:dyDescent="0.25">
      <c r="A32">
        <v>1150</v>
      </c>
      <c r="B32">
        <f t="shared" si="0"/>
        <v>1150</v>
      </c>
      <c r="C32">
        <v>1200.25</v>
      </c>
      <c r="D32" s="3">
        <f t="shared" si="1"/>
        <v>1189.0545646551723</v>
      </c>
      <c r="E32">
        <v>0.98399999999999999</v>
      </c>
      <c r="F32">
        <v>11.93</v>
      </c>
      <c r="G32">
        <f t="shared" si="3"/>
        <v>39.054564655172271</v>
      </c>
      <c r="H32" s="3">
        <f>ABS(B32-C32)/B32*100</f>
        <v>4.3695652173913047</v>
      </c>
      <c r="I32">
        <f t="shared" si="2"/>
        <v>1219.7662601626016</v>
      </c>
    </row>
    <row r="33" spans="1:9" x14ac:dyDescent="0.25">
      <c r="A33">
        <v>1200</v>
      </c>
      <c r="B33">
        <f t="shared" si="0"/>
        <v>1200</v>
      </c>
      <c r="C33">
        <v>1254.74</v>
      </c>
      <c r="D33" s="3">
        <f t="shared" si="1"/>
        <v>1243.0363044827586</v>
      </c>
      <c r="E33">
        <v>0.98299999999999998</v>
      </c>
      <c r="F33">
        <v>14.47</v>
      </c>
      <c r="G33">
        <f t="shared" si="3"/>
        <v>43.036304482758624</v>
      </c>
      <c r="H33" s="3">
        <f>ABS(B33-C33)/B33*100</f>
        <v>4.5616666666666674</v>
      </c>
      <c r="I33">
        <f t="shared" si="2"/>
        <v>1276.439471007121</v>
      </c>
    </row>
    <row r="34" spans="1:9" x14ac:dyDescent="0.25">
      <c r="G34">
        <f>AVERAGE(G6:G33)</f>
        <v>11.600149232142872</v>
      </c>
      <c r="H34">
        <f>AVERAGEIF(H5:H33,"&lt;100")</f>
        <v>3.0762642436964192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Calibration</vt:lpstr>
      <vt:lpstr>Measurement - offset on current</vt:lpstr>
      <vt:lpstr>Measurement - offset on Irms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sdebruin</dc:creator>
  <cp:lastModifiedBy>sdebruin</cp:lastModifiedBy>
  <dcterms:created xsi:type="dcterms:W3CDTF">2015-08-11T13:05:41Z</dcterms:created>
  <dcterms:modified xsi:type="dcterms:W3CDTF">2015-08-13T14:51:55Z</dcterms:modified>
</cp:coreProperties>
</file>