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codeCure4\Desktop\Work\Employee_leave_report\"/>
    </mc:Choice>
  </mc:AlternateContent>
  <xr:revisionPtr revIDLastSave="0" documentId="13_ncr:1_{EC605438-2FDD-44E2-B9AC-21C932A5861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ong, Ka Ming" sheetId="1" r:id="rId1"/>
    <sheet name="Leave_Record_2022" sheetId="2" r:id="rId2"/>
    <sheet name="Information" sheetId="3" r:id="rId3"/>
  </sheets>
  <externalReferences>
    <externalReference r:id="rId4"/>
  </externalReferences>
  <definedNames>
    <definedName name="JStartDate" localSheetId="0">'Wong, Ka Ming'!$B$2</definedName>
    <definedName name="JStart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dOwa1c40BBaEim5dUawZK0f6o4g=="/>
    </ext>
  </extLst>
</workbook>
</file>

<file path=xl/calcChain.xml><?xml version="1.0" encoding="utf-8"?>
<calcChain xmlns="http://schemas.openxmlformats.org/spreadsheetml/2006/main">
  <c r="Y35" i="2" l="1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E33" i="1"/>
  <c r="D33" i="1"/>
  <c r="F32" i="1"/>
  <c r="D32" i="1"/>
  <c r="C32" i="1"/>
  <c r="D29" i="1"/>
  <c r="E27" i="1"/>
  <c r="E24" i="1"/>
  <c r="E23" i="1"/>
  <c r="E32" i="1" s="1"/>
  <c r="C13" i="1"/>
  <c r="B8" i="1"/>
  <c r="C8" i="1" s="1"/>
  <c r="B1" i="1" a="1"/>
  <c r="B1" i="1" s="1"/>
  <c r="E34" i="1" l="1"/>
  <c r="C36" i="2" s="1"/>
  <c r="E36" i="2" s="1"/>
  <c r="G36" i="2" s="1"/>
  <c r="I36" i="2" s="1"/>
  <c r="K36" i="2" s="1"/>
  <c r="M36" i="2" s="1"/>
  <c r="O36" i="2" s="1"/>
  <c r="Q36" i="2" s="1"/>
  <c r="S36" i="2" s="1"/>
  <c r="U36" i="2" s="1"/>
  <c r="W36" i="2" s="1"/>
  <c r="Y36" i="2" s="1"/>
  <c r="D8" i="1"/>
  <c r="C11" i="1" s="1"/>
  <c r="C9" i="1"/>
  <c r="C10" i="1"/>
  <c r="C12" i="1" s="1"/>
  <c r="B11" i="1"/>
  <c r="B9" i="1"/>
  <c r="E8" i="1" l="1"/>
  <c r="D11" i="1" s="1"/>
  <c r="D9" i="1"/>
  <c r="D10" i="1"/>
  <c r="E9" i="1" l="1"/>
  <c r="E10" i="1"/>
  <c r="E12" i="1" s="1"/>
  <c r="F8" i="1"/>
  <c r="D12" i="1"/>
  <c r="F9" i="1" l="1"/>
  <c r="F10" i="1"/>
  <c r="F12" i="1" s="1"/>
  <c r="G8" i="1"/>
  <c r="E11" i="1"/>
  <c r="G10" i="1" l="1"/>
  <c r="G12" i="1" s="1"/>
  <c r="H8" i="1"/>
  <c r="G9" i="1"/>
  <c r="F11" i="1"/>
  <c r="H10" i="1" l="1"/>
  <c r="H12" i="1" s="1"/>
  <c r="H14" i="1" s="1"/>
  <c r="B36" i="2" s="1"/>
  <c r="D36" i="2" s="1"/>
  <c r="F36" i="2" s="1"/>
  <c r="H36" i="2" s="1"/>
  <c r="J36" i="2" s="1"/>
  <c r="L36" i="2" s="1"/>
  <c r="N36" i="2" s="1"/>
  <c r="P36" i="2" s="1"/>
  <c r="R36" i="2" s="1"/>
  <c r="T36" i="2" s="1"/>
  <c r="V36" i="2" s="1"/>
  <c r="X36" i="2" s="1"/>
  <c r="H9" i="1"/>
  <c r="G11" i="1"/>
</calcChain>
</file>

<file path=xl/sharedStrings.xml><?xml version="1.0" encoding="utf-8"?>
<sst xmlns="http://schemas.openxmlformats.org/spreadsheetml/2006/main" count="68" uniqueCount="32">
  <si>
    <t>Employee</t>
  </si>
  <si>
    <t>Year of Services</t>
  </si>
  <si>
    <t>Annual Leave Entitlements</t>
  </si>
  <si>
    <t>Start</t>
  </si>
  <si>
    <t>Annual Leave (Cap, day)</t>
  </si>
  <si>
    <t>Sick Leave (Cap, day)</t>
  </si>
  <si>
    <t>Anniversary</t>
  </si>
  <si>
    <t>Leave entitlement begin</t>
  </si>
  <si>
    <t>Current Year entitlement</t>
  </si>
  <si>
    <t>Annual Leave (Day)</t>
  </si>
  <si>
    <t>Leave Days</t>
  </si>
  <si>
    <t>Balance</t>
  </si>
  <si>
    <t>Sick Leave (earned, day)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</si>
  <si>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</si>
  <si>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</si>
  <si>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</si>
  <si>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</si>
  <si>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</si>
  <si>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</si>
  <si>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</si>
  <si>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</si>
  <si>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</si>
  <si>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</si>
  <si>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</si>
  <si>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</si>
  <si>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</si>
  <si>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Leave</t>
  </si>
  <si>
    <t>Vacation</t>
  </si>
  <si>
    <t>Sick</t>
  </si>
  <si>
    <t>Used</t>
  </si>
  <si>
    <t>KaMing</t>
  </si>
  <si>
    <t>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</si>
</sst>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"/>
    <numFmt numFmtId="165" formatCode="yyyy/mm/dd"/>
    <numFmt numFmtId="166" formatCode="_(* #,##0_);_(* \(#,##0\);_(* &quot;-&quot;??_);_(@_)"/>
    <numFmt numFmtId="167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164" fontId="3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166" fontId="7" fillId="2" borderId="1" xfId="0" applyNumberFormat="1" applyFont="1" applyFill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7" fillId="5" borderId="1" xfId="0" applyFont="1" applyFill="1" applyBorder="1"/>
    <xf numFmtId="0" fontId="8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0" fontId="3" fillId="6" borderId="3" xfId="0" applyFont="1" applyFill="1" applyBorder="1" applyAlignment="1">
      <alignment horizontal="right"/>
    </xf>
    <xf numFmtId="1" fontId="3" fillId="6" borderId="4" xfId="0" applyNumberFormat="1" applyFont="1" applyFill="1" applyBorder="1"/>
    <xf numFmtId="0" fontId="9" fillId="0" borderId="0" xfId="0" applyFont="1"/>
    <xf numFmtId="167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5105;&#30340;&#20113;&#31471;&#30828;&#30424;\ZhuJunBao\HR\Detail\Wong,KaM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 Ming-2020"/>
      <sheetName val="Ka Ming-202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24.42578125" customWidth="1"/>
    <col min="2" max="2" width="14.140625" customWidth="1"/>
    <col min="3" max="3" width="16.5703125" customWidth="1"/>
    <col min="4" max="4" width="15.140625" customWidth="1"/>
    <col min="5" max="5" width="14.28515625" customWidth="1"/>
    <col min="6" max="6" width="14.42578125" customWidth="1"/>
    <col min="7" max="7" width="14.28515625" customWidth="1"/>
    <col min="8" max="8" width="11.42578125" customWidth="1"/>
    <col min="9" max="10" width="8.7109375" customWidth="1"/>
    <col min="11" max="11" width="12.140625" customWidth="1"/>
    <col min="12" max="12" width="16.42578125" customWidth="1"/>
    <col min="13" max="13" width="9.42578125" customWidth="1"/>
    <col min="14" max="26" width="8.7109375" customWidth="1"/>
  </cols>
  <sheetData>
    <row r="1" spans="1:26" ht="14.25" customHeight="1" x14ac:dyDescent="0.25">
      <c r="A1" s="1" t="s">
        <v>0</v>
      </c>
      <c r="B1" s="2" t="str">
        <f t="array" aca="1" ref="B1" ca="1">MID(CELL("filename",A1),FIND("]",CELL("filename",A1))+1,255)</f>
        <v>Wong, Ka Ming</v>
      </c>
      <c r="C1" s="29" t="s">
        <v>30</v>
      </c>
      <c r="K1" s="3" t="s">
        <v>1</v>
      </c>
      <c r="L1" s="3" t="s">
        <v>2</v>
      </c>
    </row>
    <row r="2" spans="1:26" ht="14.25" customHeight="1" x14ac:dyDescent="0.25">
      <c r="A2" s="1" t="s">
        <v>3</v>
      </c>
      <c r="B2" s="4">
        <v>43922</v>
      </c>
      <c r="K2" s="5">
        <v>1</v>
      </c>
      <c r="L2" s="6">
        <v>7</v>
      </c>
    </row>
    <row r="3" spans="1:26" ht="13.5" customHeight="1" x14ac:dyDescent="0.25">
      <c r="A3" s="2" t="s">
        <v>4</v>
      </c>
      <c r="B3" s="2">
        <v>14</v>
      </c>
      <c r="K3" s="7">
        <v>2</v>
      </c>
      <c r="L3" s="6">
        <v>7</v>
      </c>
    </row>
    <row r="4" spans="1:26" ht="14.25" customHeight="1" x14ac:dyDescent="0.25">
      <c r="A4" s="2" t="s">
        <v>5</v>
      </c>
      <c r="B4" s="2">
        <v>120</v>
      </c>
      <c r="K4" s="7">
        <v>3</v>
      </c>
      <c r="L4" s="6">
        <v>8</v>
      </c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7">
        <v>4</v>
      </c>
      <c r="L5" s="6">
        <v>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K6" s="7">
        <v>5</v>
      </c>
      <c r="L6" s="8">
        <v>10</v>
      </c>
    </row>
    <row r="7" spans="1:26" ht="14.25" customHeight="1" x14ac:dyDescent="0.25">
      <c r="K7" s="7">
        <v>6</v>
      </c>
      <c r="L7" s="6">
        <v>11</v>
      </c>
    </row>
    <row r="8" spans="1:26" ht="14.25" customHeight="1" x14ac:dyDescent="0.25">
      <c r="B8" s="9">
        <f>'Wong, Ka Ming'!JStartDate</f>
        <v>43922</v>
      </c>
      <c r="C8" s="9">
        <f t="shared" ref="C8:H8" si="0">DATE(YEAR(B8)+1,MONTH(B8),DAY(B8))</f>
        <v>44287</v>
      </c>
      <c r="D8" s="9">
        <f t="shared" si="0"/>
        <v>44652</v>
      </c>
      <c r="E8" s="9">
        <f t="shared" si="0"/>
        <v>45017</v>
      </c>
      <c r="F8" s="9">
        <f t="shared" si="0"/>
        <v>45383</v>
      </c>
      <c r="G8" s="9">
        <f t="shared" si="0"/>
        <v>45748</v>
      </c>
      <c r="H8" s="9">
        <f t="shared" si="0"/>
        <v>46113</v>
      </c>
      <c r="K8" s="7">
        <v>7</v>
      </c>
      <c r="L8" s="6">
        <v>12</v>
      </c>
    </row>
    <row r="9" spans="1:26" ht="14.25" customHeight="1" x14ac:dyDescent="0.25">
      <c r="A9" s="10" t="s">
        <v>6</v>
      </c>
      <c r="B9" s="11">
        <f>IF(DATE(YEAR('Wong, Ka Ming'!JStartDate),MONTH(B8),DAY(B8))&gt;='Wong, Ka Ming'!JStartDate,1,0)+YEAR(B8)-YEAR('Wong, Ka Ming'!JStartDate)</f>
        <v>1</v>
      </c>
      <c r="C9" s="11">
        <f>IF(DATE(YEAR('Wong, Ka Ming'!JStartDate),MONTH(C8),DAY(C8))&gt;='Wong, Ka Ming'!JStartDate,1,0)+YEAR(C8)-YEAR('Wong, Ka Ming'!JStartDate)</f>
        <v>2</v>
      </c>
      <c r="D9" s="11">
        <f>IF(DATE(YEAR('Wong, Ka Ming'!JStartDate),MONTH(D8),DAY(D8))&gt;='Wong, Ka Ming'!JStartDate,1,0)+YEAR(D8)-YEAR('Wong, Ka Ming'!JStartDate)</f>
        <v>3</v>
      </c>
      <c r="E9" s="11">
        <f>IF(DATE(YEAR('Wong, Ka Ming'!JStartDate),MONTH(E8),DAY(E8))&gt;='Wong, Ka Ming'!JStartDate,1,0)+YEAR(E8)-YEAR('Wong, Ka Ming'!JStartDate)</f>
        <v>4</v>
      </c>
      <c r="F9" s="11">
        <f>IF(DATE(YEAR('Wong, Ka Ming'!JStartDate),MONTH(F8),DAY(F8))&gt;='Wong, Ka Ming'!JStartDate,1,0)+YEAR(F8)-YEAR('Wong, Ka Ming'!JStartDate)</f>
        <v>5</v>
      </c>
      <c r="G9" s="11">
        <f>IF(DATE(YEAR('Wong, Ka Ming'!JStartDate),MONTH(G8),DAY(G8))&gt;='Wong, Ka Ming'!JStartDate,1,0)+YEAR(G8)-YEAR('Wong, Ka Ming'!JStartDate)</f>
        <v>6</v>
      </c>
      <c r="H9" s="11">
        <f>IF(DATE(YEAR('Wong, Ka Ming'!JStartDate),MONTH(H8),DAY(H8))&gt;='Wong, Ka Ming'!JStartDate,1,0)+YEAR(H8)-YEAR('Wong, Ka Ming'!JStartDate)</f>
        <v>7</v>
      </c>
      <c r="K9" s="7">
        <v>8</v>
      </c>
      <c r="L9" s="6">
        <v>13</v>
      </c>
      <c r="M9" s="12"/>
    </row>
    <row r="10" spans="1:26" ht="14.25" customHeight="1" x14ac:dyDescent="0.25">
      <c r="A10" s="10" t="s">
        <v>7</v>
      </c>
      <c r="B10" s="13" t="b">
        <v>0</v>
      </c>
      <c r="C10" s="13" t="str">
        <f t="shared" ref="C10:H10" ca="1" si="1">IF(C8&gt;=TODAY(),"FALSE","TRUE")</f>
        <v>TRUE</v>
      </c>
      <c r="D10" s="13" t="str">
        <f t="shared" ca="1" si="1"/>
        <v>TRUE</v>
      </c>
      <c r="E10" s="13" t="str">
        <f t="shared" ca="1" si="1"/>
        <v>FALSE</v>
      </c>
      <c r="F10" s="13" t="str">
        <f t="shared" ca="1" si="1"/>
        <v>FALSE</v>
      </c>
      <c r="G10" s="13" t="str">
        <f t="shared" ca="1" si="1"/>
        <v>FALSE</v>
      </c>
      <c r="H10" s="13" t="str">
        <f t="shared" ca="1" si="1"/>
        <v>FALSE</v>
      </c>
      <c r="K10" s="7">
        <v>9</v>
      </c>
      <c r="L10" s="6">
        <v>14</v>
      </c>
    </row>
    <row r="11" spans="1:26" ht="14.25" customHeight="1" x14ac:dyDescent="0.25">
      <c r="A11" s="10" t="s">
        <v>8</v>
      </c>
      <c r="B11" s="14" t="str">
        <f t="shared" ref="B11:G11" si="2">"From "&amp;TEXT(B8,"yyyy/mm/dd")&amp;" to "&amp;TEXT(C8-1,"yyyy/mm/dd")</f>
        <v>From 2020/04/01 to 2021/03/31</v>
      </c>
      <c r="C11" s="14" t="str">
        <f t="shared" si="2"/>
        <v>From 2021/04/01 to 2022/03/31</v>
      </c>
      <c r="D11" s="14" t="str">
        <f t="shared" si="2"/>
        <v>From 2022/04/01 to 2023/03/31</v>
      </c>
      <c r="E11" s="14" t="str">
        <f t="shared" si="2"/>
        <v>From 2023/04/01 to 2024/03/31</v>
      </c>
      <c r="F11" s="14" t="str">
        <f t="shared" si="2"/>
        <v>From 2024/04/01 to 2025/03/31</v>
      </c>
      <c r="G11" s="14" t="str">
        <f t="shared" si="2"/>
        <v>From 2025/04/01 to 2026/03/31</v>
      </c>
      <c r="H11" s="15"/>
    </row>
    <row r="12" spans="1:26" ht="14.25" customHeight="1" x14ac:dyDescent="0.25">
      <c r="A12" s="16" t="s">
        <v>9</v>
      </c>
      <c r="B12" s="17"/>
      <c r="C12" s="18">
        <f t="shared" ref="C12:H12" ca="1" si="3">IF(C10,VLOOKUP(C9-1,$K$2:$L$10,2,FALSE),0)</f>
        <v>7</v>
      </c>
      <c r="D12" s="18">
        <f t="shared" ca="1" si="3"/>
        <v>7</v>
      </c>
      <c r="E12" s="18">
        <f t="shared" ca="1" si="3"/>
        <v>0</v>
      </c>
      <c r="F12" s="18">
        <f t="shared" ca="1" si="3"/>
        <v>0</v>
      </c>
      <c r="G12" s="18">
        <f t="shared" ca="1" si="3"/>
        <v>0</v>
      </c>
      <c r="H12" s="18">
        <f t="shared" ca="1" si="3"/>
        <v>0</v>
      </c>
    </row>
    <row r="13" spans="1:26" ht="14.25" customHeight="1" x14ac:dyDescent="0.25">
      <c r="A13" s="16" t="s">
        <v>10</v>
      </c>
      <c r="B13" s="19"/>
      <c r="C13" s="20">
        <f>-(1+3+1+3)/8+0.5-0.5-0.5+0.5</f>
        <v>-1</v>
      </c>
      <c r="D13" s="19"/>
      <c r="E13" s="19"/>
      <c r="F13" s="19"/>
      <c r="G13" s="19"/>
      <c r="H13" s="19"/>
      <c r="I13" s="2"/>
    </row>
    <row r="14" spans="1:26" ht="14.25" customHeight="1" x14ac:dyDescent="0.25">
      <c r="B14" s="2"/>
      <c r="C14" s="2"/>
      <c r="D14" s="2"/>
      <c r="E14" s="2"/>
      <c r="F14" s="2"/>
      <c r="G14" s="21" t="s">
        <v>11</v>
      </c>
      <c r="H14" s="21">
        <f ca="1">SUM(C12:H13)</f>
        <v>13</v>
      </c>
      <c r="I14" s="2"/>
    </row>
    <row r="15" spans="1:26" ht="14.25" customHeight="1" x14ac:dyDescent="0.25"/>
    <row r="16" spans="1:26" ht="14.25" customHeight="1" x14ac:dyDescent="0.25"/>
    <row r="17" spans="1:6" ht="14.25" customHeight="1" x14ac:dyDescent="0.25"/>
    <row r="18" spans="1:6" ht="14.25" customHeight="1" x14ac:dyDescent="0.25">
      <c r="A18" s="22" t="s">
        <v>12</v>
      </c>
      <c r="B18" s="19"/>
      <c r="C18" s="19"/>
      <c r="D18" s="19"/>
      <c r="E18" s="19"/>
      <c r="F18" s="19"/>
    </row>
    <row r="19" spans="1:6" ht="14.25" customHeight="1" x14ac:dyDescent="0.25">
      <c r="B19" s="19"/>
      <c r="C19" s="19">
        <v>2019</v>
      </c>
      <c r="D19" s="19">
        <v>2020</v>
      </c>
      <c r="E19" s="19">
        <v>2021</v>
      </c>
      <c r="F19" s="19">
        <v>2022</v>
      </c>
    </row>
    <row r="20" spans="1:6" ht="14.25" customHeight="1" x14ac:dyDescent="0.25">
      <c r="B20" s="23" t="s">
        <v>13</v>
      </c>
      <c r="C20" s="23"/>
      <c r="D20" s="19"/>
      <c r="E20" s="19">
        <v>2</v>
      </c>
      <c r="F20" s="19">
        <v>4</v>
      </c>
    </row>
    <row r="21" spans="1:6" ht="14.25" customHeight="1" x14ac:dyDescent="0.25">
      <c r="B21" s="19" t="s">
        <v>14</v>
      </c>
      <c r="C21" s="19"/>
      <c r="D21" s="19"/>
      <c r="E21" s="19">
        <v>2</v>
      </c>
      <c r="F21" s="19">
        <v>4</v>
      </c>
    </row>
    <row r="22" spans="1:6" ht="14.25" customHeight="1" x14ac:dyDescent="0.25">
      <c r="B22" s="19" t="s">
        <v>15</v>
      </c>
      <c r="C22" s="19"/>
      <c r="D22" s="19"/>
      <c r="E22" s="19">
        <v>2</v>
      </c>
      <c r="F22" s="19">
        <v>4</v>
      </c>
    </row>
    <row r="23" spans="1:6" ht="14.25" customHeight="1" x14ac:dyDescent="0.25">
      <c r="B23" s="19" t="s">
        <v>16</v>
      </c>
      <c r="C23" s="19"/>
      <c r="D23" s="19">
        <v>2</v>
      </c>
      <c r="E23" s="19">
        <f t="shared" ref="E23:E24" si="4">4</f>
        <v>4</v>
      </c>
      <c r="F23" s="19">
        <v>4</v>
      </c>
    </row>
    <row r="24" spans="1:6" ht="14.25" customHeight="1" x14ac:dyDescent="0.25">
      <c r="B24" s="19" t="s">
        <v>17</v>
      </c>
      <c r="C24" s="19"/>
      <c r="D24" s="19">
        <v>2</v>
      </c>
      <c r="E24" s="19">
        <f t="shared" si="4"/>
        <v>4</v>
      </c>
      <c r="F24" s="19">
        <v>4</v>
      </c>
    </row>
    <row r="25" spans="1:6" ht="14.25" customHeight="1" x14ac:dyDescent="0.25">
      <c r="B25" s="19" t="s">
        <v>18</v>
      </c>
      <c r="C25" s="19"/>
      <c r="D25" s="19">
        <v>2</v>
      </c>
      <c r="E25" s="19">
        <v>4</v>
      </c>
      <c r="F25" s="19">
        <v>4</v>
      </c>
    </row>
    <row r="26" spans="1:6" ht="14.25" customHeight="1" x14ac:dyDescent="0.25">
      <c r="B26" s="19" t="s">
        <v>19</v>
      </c>
      <c r="C26" s="19"/>
      <c r="D26" s="19">
        <v>2</v>
      </c>
      <c r="E26" s="19">
        <v>4</v>
      </c>
      <c r="F26" s="19">
        <v>4</v>
      </c>
    </row>
    <row r="27" spans="1:6" ht="14.25" customHeight="1" x14ac:dyDescent="0.25">
      <c r="B27" s="19" t="s">
        <v>20</v>
      </c>
      <c r="C27" s="19"/>
      <c r="D27" s="19">
        <v>2</v>
      </c>
      <c r="E27" s="19">
        <f>4</f>
        <v>4</v>
      </c>
      <c r="F27" s="19">
        <v>4</v>
      </c>
    </row>
    <row r="28" spans="1:6" ht="14.25" customHeight="1" x14ac:dyDescent="0.25">
      <c r="B28" s="19" t="s">
        <v>21</v>
      </c>
      <c r="C28" s="19"/>
      <c r="D28" s="19">
        <v>2</v>
      </c>
      <c r="E28" s="19">
        <v>4</v>
      </c>
      <c r="F28" s="19"/>
    </row>
    <row r="29" spans="1:6" ht="14.25" customHeight="1" x14ac:dyDescent="0.25">
      <c r="B29" s="19" t="s">
        <v>22</v>
      </c>
      <c r="C29" s="19"/>
      <c r="D29" s="19">
        <f>2</f>
        <v>2</v>
      </c>
      <c r="E29" s="19">
        <v>4</v>
      </c>
      <c r="F29" s="19"/>
    </row>
    <row r="30" spans="1:6" ht="14.25" customHeight="1" x14ac:dyDescent="0.25">
      <c r="B30" s="19" t="s">
        <v>23</v>
      </c>
      <c r="C30" s="19"/>
      <c r="D30" s="19">
        <v>2</v>
      </c>
      <c r="E30" s="19">
        <v>4</v>
      </c>
      <c r="F30" s="19"/>
    </row>
    <row r="31" spans="1:6" ht="14.25" customHeight="1" x14ac:dyDescent="0.25">
      <c r="B31" s="19" t="s">
        <v>24</v>
      </c>
      <c r="C31" s="19"/>
      <c r="D31" s="19">
        <v>2</v>
      </c>
      <c r="E31" s="19">
        <v>4</v>
      </c>
      <c r="F31" s="19"/>
    </row>
    <row r="32" spans="1:6" ht="14.25" customHeight="1" x14ac:dyDescent="0.25">
      <c r="B32" s="19" t="s">
        <v>25</v>
      </c>
      <c r="C32" s="24">
        <f t="shared" ref="C32:F32" si="5">SUM(C20:C31)</f>
        <v>0</v>
      </c>
      <c r="D32" s="24">
        <f t="shared" si="5"/>
        <v>18</v>
      </c>
      <c r="E32" s="24">
        <f t="shared" si="5"/>
        <v>42</v>
      </c>
      <c r="F32" s="24">
        <f t="shared" si="5"/>
        <v>32</v>
      </c>
    </row>
    <row r="33" spans="2:6" ht="14.25" customHeight="1" x14ac:dyDescent="0.25">
      <c r="B33" s="19" t="s">
        <v>26</v>
      </c>
      <c r="C33" s="19"/>
      <c r="D33" s="24">
        <f>'[1]Ka Ming-2020'!$K$36/8</f>
        <v>0</v>
      </c>
      <c r="E33" s="24">
        <f>'[1]Ka Ming-2021'!$N$36/8</f>
        <v>0</v>
      </c>
      <c r="F33" s="19"/>
    </row>
    <row r="34" spans="2:6" ht="14.25" customHeight="1" x14ac:dyDescent="0.25">
      <c r="D34" s="25" t="s">
        <v>11</v>
      </c>
      <c r="E34" s="26">
        <f>SUM(C32:F33)</f>
        <v>92</v>
      </c>
    </row>
    <row r="35" spans="2:6" ht="14.25" customHeight="1" x14ac:dyDescent="0.25"/>
    <row r="36" spans="2:6" ht="14.25" customHeight="1" x14ac:dyDescent="0.25"/>
    <row r="37" spans="2:6" ht="14.25" customHeight="1" x14ac:dyDescent="0.25"/>
    <row r="38" spans="2:6" ht="14.25" customHeight="1" x14ac:dyDescent="0.25"/>
    <row r="39" spans="2:6" ht="14.25" customHeight="1" x14ac:dyDescent="0.25"/>
    <row r="40" spans="2:6" ht="14.25" customHeight="1" x14ac:dyDescent="0.25"/>
    <row r="41" spans="2:6" ht="14.25" customHeight="1" x14ac:dyDescent="0.25"/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date" allowBlank="1" showErrorMessage="1" sqref="B8:H8" xr:uid="{00000000-0002-0000-0000-000000000000}">
      <formula1>29221</formula1>
      <formula2>51135</formula2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abSelected="1" workbookViewId="0">
      <pane ySplit="2" topLeftCell="A3" activePane="bottomLeft" state="frozen"/>
      <selection pane="bottomLeft" activeCell="P36" sqref="P36"/>
    </sheetView>
  </sheetViews>
  <sheetFormatPr defaultColWidth="14.42578125" defaultRowHeight="15" customHeight="1" x14ac:dyDescent="0.25"/>
  <cols>
    <col min="1" max="1" width="8.42578125" customWidth="1"/>
    <col min="2" max="25" width="8.7109375" customWidth="1"/>
  </cols>
  <sheetData>
    <row r="1" spans="1:25" ht="14.25" customHeight="1" x14ac:dyDescent="0.25">
      <c r="B1" s="2" t="s">
        <v>13</v>
      </c>
      <c r="D1" s="2" t="s">
        <v>14</v>
      </c>
      <c r="F1" s="2" t="s">
        <v>15</v>
      </c>
      <c r="H1" s="2" t="s">
        <v>16</v>
      </c>
      <c r="J1" s="2" t="s">
        <v>17</v>
      </c>
      <c r="L1" s="2" t="s">
        <v>18</v>
      </c>
      <c r="N1" s="2" t="s">
        <v>19</v>
      </c>
      <c r="P1" s="2" t="s">
        <v>20</v>
      </c>
      <c r="R1" s="2" t="s">
        <v>21</v>
      </c>
      <c r="T1" s="2" t="s">
        <v>22</v>
      </c>
      <c r="V1" s="2" t="s">
        <v>23</v>
      </c>
      <c r="X1" s="2" t="s">
        <v>24</v>
      </c>
    </row>
    <row r="2" spans="1:25" ht="14.25" customHeight="1" x14ac:dyDescent="0.25">
      <c r="B2" s="2" t="s">
        <v>27</v>
      </c>
      <c r="C2" s="2" t="s">
        <v>28</v>
      </c>
      <c r="D2" s="2" t="s">
        <v>27</v>
      </c>
      <c r="E2" s="2" t="s">
        <v>28</v>
      </c>
      <c r="F2" s="2" t="s">
        <v>27</v>
      </c>
      <c r="G2" s="2" t="s">
        <v>28</v>
      </c>
      <c r="H2" s="2" t="s">
        <v>27</v>
      </c>
      <c r="I2" s="2" t="s">
        <v>28</v>
      </c>
      <c r="J2" s="2" t="s">
        <v>27</v>
      </c>
      <c r="K2" s="2" t="s">
        <v>28</v>
      </c>
      <c r="L2" s="2" t="s">
        <v>27</v>
      </c>
      <c r="M2" s="2" t="s">
        <v>28</v>
      </c>
      <c r="N2" s="2" t="s">
        <v>27</v>
      </c>
      <c r="O2" s="2" t="s">
        <v>28</v>
      </c>
      <c r="P2" s="2" t="s">
        <v>27</v>
      </c>
      <c r="Q2" s="2" t="s">
        <v>28</v>
      </c>
      <c r="R2" s="2" t="s">
        <v>27</v>
      </c>
      <c r="S2" s="2" t="s">
        <v>28</v>
      </c>
      <c r="T2" s="2" t="s">
        <v>27</v>
      </c>
      <c r="U2" s="2" t="s">
        <v>28</v>
      </c>
      <c r="V2" s="2" t="s">
        <v>27</v>
      </c>
      <c r="W2" s="2" t="s">
        <v>28</v>
      </c>
      <c r="X2" s="2" t="s">
        <v>27</v>
      </c>
      <c r="Y2" s="2" t="s">
        <v>28</v>
      </c>
    </row>
    <row r="3" spans="1:25" ht="14.25" customHeight="1" x14ac:dyDescent="0.25">
      <c r="A3" s="2">
        <v>1</v>
      </c>
    </row>
    <row r="4" spans="1:25" ht="14.25" customHeight="1" x14ac:dyDescent="0.25">
      <c r="A4" s="2">
        <v>2</v>
      </c>
    </row>
    <row r="5" spans="1:25" ht="14.25" customHeight="1" x14ac:dyDescent="0.25">
      <c r="A5" s="2">
        <v>3</v>
      </c>
    </row>
    <row r="6" spans="1:25" ht="14.25" customHeight="1" x14ac:dyDescent="0.25">
      <c r="A6" s="2">
        <v>4</v>
      </c>
    </row>
    <row r="7" spans="1:25" ht="14.25" customHeight="1" x14ac:dyDescent="0.25">
      <c r="A7" s="2">
        <v>5</v>
      </c>
    </row>
    <row r="8" spans="1:25" ht="14.25" customHeight="1" x14ac:dyDescent="0.25">
      <c r="A8" s="2">
        <v>6</v>
      </c>
    </row>
    <row r="9" spans="1:25" ht="14.25" customHeight="1" x14ac:dyDescent="0.25">
      <c r="A9" s="2">
        <v>7</v>
      </c>
      <c r="M9">
        <v>1</v>
      </c>
    </row>
    <row r="10" spans="1:25" ht="14.25" customHeight="1" x14ac:dyDescent="0.25">
      <c r="A10" s="2">
        <v>8</v>
      </c>
      <c r="M10">
        <v>1</v>
      </c>
    </row>
    <row r="11" spans="1:25" ht="14.25" customHeight="1" x14ac:dyDescent="0.25">
      <c r="A11" s="2">
        <v>9</v>
      </c>
    </row>
    <row r="12" spans="1:25" ht="14.25" customHeight="1" x14ac:dyDescent="0.25">
      <c r="A12" s="2">
        <v>10</v>
      </c>
    </row>
    <row r="13" spans="1:25" ht="14.25" customHeight="1" x14ac:dyDescent="0.25">
      <c r="A13" s="2">
        <v>11</v>
      </c>
    </row>
    <row r="14" spans="1:25" ht="14.25" customHeight="1" x14ac:dyDescent="0.25">
      <c r="A14" s="2">
        <v>12</v>
      </c>
    </row>
    <row r="15" spans="1:25" ht="14.25" customHeight="1" x14ac:dyDescent="0.25">
      <c r="A15" s="2">
        <v>13</v>
      </c>
      <c r="B15" s="2">
        <v>1</v>
      </c>
      <c r="O15">
        <v>0.5</v>
      </c>
    </row>
    <row r="16" spans="1:25" ht="14.25" customHeight="1" x14ac:dyDescent="0.25">
      <c r="A16" s="2">
        <v>14</v>
      </c>
    </row>
    <row r="17" spans="1:9" ht="14.25" customHeight="1" x14ac:dyDescent="0.25">
      <c r="A17" s="2">
        <v>15</v>
      </c>
    </row>
    <row r="18" spans="1:9" ht="14.25" customHeight="1" x14ac:dyDescent="0.25">
      <c r="A18" s="2">
        <v>16</v>
      </c>
    </row>
    <row r="19" spans="1:9" ht="14.25" customHeight="1" x14ac:dyDescent="0.25">
      <c r="A19" s="2">
        <v>17</v>
      </c>
      <c r="F19" s="27">
        <v>1</v>
      </c>
    </row>
    <row r="20" spans="1:9" ht="14.25" customHeight="1" x14ac:dyDescent="0.25">
      <c r="A20" s="2">
        <v>18</v>
      </c>
      <c r="F20" s="27">
        <v>1</v>
      </c>
    </row>
    <row r="21" spans="1:9" ht="14.25" customHeight="1" x14ac:dyDescent="0.25">
      <c r="A21" s="2">
        <v>19</v>
      </c>
    </row>
    <row r="22" spans="1:9" ht="14.25" customHeight="1" x14ac:dyDescent="0.25">
      <c r="A22" s="2">
        <v>20</v>
      </c>
    </row>
    <row r="23" spans="1:9" ht="14.25" customHeight="1" x14ac:dyDescent="0.25">
      <c r="A23" s="2">
        <v>21</v>
      </c>
    </row>
    <row r="24" spans="1:9" ht="14.25" customHeight="1" x14ac:dyDescent="0.25">
      <c r="A24" s="2">
        <v>22</v>
      </c>
      <c r="E24" s="27">
        <v>1</v>
      </c>
    </row>
    <row r="25" spans="1:9" ht="14.25" customHeight="1" x14ac:dyDescent="0.25">
      <c r="A25" s="2">
        <v>23</v>
      </c>
      <c r="E25" s="27">
        <v>1</v>
      </c>
    </row>
    <row r="26" spans="1:9" ht="14.25" customHeight="1" x14ac:dyDescent="0.25">
      <c r="A26" s="2">
        <v>24</v>
      </c>
    </row>
    <row r="27" spans="1:9" ht="14.25" customHeight="1" x14ac:dyDescent="0.25">
      <c r="A27" s="2">
        <v>25</v>
      </c>
    </row>
    <row r="28" spans="1:9" ht="14.25" customHeight="1" x14ac:dyDescent="0.25">
      <c r="A28" s="2">
        <v>26</v>
      </c>
    </row>
    <row r="29" spans="1:9" ht="14.25" customHeight="1" x14ac:dyDescent="0.25">
      <c r="A29" s="2">
        <v>27</v>
      </c>
    </row>
    <row r="30" spans="1:9" ht="14.25" customHeight="1" x14ac:dyDescent="0.25">
      <c r="A30" s="2">
        <v>28</v>
      </c>
      <c r="I30" s="27">
        <v>0.5</v>
      </c>
    </row>
    <row r="31" spans="1:9" ht="14.25" customHeight="1" x14ac:dyDescent="0.25">
      <c r="A31" s="2">
        <v>29</v>
      </c>
    </row>
    <row r="32" spans="1:9" ht="14.25" customHeight="1" x14ac:dyDescent="0.25">
      <c r="A32" s="2">
        <v>30</v>
      </c>
    </row>
    <row r="33" spans="1:25" ht="14.25" customHeight="1" x14ac:dyDescent="0.25">
      <c r="A33" s="2">
        <v>31</v>
      </c>
      <c r="Q33">
        <v>0.5</v>
      </c>
    </row>
    <row r="34" spans="1:25" ht="14.25" customHeight="1" x14ac:dyDescent="0.25">
      <c r="A34" s="2" t="s">
        <v>31</v>
      </c>
      <c r="Q34">
        <v>4</v>
      </c>
    </row>
    <row r="35" spans="1:25" ht="14.25" customHeight="1" x14ac:dyDescent="0.25">
      <c r="A35" s="2" t="s">
        <v>29</v>
      </c>
      <c r="B35" s="28">
        <f>SUM(B3:B33)</f>
        <v>1</v>
      </c>
      <c r="C35" s="28">
        <f>SUM(C3:C33)</f>
        <v>0</v>
      </c>
      <c r="D35" s="28">
        <f>SUM(D3:D33)</f>
        <v>0</v>
      </c>
      <c r="E35" s="28">
        <f>SUM(E3:E33)</f>
        <v>2</v>
      </c>
      <c r="F35" s="28">
        <f>SUM(F3:F33)</f>
        <v>2</v>
      </c>
      <c r="G35" s="28">
        <f>SUM(G3:G33)</f>
        <v>0</v>
      </c>
      <c r="H35" s="28">
        <f>SUM(H3:H33)</f>
        <v>0</v>
      </c>
      <c r="I35" s="28">
        <f>SUM(I3:I33)</f>
        <v>0.5</v>
      </c>
      <c r="J35" s="28">
        <f>SUM(J3:J33)</f>
        <v>0</v>
      </c>
      <c r="K35" s="28">
        <f>SUM(K3:K33)</f>
        <v>0</v>
      </c>
      <c r="L35" s="28">
        <f>SUM(L3:L33)</f>
        <v>0</v>
      </c>
      <c r="M35" s="28">
        <f>SUM(M3:M33)</f>
        <v>2</v>
      </c>
      <c r="N35" s="28">
        <f>SUM(N3:N33)</f>
        <v>0</v>
      </c>
      <c r="O35" s="28">
        <f>SUM(O3:O33)</f>
        <v>0.5</v>
      </c>
      <c r="P35" s="28">
        <f>SUM(P3:P33)</f>
        <v>0</v>
      </c>
      <c r="Q35" s="28">
        <f>SUM(Q3:Q33)</f>
        <v>0.5</v>
      </c>
      <c r="R35" s="28">
        <f>SUM(R3:R33)</f>
        <v>0</v>
      </c>
      <c r="S35" s="28">
        <f>SUM(S3:S33)</f>
        <v>0</v>
      </c>
      <c r="T35" s="28">
        <f>SUM(T3:T33)</f>
        <v>0</v>
      </c>
      <c r="U35" s="28">
        <f>SUM(U3:U33)</f>
        <v>0</v>
      </c>
      <c r="V35" s="28">
        <f>SUM(V3:V33)</f>
        <v>0</v>
      </c>
      <c r="W35" s="28">
        <f>SUM(W3:W33)</f>
        <v>0</v>
      </c>
      <c r="X35" s="28">
        <f>SUM(X3:X33)</f>
        <v>0</v>
      </c>
      <c r="Y35" s="28">
        <f>SUM(Y3:Y33)</f>
        <v>0</v>
      </c>
    </row>
    <row r="36" spans="1:25" ht="14.25" customHeight="1" x14ac:dyDescent="0.25">
      <c r="A36" s="2" t="s">
        <v>11</v>
      </c>
      <c r="B36" s="28">
        <f ca="1">'Wong, Ka Ming'!H14-B35</f>
        <v>12</v>
      </c>
      <c r="C36" s="28">
        <f>'Wong, Ka Ming'!E34-C35</f>
        <v>92</v>
      </c>
      <c r="D36" s="28">
        <f t="shared" ref="D36:Y36" ca="1" si="0">B36-D35</f>
        <v>12</v>
      </c>
      <c r="E36" s="28">
        <f t="shared" si="0"/>
        <v>90</v>
      </c>
      <c r="F36" s="28">
        <f t="shared" ca="1" si="0"/>
        <v>10</v>
      </c>
      <c r="G36" s="28">
        <f t="shared" si="0"/>
        <v>90</v>
      </c>
      <c r="H36" s="28">
        <f t="shared" ca="1" si="0"/>
        <v>10</v>
      </c>
      <c r="I36" s="28">
        <f t="shared" si="0"/>
        <v>89.5</v>
      </c>
      <c r="J36" s="28">
        <f t="shared" ca="1" si="0"/>
        <v>10</v>
      </c>
      <c r="K36" s="28">
        <f t="shared" si="0"/>
        <v>89.5</v>
      </c>
      <c r="L36" s="28">
        <f t="shared" ca="1" si="0"/>
        <v>10</v>
      </c>
      <c r="M36" s="28">
        <f t="shared" si="0"/>
        <v>87.5</v>
      </c>
      <c r="N36" s="28">
        <f t="shared" ca="1" si="0"/>
        <v>10</v>
      </c>
      <c r="O36" s="28">
        <f t="shared" si="0"/>
        <v>87</v>
      </c>
      <c r="P36" s="28">
        <f t="shared" ca="1" si="0"/>
        <v>10</v>
      </c>
      <c r="Q36" s="28">
        <f t="shared" si="0"/>
        <v>86.5</v>
      </c>
      <c r="R36" s="28">
        <f t="shared" ca="1" si="0"/>
        <v>10</v>
      </c>
      <c r="S36" s="28">
        <f t="shared" si="0"/>
        <v>86.5</v>
      </c>
      <c r="T36" s="28">
        <f t="shared" ca="1" si="0"/>
        <v>10</v>
      </c>
      <c r="U36" s="28">
        <f t="shared" si="0"/>
        <v>86.5</v>
      </c>
      <c r="V36" s="28">
        <f t="shared" ca="1" si="0"/>
        <v>10</v>
      </c>
      <c r="W36" s="28">
        <f t="shared" si="0"/>
        <v>86.5</v>
      </c>
      <c r="X36" s="28">
        <f t="shared" ca="1" si="0"/>
        <v>10</v>
      </c>
      <c r="Y36" s="28">
        <f t="shared" si="0"/>
        <v>86.5</v>
      </c>
    </row>
    <row r="37" spans="1:25" ht="14.25" customHeight="1" x14ac:dyDescent="0.25"/>
    <row r="38" spans="1:25" ht="14.25" customHeight="1" x14ac:dyDescent="0.25"/>
    <row r="39" spans="1:25" ht="14.25" customHeight="1" x14ac:dyDescent="0.25"/>
    <row r="40" spans="1:25" ht="14.25" customHeight="1" x14ac:dyDescent="0.25"/>
    <row r="41" spans="1:25" ht="14.25" customHeight="1" x14ac:dyDescent="0.25"/>
    <row r="42" spans="1:25" ht="14.25" customHeight="1" x14ac:dyDescent="0.25"/>
    <row r="43" spans="1:25" ht="14.25" customHeight="1" x14ac:dyDescent="0.25"/>
    <row r="44" spans="1:25" ht="14.25" customHeight="1" x14ac:dyDescent="0.25"/>
    <row r="45" spans="1:25" ht="14.25" customHeight="1" x14ac:dyDescent="0.25"/>
    <row r="46" spans="1:25" ht="14.25" customHeight="1" x14ac:dyDescent="0.25"/>
    <row r="47" spans="1:25" ht="14.25" customHeight="1" x14ac:dyDescent="0.25"/>
    <row r="48" spans="1:2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2" width="13.42578125" customWidth="1"/>
    <col min="3" max="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Wong, Ka Ming</vt:lpstr>
      <vt:lpstr>Leave_Record_2022</vt:lpstr>
      <vt:lpstr>Information</vt:lpstr>
      <vt:lpstr>'Wong, Ka Ming'!JStartDate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Ye</dc:creator>
  <cp:lastModifiedBy>DecodeCure4</cp:lastModifiedBy>
  <dcterms:created xsi:type="dcterms:W3CDTF">2021-09-16T04:27:00Z</dcterms:created>
  <dcterms:modified xsi:type="dcterms:W3CDTF">2022-09-26T06:38:13Z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F0267FD5154C49C4A1962F164E2802D6</vt:lpwstr>
  </property>
  <property fmtid="{D5CDD505-2E9C-101B-9397-08002B2CF9AE}" pid="3" name="KSOProductBuildVer">
    <vt:lpwstr>2052-11.1.0.10356</vt:lpwstr>
  </property>
</Properties>
</file>