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filterPrivacy="1" defaultThemeVersion="124226"/>
  <xr:revisionPtr revIDLastSave="0" documentId="13_ncr:1_{FC0E96B6-2284-4C70-8CFC-401F6AC4AA4C}" xr6:coauthVersionLast="47" xr6:coauthVersionMax="47" xr10:uidLastSave="{00000000-0000-0000-0000-000000000000}"/>
  <bookViews>
    <workbookView xWindow="-110" yWindow="-110" windowWidth="19420" windowHeight="10420" xr2:uid="{00000000-000D-0000-FFFF-FFFF00000000}"/>
  </bookViews>
  <sheets>
    <sheet name="Revst._Kacharir_Khal_(A)" sheetId="35" r:id="rId1"/>
    <sheet name="Appendix IB" sheetId="2" state="hidden" r:id="rId2"/>
  </sheets>
  <definedNames>
    <definedName name="_xlnm.Print_Area" localSheetId="1">'Appendix IB'!$A$1:$O$56</definedName>
    <definedName name="_xlnm.Print_Area" localSheetId="0">'Revst._Kacharir_Khal_(A)'!$A$1:$F$101</definedName>
    <definedName name="_xlnm.Print_Titles" localSheetId="0">'Revst._Kacharir_Khal_(A)'!$2:$3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88" i="35" l="1"/>
  <c r="F89" i="35"/>
  <c r="C62" i="35" l="1"/>
  <c r="C39" i="35"/>
  <c r="F56" i="35" l="1"/>
  <c r="F81" i="35"/>
  <c r="F87" i="35"/>
  <c r="F86" i="35"/>
  <c r="F84" i="35"/>
  <c r="F77" i="35"/>
  <c r="F70" i="35"/>
  <c r="F69" i="35"/>
  <c r="F68" i="35"/>
  <c r="F66" i="35"/>
  <c r="F64" i="35"/>
  <c r="F63" i="35"/>
  <c r="F62" i="35"/>
  <c r="F60" i="35"/>
  <c r="F58" i="35"/>
  <c r="F31" i="35"/>
  <c r="F26" i="35"/>
  <c r="F19" i="35"/>
  <c r="F16" i="35"/>
  <c r="F14" i="35"/>
  <c r="F12" i="35"/>
  <c r="F11" i="35"/>
  <c r="F5" i="35"/>
  <c r="F10" i="35"/>
  <c r="F8" i="35"/>
  <c r="F6" i="35"/>
  <c r="F4" i="35"/>
  <c r="F53" i="35" l="1"/>
  <c r="F49" i="35"/>
  <c r="F47" i="35"/>
  <c r="F42" i="35"/>
  <c r="F46" i="35"/>
  <c r="F44" i="35"/>
  <c r="F38" i="35"/>
  <c r="F33" i="35"/>
  <c r="F28" i="35"/>
  <c r="F21" i="35"/>
  <c r="F75" i="35" l="1"/>
  <c r="F74" i="35"/>
  <c r="F72" i="35"/>
  <c r="F71" i="35"/>
  <c r="F54" i="35"/>
  <c r="F51" i="35"/>
  <c r="F50" i="35"/>
  <c r="F39" i="35"/>
  <c r="F36" i="35"/>
  <c r="F35" i="35"/>
  <c r="F34" i="35"/>
  <c r="F29" i="35"/>
  <c r="F24" i="35"/>
  <c r="F23" i="35"/>
  <c r="F22" i="35"/>
  <c r="F17" i="35"/>
  <c r="F82" i="35"/>
  <c r="F91" i="35" l="1"/>
  <c r="F78" i="35"/>
  <c r="F105" i="35" l="1"/>
  <c r="F92" i="35"/>
  <c r="I93" i="35" l="1"/>
  <c r="F103" i="35" l="1"/>
  <c r="F104" i="35"/>
</calcChain>
</file>

<file path=xl/sharedStrings.xml><?xml version="1.0" encoding="utf-8"?>
<sst xmlns="http://schemas.openxmlformats.org/spreadsheetml/2006/main" count="371" uniqueCount="291">
  <si>
    <t>1.</t>
  </si>
  <si>
    <t>2.</t>
  </si>
  <si>
    <t>Name of Project</t>
  </si>
  <si>
    <t>3.</t>
  </si>
  <si>
    <t>Name of works/Supply/Services</t>
  </si>
  <si>
    <t>4.</t>
  </si>
  <si>
    <t>Source of Fund</t>
  </si>
  <si>
    <t>5.</t>
  </si>
  <si>
    <t>Approved Estimated Cost</t>
  </si>
  <si>
    <t>6.</t>
  </si>
  <si>
    <t>Name of Contractor/Firm</t>
  </si>
  <si>
    <t>7.</t>
  </si>
  <si>
    <t>Contract value of Works/Supply/Services</t>
  </si>
  <si>
    <t>8.</t>
  </si>
  <si>
    <t>Percentage of Above/Below/as per</t>
  </si>
  <si>
    <t>9.</t>
  </si>
  <si>
    <t>Original Contract Approving Authority</t>
  </si>
  <si>
    <t>10.</t>
  </si>
  <si>
    <t>11.</t>
  </si>
  <si>
    <t>Physical Progress (upto date in percentage)</t>
  </si>
  <si>
    <t>12.</t>
  </si>
  <si>
    <t>Financial Progress (amount paid to date)</t>
  </si>
  <si>
    <t>13.</t>
  </si>
  <si>
    <t>Variations</t>
  </si>
  <si>
    <t>:</t>
  </si>
  <si>
    <t>GOB</t>
  </si>
  <si>
    <t>14.</t>
  </si>
  <si>
    <t>15.</t>
  </si>
  <si>
    <t>16.</t>
  </si>
  <si>
    <t>Rate of Non-tendered Items</t>
  </si>
  <si>
    <t>Proposed</t>
  </si>
  <si>
    <t>Unit</t>
  </si>
  <si>
    <t>Recommendation of Higher Officials:</t>
  </si>
  <si>
    <t>Approval of rate by the Director General:</t>
  </si>
  <si>
    <t>Erection of bamboo profile with full bamboo posts and pegs not less than 60mm in diameter and coir strings etc. complete as per direction of Engineer in charge.</t>
  </si>
  <si>
    <t>Sqm</t>
  </si>
  <si>
    <t>Cum</t>
  </si>
  <si>
    <t>cum</t>
  </si>
  <si>
    <t>sqm</t>
  </si>
  <si>
    <t>Southern Zone, Barishal.</t>
  </si>
  <si>
    <t>Bhola O&amp;M Circle, Bhola.</t>
  </si>
  <si>
    <t>Bhola O&amp;M Division II, Charfession, Bhola.</t>
  </si>
  <si>
    <t>Sl. No./Item Code</t>
  </si>
  <si>
    <t>(i) Zone</t>
  </si>
  <si>
    <t>(ii) Circle/Directorate</t>
  </si>
  <si>
    <t>(iii) Division</t>
  </si>
  <si>
    <t>(i) Commencement Date as per contract</t>
  </si>
  <si>
    <t>(ii) Intended Completion Date as per contract</t>
  </si>
  <si>
    <t>Rate
(BDT)</t>
  </si>
  <si>
    <t>Brief Description of Non-Tendered Items</t>
  </si>
  <si>
    <t>Site office of minimum 38 sqm plinth area</t>
  </si>
  <si>
    <t>m</t>
  </si>
  <si>
    <t>44-220-10</t>
  </si>
  <si>
    <t>40-500-40</t>
  </si>
  <si>
    <t>L.S</t>
  </si>
  <si>
    <t>Nevigable arrangment (such as freight of traller, control of Nevigable craff etc) at the time of laying sub-marine cable.</t>
  </si>
  <si>
    <t>07.
E-40-740</t>
  </si>
  <si>
    <t>Welding Arc......</t>
  </si>
  <si>
    <t>08.
Ref: As Per Work order No BREB/BDP-2-DL-59-BA-01-01/2017-18 (Barisal PBS-1)</t>
  </si>
  <si>
    <t xml:space="preserve">Diver for installation placement of 33 kv submarine cable (Copper insulated 185/240 sq. mm). As per water area shown in respective drawing. 
(1 CKT-km means 1 no. of 1 km cable.) </t>
  </si>
  <si>
    <t>Transshipment and laying of submarine cable In the river as per direction of the Engineer in- charge. (Copper insulated 185/240 sq. mm)
(1 CKT-km means 1 no. of 1 km cable.)</t>
  </si>
  <si>
    <t>12.
M.R</t>
  </si>
  <si>
    <t>Drum Type Voya</t>
  </si>
  <si>
    <t>13.
E-20-557</t>
  </si>
  <si>
    <t>Rope, Nylon: 6mm dia.....</t>
  </si>
  <si>
    <t>16.
M.R</t>
  </si>
  <si>
    <t>Flag</t>
  </si>
  <si>
    <t>17.
E-80-377</t>
  </si>
  <si>
    <t>Security Guard</t>
  </si>
  <si>
    <t>18.
Ref: As Per Work order No BREB/PD/REUP/BD-P63/WORKS/PK4-WD-13/0089 (Patuakhali PBS)</t>
  </si>
  <si>
    <t xml:space="preserve">Fitting and fixing of heat shrink join kit complete with DIN Ferrules, cable preparation kits at the points of joining of cables for 33 kv, 4 (1-core) XLPE insulated &amp; layer of extruded semi-conducting component of 1mm. Thickness (min) with the conductor and insulation material.  </t>
  </si>
  <si>
    <t>20.
Ref: As Per Work order No 11-BA-1-20110105-168 (Barisal PBS-1)</t>
  </si>
  <si>
    <t>Testing &amp; commissioning</t>
  </si>
  <si>
    <t>01.
04-180</t>
  </si>
  <si>
    <t>02.
Ref: As Per Work order No BREB/PD/REUP/BD-P63/WORKS/PK4-WD-13/0089 (Patuakhali PBS)</t>
  </si>
  <si>
    <t>03.
16-100</t>
  </si>
  <si>
    <t>nos</t>
  </si>
  <si>
    <t>04.
16-500</t>
  </si>
  <si>
    <t>Earth work in excavation of foundation trenches in all kinds of soils including levelling, dressing, placing, removal of  spoils to a  safe distance with initial lead of 30m and lift of 1.5m as per direction of Engineer in charge.</t>
  </si>
  <si>
    <t>days</t>
  </si>
  <si>
    <t>pnt</t>
  </si>
  <si>
    <t>CKT-Km</t>
  </si>
  <si>
    <t>Lifting &amp; Laying of submarine cable through cable trench and as per direction of the Engineer in-charge. (1 CKT-km means 1 no. of 1 km cable).</t>
  </si>
  <si>
    <t>11.
E-70-073</t>
  </si>
  <si>
    <t>Anchor &amp; wire rope , mobilize ,demobilize...8hrs</t>
  </si>
  <si>
    <t>Kg</t>
  </si>
  <si>
    <t>14.
M.R</t>
  </si>
  <si>
    <t xml:space="preserve">Security Single Light </t>
  </si>
  <si>
    <t>15.
M.R</t>
  </si>
  <si>
    <t>Floater</t>
  </si>
  <si>
    <t>Ditch filling by Carried Earth (by truck/boat or any other means) supplied at contractor's own cost (including royalty) manually compacted by 7.0 kg iron rammer to avoid any air pocket beyond the initial lead of 300m and all lifts including throwing the spoils to profile in layers with clod breaking to a maximum size of 100mm, removing roots &amp; stumps of trees of girth upto 200mm from the ground etc. complete as per direction of Engineer in charge.</t>
  </si>
  <si>
    <t>16-710-10</t>
  </si>
  <si>
    <t>300 m to 1.00 km.</t>
  </si>
  <si>
    <t>Compensation of crops,trees,kancha structures etc. along the right of way (ROW) of 10ft. On each side of the centerline of electric cable/conductor. All crops, tress, kancha structures etc. to be handed over to the owner.</t>
  </si>
  <si>
    <t xml:space="preserve">Hire charge of Burge capacity 200 metric ton with truck for 24 hours (38 working days) (including fuel charge, supervisor and driver cost) </t>
  </si>
  <si>
    <t xml:space="preserve">Site preparation by manually removing all miscellaneous objectional materials from entire site and removing soil upto 15cm depth including uprooting stumps, jungle clearing, levelling dressing etc. complete as per direction of Engineer in charge.
</t>
  </si>
  <si>
    <t>Protection from Bokshi Launchghat to Baburhat Launchghat area from the Erosion of Tentulia River including Dredging Work and Flood Protection in Kukri-Mukri Island at Charfession Upazila under Bhola District (Inter item cost adjustment)</t>
  </si>
  <si>
    <t>30/04/2022 (Work in Progress)</t>
  </si>
  <si>
    <t>PROFORMA FOR APPROVAL OF ADDITIONAL DELIVERIES AND REPEAT ORDER /VARIATION ORDER/EXTRA WORK ORDER FOR WORKS/SUPPLY /CONSULTANCY SERVICES BEYOND ONGOING CONTRACT.</t>
  </si>
  <si>
    <t xml:space="preserve">Orient Trading &amp; Builders Ltd-National Development Engineers Ltd. (JV) Address: House No.#20, Road # 44, Gulshan-02, Dhaka, Bangladesh. Bangladesh 
</t>
  </si>
  <si>
    <t>06. 
Ref: As Per Work order No 11-BA-1-20110105-168 (Barisal PBS-1))</t>
  </si>
  <si>
    <t>09/03/2022.</t>
  </si>
  <si>
    <t xml:space="preserve">Dredging Work of Tentulia River from Ch. Km. 151.100 to Km. 152.000 &amp; km. 153.000 to km. 158.600 total length 6.500 km in c/w ''Protection from Bokshi Launchghat to Baburhat Launchghat area from the Erosion of Tentulia River including Dredging Work and Flood Protection in Kukri-Mukri Island at Charfession Upazila under Bhola District''during the year 2020-2021. (Package No DTR-02-L1/2020-2021) </t>
  </si>
  <si>
    <t>Justification for proposed rate:</t>
  </si>
  <si>
    <t>09. 
Ref: As Per Work order No BREB/BDP-2-DL-59-BA-01-01/2017-18 (Barisal PBS-1)</t>
  </si>
  <si>
    <t>10.
 Ref: As Per Work order No 11-BA-1-20110105-168 (Barisal PBS-1)</t>
  </si>
  <si>
    <t>05. 
Ref: As Per Work order No BREB/PD/REUP/BD-P63/WORKS/PK4-WD-13/0089 (Patuakhali PBS)</t>
  </si>
  <si>
    <t>19. 
16-710</t>
  </si>
  <si>
    <t>(Hasan Mahmud)
Executive Engineer
Bhola O&amp;M Division II
BWDB, Charfession, Bhola.</t>
  </si>
  <si>
    <t>(Md. Mizanur Rahman)
Sub-Divisional Engineer
Charfession O&amp;M Sub-Division-I
BWDB, Charfession, Bhola.</t>
  </si>
  <si>
    <t>91,69,96,731.778</t>
  </si>
  <si>
    <t>89,63,64,305.313</t>
  </si>
  <si>
    <t>2.25% Less than the official cost.</t>
  </si>
  <si>
    <t>Honorable State Minister, MoWR.</t>
  </si>
  <si>
    <t>18,63,89,787.88 (2nd R/A, Dated:26-08-2021)</t>
  </si>
  <si>
    <t xml:space="preserve">মুজিব শতবর্ষ উপলক্ষ্যে ‘ঘরে ঘরে বিদ্যু’ সংযোগ কার্যক্রমের অংশ হিসেবে ভোলা জেলার চরফ্যাশন উপজেলা হতে এর মুজিব নগর ইউনিয়ন, চর বোরহান, চর বিশ্বাস হয়ে দেশের একমাত্র অবিদ্যুতায়িত উপজেলা পটুয়াখালী জেলার রাঙ্গাবালীতে নিরবিচ্ছিন্ন বিদ্যুৎ সরবরাহের লক্ষ্যে বাংলাদেশ পল্লী বিদ্যুতায়ন বোর্ড, ভোলা কর্তৃক বকসী লঞ্চঘাট হতে মুজিব নগর ইউনিয়নের বাংলাবাজার পর্যন্ত তেঁতুলিয়া নদীর তলদেশ দিয়ে ৪টি ৩৩ কেভি সাবমেরিন ক্যাবল (প্রতিটি ৪.০০০ কিঃমিঃ দৈর্ঘ্য বিশিষ্ট) স্থাপন করা হয়েছে। যা ড্রেজিং এর জন্য নির্ধারিত এ্যালাইনমেণ্ট কে তীর্যকভাবে ক্রস করে দুই তীরে সংযোগ স্থাপন করে। এখানে উল্লেখ্য যে, উক্ত সাব-মেরিন ক্যাবল ড্রেজিং কাজ শুরু করার পূর্বেই অত্র দপ্তরকে অবহিত না করে BIWTA এর অনুমতি সাপেক্ষে BREB কর্তৃক সাব-মেরিন ক্যাবল গুলি নদীর তলদেশে স্থাপন করা হয়। নদীর তলদেশে সাব-মেরিন ক্যাবল রেখে ড্রেজিং কাজ বাস্তবায়ন ও ক্যাবলের সার্বিক নিরাপত্তার স্বার্থে ক্যাবলের উভয়পার্শ্বে কমপক্ষে ৯০০ মিটার অংশে ড্রেজিং করা সম্ভব হবে না (সংযুক্তি-২; BREB এর চিঠি)। কিন্তু ১১.১০০ কিঃমিঃ ড্রেজিং কাজের মাঝামাঝি ৯০০ মিটার অংশ বাদ রেখে ড্রেজিং কাজ করা হলে উক্ত কাজের কোন সুফলই পাওয়া যাবে না। সাবমেরিন ক্যাবলগুলি (৪টি ৩৩ কেভি ও প্রতিটি ৪.০০০ কিঃমিঃ দৈর্ঘ্য বিশিষ্ট) নদী থেকে উত্তোলন, ড্রেজিং কাজের ৯০০ মিটার অংশ সম্পন্ন হওয়া পর্যন্ত নদীর পূর্ব প্রান্তে ৪টি ভাসমান বার্জের উপর সংরক্ষণ এবং পরবর্তীতে পুনঃস্থাপন ব্যয় সাপেক্ষে ব্যাপার। বরাদ্দ সংস্থান না থাকায় BREB কর্তৃক উক্ত ব্যয় নির্বাহ সম্ভব হবে না মর্মে অত্র দপ্তরকে অবহিত করেন (সংযুক্তি-৩; BREB এর চিঠি)। ক্যাবলের সার্বক নিরাপত্তা এবং ড্রেজিং কাজটির সুষ্ঠু বাস্তবায়নের নিমিত্ত নদীর তলদেশে স্থাপিত সাব-মেরিন ক্যাবল বাংলাদেশ পল্লী বিদ্যুতায়ন বোর্ড এর সাথে  সমন্বয়পূর্বক উত্তোলন ও ড্রেজিং কাজ বাস্তবায়ন পরবর্তী পুনঃস্থাপনের  অনুমতির জন্য নোটশিটের মাধ্যমে নোটশিটের মাধ্যমে আবেদন করা  এবং মহাপরিচালক, বাপাউবো কর্তৃক কাজ বাস্তবায়নের অনুমতি প্রদান করা হয় (সংযুক্তি-৪; নোটশিটের কপি)। ফলশুতিতে সাব-মেরিন ক্যাবল উত্তোলনপূর্বক ৪টি বার্জের উপর ভাসমান রেখে উক্ত ৯০০ মিটার অংশে ড্রেজিং কাজ বাস্তবায়ন করা হয় ( সংযুক্তি-৫; স্থিরচিত্র)  এবং ড্রেজিং পরবর্তী ক্যাবল গুলি পুনঃস্থাপনের মাধ্যমে বিদ্যু সঞ্চালন লাইন পুনঃসংযোগ করা হয়। ফলে ক্যাবল উত্তোলন এবং পুনঃস্থাপন কাজে চুক্তি বর্হিভূত নতুন দফার উদ্ভব হয়। উক্ত দফার মধ্যে সামঞ্জস্য আইটেম সমূহ বাপাউবো'র ভোলা পওর সার্কেল, ভোলা এর  অনুমোদিত রেইট শিডিউল  আলোকে এবং শিডিউল বর্হিভুত দফাসমূহ বাংলাদেশ পল্লী বিদ্যুতায়ন বোর্ড কর্তৃক সাব-মেরিন ক্যাবল স্থাপনের নিমিত্ত অনুমোদিত প্রাক্কলন অনুসরণপূর্বক (সংযুক্তি-৪; BREB এর অনুমোদিত প্রাক্কলন ও বাপাউবো’র রেইট শিডিউল) কাজ বাস্তবায়নের জন্য সংশ্লিষ্ট ঠিকাদারকে অনুরোধ করা হলে সম্মতি জ্ঞাপন করেন (সংযক্তি-৫; ঠিকাদারের অঙ্গীকার নামা)। 
</t>
  </si>
  <si>
    <r>
      <rPr>
        <u/>
        <sz val="10"/>
        <rFont val="Times New Roman"/>
        <family val="1"/>
      </rPr>
      <t>01.</t>
    </r>
    <r>
      <rPr>
        <sz val="10"/>
        <rFont val="Times New Roman"/>
        <family val="1"/>
      </rPr>
      <t xml:space="preserve">
04-180</t>
    </r>
  </si>
  <si>
    <t>Site preparation by manually removing all miscellaneous objectionable materials from entire site and removing soil up to 15cm depth including uprooting stumps,  jungle clearing, leveling dressing etc. complete as per direction of Engineer in charge.</t>
  </si>
  <si>
    <r>
      <rPr>
        <u/>
        <sz val="10"/>
        <rFont val="Times New Roman"/>
        <family val="1"/>
      </rPr>
      <t>02.</t>
    </r>
    <r>
      <rPr>
        <sz val="10"/>
        <rFont val="Times New Roman"/>
        <family val="1"/>
      </rPr>
      <t xml:space="preserve">
64-100</t>
    </r>
  </si>
  <si>
    <t>Lay-out of building works as per approved plan with 50mmx 50mmx300mm wooden pegs, nails, nylon ropes, checking the dimensions, marking the excavation edges with chalk powder and maintaining the centre line pegs till completion of foundation works up to a safe level etc. complete including the cost of all materials as per direction of Engineer in charge.</t>
  </si>
  <si>
    <r>
      <rPr>
        <u/>
        <sz val="10"/>
        <rFont val="Times New Roman"/>
        <family val="1"/>
      </rPr>
      <t>03.</t>
    </r>
    <r>
      <rPr>
        <sz val="10"/>
        <rFont val="Times New Roman"/>
        <family val="1"/>
      </rPr>
      <t xml:space="preserve">
04-120</t>
    </r>
  </si>
  <si>
    <t>Construction of B.M. Pillars at site with first class bricks in cement mortar (1:4) of size 38cmx38cmx75cm on cement concrete (1:2:4) base of size 50cmx50cmx7.5cm with 12mm thick cement plastering (1:2) on exposed surfaces of pillar and cement mortar on top (1:2), with inscription of "BWDB" with 25cm of the pillar below ground level etc. complete including ramming the backfill and the cost of all materials as per direction of Engineer in charge.</t>
  </si>
  <si>
    <t>04.
04-700</t>
  </si>
  <si>
    <t>04-700-10</t>
  </si>
  <si>
    <t>05.
12-310</t>
  </si>
  <si>
    <t>Bailing out of water with all leads and lifts by manual labour or pump, with all arrangements for protection of ring bund and side slopes of foundation pit against erosion or washout etc. complete as per Direction of E/C.</t>
  </si>
  <si>
    <t>12-310-20</t>
  </si>
  <si>
    <t>By Pump.</t>
  </si>
  <si>
    <r>
      <rPr>
        <u/>
        <sz val="10"/>
        <rFont val="Times New Roman"/>
        <family val="1"/>
      </rPr>
      <t>06.</t>
    </r>
    <r>
      <rPr>
        <sz val="10"/>
        <rFont val="Times New Roman"/>
        <family val="1"/>
      </rPr>
      <t xml:space="preserve">
16-450</t>
    </r>
  </si>
  <si>
    <t>Earth work by manual labour with clayey soil (minimum 30% clay, 0-40% silt and 0-30% sand) in construction of cross bundh/ring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</si>
  <si>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r>
      <rPr>
        <u/>
        <sz val="10"/>
        <rFont val="Times New Roman"/>
        <family val="1"/>
      </rPr>
      <t>07.</t>
    </r>
    <r>
      <rPr>
        <sz val="10"/>
        <rFont val="Times New Roman"/>
        <family val="1"/>
      </rPr>
      <t xml:space="preserve">
16-500</t>
    </r>
  </si>
  <si>
    <t>Cement concrete work in leanest mix. 1:3:6 with sand of FM&gt;=1.5, in foundation or floor including breaking, screening, grading and washing aggregates with clear water, mixing, laying in position consolidation to levels, curing, inclusing supply of all materials excluding the cost of formworks etc. complete as per direction of Engineer in charge.</t>
  </si>
  <si>
    <t>28-120-20</t>
  </si>
  <si>
    <t>With 25mm downgraded stone chips.</t>
  </si>
  <si>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</si>
  <si>
    <t>76-120-10</t>
  </si>
  <si>
    <t>8mm to 30mm dia.</t>
  </si>
  <si>
    <t>kg</t>
  </si>
  <si>
    <t>M.S  Work  for  reinforcement with Standard deformed bar  fy=300 N/mm^2 in RCC works including local handling, cutting, forging,bending,cleaning and  fabrication  with  supply of  deformed M.S. bar in different sizes and bending with 22 to 18 gages G.I. wire etc. complete including the cost of all materials as per direction of Engineer in charge.</t>
  </si>
  <si>
    <t>Reinforced Cement Concrete work in leanest mix. 1:1.5:3, with 20mm downgraded coarse aggregates and sand of FM&gt;=2.5, to attain a minimum 28 day cylinder strength of 25.0 N/mm²,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t>
  </si>
  <si>
    <t>28-230-10</t>
  </si>
  <si>
    <t>With stone chips.</t>
  </si>
  <si>
    <t>Form work for centering and water tight shuttering as per drawing with minimum 25mm thick wooden plank and batten (minimum size 75mmx50mm), struts and props including covering the surface with 28 BWG plain GI sheet, fitting, fixing by nails, tie rods and nuts &amp; bolts to desired level and shape and removing the forms etc. after specified period including the cost of all materials as per direction of Engineer in charge.</t>
  </si>
  <si>
    <t>36-100-60</t>
  </si>
  <si>
    <t>Footing, footing beams, grade beams, foundation slab with 60-80mm dia barrack bamboo props.</t>
  </si>
  <si>
    <t>36-100-10</t>
  </si>
  <si>
    <t>Vertical &amp; including walls, columns, piers with 60-80mm dia barrack bamboo props</t>
  </si>
  <si>
    <t>36-100-20</t>
  </si>
  <si>
    <t>Deck slab, operation deck slab, top slab of barrel upto 3.50m height with 60-80mm dia barrack bamboo props</t>
  </si>
  <si>
    <t>36-100-30</t>
  </si>
  <si>
    <t>Deck slab, operation deck slab, top slab of barrel above 3.50m upto 6.50m height with 50mm dia GI pipe props.</t>
  </si>
  <si>
    <t>Supply of fitting and fixing 23cm. wide PVC water stop having minimum strength of 13.80 n/mm2 at 225% elongation and  of approved quality in cntraction and expansion Joints with necessary arrangements for modification in shuttering and kepping the water stop in position etc. complete as per design specification and  direction of E/C.</t>
  </si>
  <si>
    <t>76-630-10</t>
  </si>
  <si>
    <t>3 bulb type</t>
  </si>
  <si>
    <t>Supplying and laying single layer polythene sheet in floor below cement concrete, RCC slab, on walls etc. complete in all respect as per direction of Engineer in charge.</t>
  </si>
  <si>
    <t>Weighing 1.00 kg per 6.50 sqm.</t>
  </si>
  <si>
    <t>Supplying &amp; fitting, fixing dowel bar in expension each joints of hydraulic stracture with 32mm dia M.S plain bar 2000mm long , hooked  in one end and painted at the other end for a length of 900mm with 40mm dia 100mm long G.I/M.S pipe closed at one end and filled with 30mm thick compressible filleer including plaching in position, binding with G.I wire etc. complete as per direction of E/C.</t>
  </si>
  <si>
    <t>Supplying, laying, fitting and fixing of different dia G.I. pipes with all special fittings, such as bends, elbows, sockets, tees, unions, jamnuts etc. including cutting foundation trenches upto required depth where necessary and filling the same with earth duly compacted, making holes in floors and walls and mending the damages, fixing in walls with holders and clips, including cutting threads, making necessary connection etc.  all complete, and  as  per  direction of  Engineer in charge.</t>
  </si>
  <si>
    <t>80-230-40</t>
  </si>
  <si>
    <t xml:space="preserve">40mm dia G.I. pipe line.                                                                                                   </t>
  </si>
  <si>
    <t xml:space="preserve">Manufacturing and supplying C.C. blocks in leanest mix. 1:2:4 with cement, sand (FM&gt;=2.0) and Stone Chips (40mm downgraded) to attain a 28 days cylinder strength of  18 N/mm² including grading, washing stone chips, mixing, laying in forms, consolidation, curing for at least 21 days, including preparation of  platform, shuttering and stacking in measurable stacks etc. complete including supply of all materials (steel shutter to be used) as per direction of  Engineer in charge.
</t>
  </si>
  <si>
    <t>40-230-30</t>
  </si>
  <si>
    <t>Block Size= 45cm x 45cm x 30cm</t>
  </si>
  <si>
    <t>40-230-45</t>
  </si>
  <si>
    <t>Block Size= 35cm x 35cm x 35cm.</t>
  </si>
  <si>
    <t>40-230-25</t>
  </si>
  <si>
    <t>Block Size = 45cm x 45cm x 45cm.</t>
  </si>
  <si>
    <t>40-230-10</t>
  </si>
  <si>
    <t>Block Size = 60cm x 60cm x 60cm.</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</si>
  <si>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t>
  </si>
  <si>
    <t>40-520-20</t>
  </si>
  <si>
    <t>Well graded between 40mm to 20mm size.</t>
  </si>
  <si>
    <t>40-520-30</t>
  </si>
  <si>
    <t>Well graded between 20 mm to 5 mm size.</t>
  </si>
  <si>
    <t xml:space="preserve">Mass =&gt;400gm/m2, thickness (Under 2kpa pressure) =3.00mm, EoS&lt;=0.08mm, strip tensile strength =&gt;23kn/m, grab strength =&gt;1500N, CBR puncture resistance = 3800N.
</t>
  </si>
  <si>
    <t>Labour charge for protective works in laying CC blocks of different sizes including preparation of base, watering and ramming of base etc. complete as per direction of Engineer in charge.</t>
  </si>
  <si>
    <t>40-270-10</t>
  </si>
  <si>
    <t>Within 200 m</t>
  </si>
  <si>
    <t xml:space="preserve">Providing cork sheet / polysterene sheet in expansion joints of concrete works including supply of all materials etc. complete as per direction of Engineer in charge. </t>
  </si>
  <si>
    <t>04-600-10</t>
  </si>
  <si>
    <t>25 mm thick.</t>
  </si>
  <si>
    <t>M.S work or in plates angles channels flat bars tees etc, including fabricating machining cutting, bending welding forging drilling reverting embedding anchor bars, staging and fitting, fixing local handling etc. complete with energy consumption and supply of labours including the cost of materials as per design specification and direction of E/C.</t>
  </si>
  <si>
    <t>Supplying and laying sand as filter layers as per specific size ranges and gradation including preparation of surface, compacting in layer etc. complete with supply of all materials and as per direction of Engineer in charge.</t>
  </si>
  <si>
    <t>40-550-10</t>
  </si>
  <si>
    <t>FM : 2.0 to 2.5</t>
  </si>
  <si>
    <t>40-550-20</t>
  </si>
  <si>
    <t>FM : 1.5 to 2.0</t>
  </si>
  <si>
    <t>40-550-30</t>
  </si>
  <si>
    <t>FM : 1.0 to 1.5</t>
  </si>
  <si>
    <t>Supplying and filling sand in foundation of hydraulic structures, buildings and in protective works with selected sand, in 150mm thick layer, including levelling, dressing, ramming, watering etc. complete (compacted to 50% relative density by manual labour using mallet/ vibro compactor) as per direction of Engineer in charge.</t>
  </si>
  <si>
    <t>16-540-10</t>
  </si>
  <si>
    <t xml:space="preserve">sand of FM&gt;=1.00                                                                                                        </t>
  </si>
  <si>
    <t>16-540-20</t>
  </si>
  <si>
    <t>Earth work by manual labor in all kinds of soil  in removing cross bundh/ ring bundh, including all leads and lifts complete and placing the spoils to a safe distance, (minimum 15m apart from the bank) as per direction of Engineer in charge.</t>
  </si>
  <si>
    <t>Earth work by manual labour in re-sectioning of embankment/ canal bank/ river slopes/ road/ compound etc. manually compacted by 7.0 kg iron rammer to avoid any air pocket in clayey soil (minimum 30% clay, 0-40% silt and 0-30% sand) within the initial lead of 30m and all lifts including throwing the spoils to profile in layers not exceeding 150mm thickness with clod breaking to a maximum size of 100mm, removing roots &amp; stumps of  trees of  girth upto 200mm from the ground, benching the side slopes, stripping/ ploughing the base of embankment and borrow pit areas, dug bailing, bail out of water, rough dressing including 150mm cambering at the centre of the crest (where necessary) etc. complete as per direction of Engineer in charge.</t>
  </si>
  <si>
    <t>16-130-40</t>
  </si>
  <si>
    <t>0 m to 6 m height.</t>
  </si>
  <si>
    <t xml:space="preserve">Earth work by Mechanical Excavator (Long Boon) in constructing/re-sectioning of embankment/canal bank/road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 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</si>
  <si>
    <t>16-240-20</t>
  </si>
  <si>
    <t>Embankment: By Mech. Equipment; ht: 4 to 6m &amp; above; 85% comp.</t>
  </si>
  <si>
    <r>
      <t>Extra rate for every additional lead of 15m or part thereof beyound the initial lead of 30m up to a maximum of 19 leads (3m neglected) for all kinds of earth work.</t>
    </r>
    <r>
      <rPr>
        <b/>
        <sz val="10"/>
        <rFont val="Times New Roman"/>
        <family val="1"/>
      </rPr>
      <t/>
    </r>
  </si>
  <si>
    <t>2 Nos Lead.</t>
  </si>
  <si>
    <r>
      <t>Royalty of specified earth taken from private land (with prior permission of the deeds Executive Engineer on production of royalty deeds with the land owner) from the area to be selected by the contractor with mutual agreement.</t>
    </r>
    <r>
      <rPr>
        <b/>
        <sz val="10"/>
        <rFont val="Times New Roman"/>
        <family val="1"/>
      </rPr>
      <t/>
    </r>
  </si>
  <si>
    <t>Fine dressing and close turfing of the slopes and the crest of embankment with 75mm thick, good quality durbar of charkanta sods of size 200mm x 200mm, with all leads and lifts including ramming watering until the turf grows properly, maintaining etc. complete (measurement will be given on well grown grass only). as per direction of Engineer in charge.</t>
  </si>
  <si>
    <t>Constructing at site, cement mortar gauge on masonry wall, including engraving in meter, decimeter and centimeter, painting and figuring with black and red water proof paint, etc. complete as per direction of Engineer in charge.</t>
  </si>
  <si>
    <t>04-280-10</t>
  </si>
  <si>
    <t>150mm x 25mm</t>
  </si>
  <si>
    <t>Back filling in hydraulic structures and slope building in protective works including all leads and lifts with selected local soil in layer of 150mm including watering, ramming etc. complete compacted to 20% relative density by compactor or any other suitable method as per direction of Engineer in charge.</t>
  </si>
  <si>
    <r>
      <rPr>
        <u/>
        <sz val="10"/>
        <rFont val="Times New Roman"/>
        <family val="1"/>
      </rPr>
      <t>41.</t>
    </r>
    <r>
      <rPr>
        <sz val="10"/>
        <rFont val="Times New Roman"/>
        <family val="1"/>
      </rPr>
      <t xml:space="preserve">
Analysis Rate</t>
    </r>
  </si>
  <si>
    <r>
      <rPr>
        <b/>
        <u/>
        <sz val="10"/>
        <rFont val="Times New Roman"/>
        <family val="1"/>
      </rPr>
      <t>Flap Gate Size: 2.150m x 1.950m</t>
    </r>
    <r>
      <rPr>
        <sz val="10"/>
        <rFont val="Times New Roman"/>
        <family val="1"/>
      </rPr>
      <t xml:space="preserve">
Manufacturing, supplying, installation and fitting fixing of Flap Gate shutter having 10mm thick M.S skin plate; with minimum 100mm x 100mm x 10mm thick top bottom horizontal and vertical beam fitted with P-type neoprene rubber seal  fixing by 8mmx50mm stainless steel counter sunk bolt with stainless steel strip 30mmx6mm as clamp; drilled spaces @ 150mm c/c hinged with wall bracket by link arm of 20 mm thick M.S. &amp; 4 nos Hinge bolt with double nut Ø 50 x 225mm, Cotter pin- (Ø 8 x 125) and washer as per approved design including the cost of all materials of proper grade &amp; brand new with a prime coat of redoxide where necessary as per specification and direction of Engineer in charge.</t>
    </r>
  </si>
  <si>
    <t xml:space="preserve">Manufacturing, supplying, fitting fixing and installation M.S. Slanting frame with 16mm M.S. Plate. Ø 16mm Anchore bolt as per improved drawing including fabrication, riveting, welding, fixing and cost of all materials etc. Complete with a prime cost of red-oxide where necessary as per director of engineer in charge. </t>
  </si>
  <si>
    <t>Expoxy paint on M.S gate : 2 coats over priming</t>
  </si>
  <si>
    <t>Manufacturing, supplying and Installation of Padestal type lifting device for slide gate with 63mm dia threaded steel shaft, 146mm outer dia bronze nut, thrust bearing, steel bevel gear etc. as per approved design including supply of all components, labours with a prime coat of redoxide where necessary etc. complete including the cost of all materials as per specification and direction of E/C.</t>
  </si>
  <si>
    <t xml:space="preserve">Manufacturing, Supplying, fitting fixing and Installation of Flap gate hoisting device by Ø 100m G.I. Pipe with base plate foundation, welding, fixing and cost of all materials etc. Complete as per director of Engineer in charge. </t>
  </si>
  <si>
    <t xml:space="preserve">Synthetic enamel painting to steel surfaces/ gates/ hoists etc. with paint of approved color (2 coats over a coat of priming including preoaration of the surface with steel brush, emery paper and cleaning etc. Complete including the cost of all materials as per direction of Engineer in charge.  </t>
  </si>
  <si>
    <t>72-130-10</t>
  </si>
  <si>
    <t>Synthetic enamel painting on steel : 2 Coats Over Priming</t>
  </si>
  <si>
    <t>Item No/ Code No</t>
  </si>
  <si>
    <t>Description of Item</t>
  </si>
  <si>
    <t>Rate
(Tk.)</t>
  </si>
  <si>
    <t>Amount
(Tk.)</t>
  </si>
  <si>
    <t>Qunatity</t>
  </si>
  <si>
    <t>Each</t>
  </si>
  <si>
    <t xml:space="preserve">sand of FM&gt;=1.50                                                                                                       </t>
  </si>
  <si>
    <t xml:space="preserve">Supplying at site U-shape Plastic sheet pile of different sections made from rigid polyvinyl chloride and modified with polymer stabilizers to enhance chemical-, weather-, temperature-, impact-resistance (heat stabilizers, ultraviolet stabilizers, fillers and pigments of different section of Tensile Strength 47.10 Mpa, Bending Strength 69.30 Mpa, Bending Modulus of Elasticity 2936 Mpa Dencity 1.4 at (23/23)°C, Charpy Impact Strength 30 KJ/m², Hardness 77 Shor'aD including all taxes, freights, incidental charges etc. complete as per direction of the Engineer -in- charge. </t>
  </si>
  <si>
    <t>U-shape, Plastic sheet pile width= 400mm to 600mm: height=&gt; 200mm, Thickness&gt;=9.0 mm</t>
  </si>
  <si>
    <t>Driving Plastic sheet piles of various sections and weights of any type of soil, installation by vibrator and rig with steel sheet pile guide including handling and placing in position, staging and supplying of all equipments like vibro hammer, pully, rope, bamboo, bullah etc. including correcting leaning beyond tolerance &amp; other defects and any other incidental cost etc. complete (measurement will be taken on projected width x height) as per direction of Engineer in charge.</t>
  </si>
  <si>
    <t>upto 4.5 m depth</t>
  </si>
  <si>
    <t>Sealant of approved colour and specification over a flange of sheet pile to form a elastic paint film for making water proofer with chisel, scraper, steel wire brush &amp; emery paper etc. complete in all respect including the cost of all materials as per direction of Engineer in charge.</t>
  </si>
  <si>
    <t>Cost/Charge of Dewatering operation in order to lower down ground water level at least 0.60 m (zero point six zero meter) below the bottom face of the sand filling for construction of Dayer khal surface drainage outlet with boat pass under Bhola O&amp;M Division-2, BWDB, Charfession, Bhola during the year 2021-22 to provide facility and environment for construction of the civil structural works in full as approved in the design by installation at site of  at least 4 (Four) unit piezometers for bailing out sump water with appropriate facilities for the period of construction (as per requirement ) in including cost of all materials, equipment, tools, plants, labors, machines, professionals, fuel/ lubricant/ power, texes, incidental charges as may be necessary and deductible levies pursuant to the law, etc. all complete as per direction of the Engineer-in-charge.</t>
  </si>
  <si>
    <t xml:space="preserve">[For Emergency work]
Supplying , filling and placing of Geo-Tube, making with standard geo-textile (Polyestar Fabric, geo-textile thickness ≥ 4.00 mm, mass ≥ 550 gm/m² ) and sewing in accordance with the detailed drawing and Technical Specifications included in the Tender Document and Schedule of Rates of BWDB, filling hydraulically with locally available sand free from silt and clay, sewing along one transverse (top) side after filling, including carrying, placing in possition in the site as per approved design, cost of all materials &amp; equipments and its mobilization, labour, incidental charges etc. complete as per direction of Engineer in Charge.
</t>
  </si>
  <si>
    <t>40-490-10</t>
  </si>
  <si>
    <t>Erection and maintenance of site office and removal of the same after completion of work as per approved plans &amp; drawings for the use of the Engineer-in-charge &amp; his staff, Task force and field laboratory with adequate foundation, brick walls, acceptable outside &amp; inside wall surface, concrete floor with floor tiles, false ceiling of gypsum board,   windows are to be glazed &amp;  provided with steel grill &amp; screen/blinds, doors with approved locks, furniture &amp;    fittings of approved  quality,     equipment     &amp;   plant  of   approved  quality, electricity, running   water, sewerage,   security   fencing,   5 KVA stand-bye  generator,  IBM  compatible  PC  with  monitor, uninterruptible power supply (UPS), LaserJet printer (minimum 25 ppm), first aid-box, safety helmet, level/theodolite/EDM, consumables, stationeries, day &amp; night guards &amp; a tea boy and site office shall   be   ready   for occupation by the Engineer-in-charge within 28 days  of  commencement of  work,  etc.  complete  as  per direction of Engineer-in-charge.(This is a time related item; proportionate payment for this item shall be made distributing in each bill on the basis of percentage progress of the whole works under contract)</t>
  </si>
  <si>
    <t>Geo Tube: Diameter= 2.5 m</t>
  </si>
  <si>
    <t>Total Earth=</t>
  </si>
  <si>
    <t>Kachari Khal + Boat Pass Total (A+B) =</t>
  </si>
  <si>
    <t>Non- Tender Kachari Khal + Boat Pass Total (A+B) =</t>
  </si>
  <si>
    <t>Tender Kachari Khal + Boat Pass Total (A+B) =</t>
  </si>
  <si>
    <r>
      <rPr>
        <u/>
        <sz val="10"/>
        <rFont val="Times New Roman"/>
        <family val="1"/>
      </rPr>
      <t>10.</t>
    </r>
    <r>
      <rPr>
        <sz val="10"/>
        <rFont val="Times New Roman"/>
        <family val="1"/>
      </rPr>
      <t xml:space="preserve">
76-115</t>
    </r>
  </si>
  <si>
    <r>
      <rPr>
        <u/>
        <sz val="10"/>
        <rFont val="Times New Roman"/>
        <family val="1"/>
      </rPr>
      <t>11.</t>
    </r>
    <r>
      <rPr>
        <sz val="10"/>
        <rFont val="Times New Roman"/>
        <family val="1"/>
      </rPr>
      <t xml:space="preserve">
28-230</t>
    </r>
  </si>
  <si>
    <r>
      <rPr>
        <u/>
        <sz val="10"/>
        <rFont val="Times New Roman"/>
        <family val="1"/>
      </rPr>
      <t>12.</t>
    </r>
    <r>
      <rPr>
        <sz val="10"/>
        <rFont val="Times New Roman"/>
        <family val="1"/>
      </rPr>
      <t xml:space="preserve">
36-100</t>
    </r>
  </si>
  <si>
    <r>
      <rPr>
        <u/>
        <sz val="10"/>
        <rFont val="Times New Roman"/>
        <family val="1"/>
      </rPr>
      <t>35.</t>
    </r>
    <r>
      <rPr>
        <sz val="10"/>
        <rFont val="Times New Roman"/>
        <family val="1"/>
      </rPr>
      <t xml:space="preserve">
Analysis Rate</t>
    </r>
  </si>
  <si>
    <t>Sub-Total (A) =</t>
  </si>
  <si>
    <t>Sub-Total (B) =</t>
  </si>
  <si>
    <t>Total (A+B) =</t>
  </si>
  <si>
    <t xml:space="preserve">Revised Abstract of Cost Estimate for Construction of Kacharir Khal Sluice (2V-1.5mX1.8m)  at Ch. Km=151.000 of Polder No- 56/57 of Charfession Upazila in Bhola District. </t>
  </si>
  <si>
    <r>
      <rPr>
        <u/>
        <sz val="10"/>
        <rFont val="Times New Roman"/>
        <family val="1"/>
      </rPr>
      <t>08.</t>
    </r>
    <r>
      <rPr>
        <sz val="10"/>
        <rFont val="Times New Roman"/>
        <family val="1"/>
      </rPr>
      <t xml:space="preserve">
28-120</t>
    </r>
  </si>
  <si>
    <r>
      <rPr>
        <u/>
        <sz val="10"/>
        <rFont val="Times New Roman"/>
        <family val="1"/>
      </rPr>
      <t>09.</t>
    </r>
    <r>
      <rPr>
        <sz val="10"/>
        <rFont val="Times New Roman"/>
        <family val="1"/>
      </rPr>
      <t xml:space="preserve">
76-120</t>
    </r>
  </si>
  <si>
    <r>
      <rPr>
        <u/>
        <sz val="10"/>
        <rFont val="Times New Roman"/>
        <family val="1"/>
      </rPr>
      <t>13.</t>
    </r>
    <r>
      <rPr>
        <sz val="10"/>
        <rFont val="Times New Roman"/>
        <family val="1"/>
      </rPr>
      <t xml:space="preserve">
76-630</t>
    </r>
  </si>
  <si>
    <r>
      <rPr>
        <u/>
        <sz val="10"/>
        <rFont val="Times New Roman"/>
        <family val="1"/>
      </rPr>
      <t>14.</t>
    </r>
    <r>
      <rPr>
        <sz val="10"/>
        <rFont val="Times New Roman"/>
        <family val="1"/>
      </rPr>
      <t xml:space="preserve">
44-220</t>
    </r>
  </si>
  <si>
    <r>
      <rPr>
        <u/>
        <sz val="10"/>
        <rFont val="Times New Roman"/>
        <family val="1"/>
      </rPr>
      <t>15.</t>
    </r>
    <r>
      <rPr>
        <sz val="10"/>
        <rFont val="Times New Roman"/>
        <family val="1"/>
      </rPr>
      <t xml:space="preserve">
76-780</t>
    </r>
  </si>
  <si>
    <r>
      <rPr>
        <u/>
        <sz val="10"/>
        <rFont val="Times New Roman"/>
        <family val="1"/>
      </rPr>
      <t>16.</t>
    </r>
    <r>
      <rPr>
        <sz val="10"/>
        <rFont val="Times New Roman"/>
        <family val="1"/>
      </rPr>
      <t xml:space="preserve">
80-230</t>
    </r>
  </si>
  <si>
    <r>
      <rPr>
        <u/>
        <sz val="10"/>
        <rFont val="Times New Roman"/>
        <family val="1"/>
      </rPr>
      <t>17.</t>
    </r>
    <r>
      <rPr>
        <sz val="10"/>
        <rFont val="Times New Roman"/>
        <family val="1"/>
      </rPr>
      <t xml:space="preserve">
40-230</t>
    </r>
  </si>
  <si>
    <r>
      <rPr>
        <u/>
        <sz val="10"/>
        <rFont val="Times New Roman"/>
        <family val="1"/>
      </rPr>
      <t>18.</t>
    </r>
    <r>
      <rPr>
        <sz val="10"/>
        <rFont val="Times New Roman"/>
        <family val="1"/>
      </rPr>
      <t xml:space="preserve">
40-520</t>
    </r>
  </si>
  <si>
    <r>
      <rPr>
        <u/>
        <sz val="10"/>
        <rFont val="Times New Roman"/>
        <family val="1"/>
      </rPr>
      <t>20.</t>
    </r>
    <r>
      <rPr>
        <sz val="10"/>
        <rFont val="Times New Roman"/>
        <family val="1"/>
      </rPr>
      <t xml:space="preserve">
40-270</t>
    </r>
  </si>
  <si>
    <r>
      <rPr>
        <u/>
        <sz val="10"/>
        <rFont val="Times New Roman"/>
        <family val="1"/>
      </rPr>
      <t>21</t>
    </r>
    <r>
      <rPr>
        <sz val="10"/>
        <rFont val="Times New Roman"/>
        <family val="1"/>
      </rPr>
      <t>.
04-600</t>
    </r>
  </si>
  <si>
    <r>
      <rPr>
        <u/>
        <sz val="10"/>
        <rFont val="Times New Roman"/>
        <family val="1"/>
      </rPr>
      <t>22.</t>
    </r>
    <r>
      <rPr>
        <sz val="10"/>
        <rFont val="Times New Roman"/>
        <family val="1"/>
      </rPr>
      <t xml:space="preserve">
76-170</t>
    </r>
  </si>
  <si>
    <r>
      <rPr>
        <u/>
        <sz val="10"/>
        <rFont val="Times New Roman"/>
        <family val="1"/>
      </rPr>
      <t>23.</t>
    </r>
    <r>
      <rPr>
        <sz val="10"/>
        <rFont val="Times New Roman"/>
        <family val="1"/>
      </rPr>
      <t xml:space="preserve">
40-550</t>
    </r>
  </si>
  <si>
    <r>
      <rPr>
        <u/>
        <sz val="10"/>
        <rFont val="Times New Roman"/>
        <family val="1"/>
      </rPr>
      <t>24.</t>
    </r>
    <r>
      <rPr>
        <sz val="10"/>
        <rFont val="Times New Roman"/>
        <family val="1"/>
      </rPr>
      <t xml:space="preserve">
16-540</t>
    </r>
  </si>
  <si>
    <r>
      <rPr>
        <u/>
        <sz val="10"/>
        <rFont val="Times New Roman"/>
        <family val="1"/>
      </rPr>
      <t>25.</t>
    </r>
    <r>
      <rPr>
        <sz val="10"/>
        <rFont val="Times New Roman"/>
        <family val="1"/>
      </rPr>
      <t xml:space="preserve">
16-470</t>
    </r>
  </si>
  <si>
    <r>
      <rPr>
        <u/>
        <sz val="10"/>
        <rFont val="Times New Roman"/>
        <family val="1"/>
      </rPr>
      <t>26.</t>
    </r>
    <r>
      <rPr>
        <sz val="10"/>
        <rFont val="Times New Roman"/>
        <family val="1"/>
      </rPr>
      <t xml:space="preserve">
16-130</t>
    </r>
  </si>
  <si>
    <r>
      <rPr>
        <u/>
        <sz val="10"/>
        <rFont val="Times New Roman"/>
        <family val="1"/>
      </rPr>
      <t>27.</t>
    </r>
    <r>
      <rPr>
        <sz val="10"/>
        <rFont val="Times New Roman"/>
        <family val="1"/>
      </rPr>
      <t xml:space="preserve">
16-240</t>
    </r>
  </si>
  <si>
    <r>
      <rPr>
        <u/>
        <sz val="10"/>
        <rFont val="Times New Roman"/>
        <family val="1"/>
      </rPr>
      <t>28.</t>
    </r>
    <r>
      <rPr>
        <sz val="10"/>
        <rFont val="Times New Roman"/>
        <family val="1"/>
      </rPr>
      <t xml:space="preserve">
16-160</t>
    </r>
  </si>
  <si>
    <r>
      <rPr>
        <u/>
        <sz val="10"/>
        <rFont val="Times New Roman"/>
        <family val="1"/>
      </rPr>
      <t>29.</t>
    </r>
    <r>
      <rPr>
        <sz val="10"/>
        <rFont val="Times New Roman"/>
        <family val="1"/>
      </rPr>
      <t xml:space="preserve">
16-180</t>
    </r>
  </si>
  <si>
    <r>
      <rPr>
        <u/>
        <sz val="10"/>
        <rFont val="Times New Roman"/>
        <family val="1"/>
      </rPr>
      <t>30.</t>
    </r>
    <r>
      <rPr>
        <sz val="10"/>
        <rFont val="Times New Roman"/>
        <family val="1"/>
      </rPr>
      <t xml:space="preserve">
48-100</t>
    </r>
  </si>
  <si>
    <r>
      <rPr>
        <u/>
        <sz val="10"/>
        <rFont val="Times New Roman"/>
        <family val="1"/>
      </rPr>
      <t>31.</t>
    </r>
    <r>
      <rPr>
        <sz val="10"/>
        <rFont val="Times New Roman"/>
        <family val="1"/>
      </rPr>
      <t xml:space="preserve">
04-280</t>
    </r>
  </si>
  <si>
    <r>
      <rPr>
        <u/>
        <sz val="10"/>
        <rFont val="Times New Roman"/>
        <family val="1"/>
      </rPr>
      <t>32</t>
    </r>
    <r>
      <rPr>
        <sz val="10"/>
        <rFont val="Times New Roman"/>
        <family val="1"/>
      </rPr>
      <t>.
16-550</t>
    </r>
  </si>
  <si>
    <r>
      <rPr>
        <u/>
        <sz val="10"/>
        <rFont val="Times New Roman"/>
        <family val="1"/>
      </rPr>
      <t>34.</t>
    </r>
    <r>
      <rPr>
        <sz val="10"/>
        <rFont val="Times New Roman"/>
        <family val="1"/>
      </rPr>
      <t xml:space="preserve">
Analysis Rate</t>
    </r>
  </si>
  <si>
    <r>
      <rPr>
        <u/>
        <sz val="10"/>
        <rFont val="Times New Roman"/>
        <family val="1"/>
      </rPr>
      <t>37.</t>
    </r>
    <r>
      <rPr>
        <sz val="10"/>
        <rFont val="Times New Roman"/>
        <family val="1"/>
      </rPr>
      <t xml:space="preserve">
76-190</t>
    </r>
  </si>
  <si>
    <r>
      <rPr>
        <u/>
        <sz val="10"/>
        <rFont val="Times New Roman"/>
        <family val="1"/>
      </rPr>
      <t>38.</t>
    </r>
    <r>
      <rPr>
        <sz val="10"/>
        <rFont val="Times New Roman"/>
        <family val="1"/>
      </rPr>
      <t xml:space="preserve">
Analysis Rate</t>
    </r>
  </si>
  <si>
    <r>
      <rPr>
        <u/>
        <sz val="10"/>
        <rFont val="Times New Roman"/>
        <family val="1"/>
      </rPr>
      <t>39.</t>
    </r>
    <r>
      <rPr>
        <sz val="10"/>
        <rFont val="Times New Roman"/>
        <family val="1"/>
      </rPr>
      <t xml:space="preserve">
72-130</t>
    </r>
  </si>
  <si>
    <r>
      <rPr>
        <u/>
        <sz val="10"/>
        <rFont val="Times New Roman"/>
        <family val="1"/>
      </rPr>
      <t>40.</t>
    </r>
    <r>
      <rPr>
        <sz val="10"/>
        <rFont val="Times New Roman"/>
        <family val="1"/>
      </rPr>
      <t xml:space="preserve">
40-490</t>
    </r>
  </si>
  <si>
    <t>BOQ=</t>
  </si>
  <si>
    <t>Increase=</t>
  </si>
  <si>
    <t>33.
Analysis Rate</t>
  </si>
  <si>
    <r>
      <rPr>
        <b/>
        <u/>
        <sz val="10"/>
        <rFont val="Times New Roman"/>
        <family val="1"/>
      </rPr>
      <t>Vertical Lift Gate Size: 1.580 m x 1.875 m</t>
    </r>
    <r>
      <rPr>
        <sz val="10"/>
        <rFont val="Times New Roman"/>
        <family val="1"/>
      </rPr>
      <t xml:space="preserve">
Manufacturing, supplying, installation and fitting fixing of  mechanically operated Vertical Lift Gate shutter having 10mm thick M.S skin plate; with minimum 100mm x 100mm x 10mm thick vertical top bottom horizontal and vertical beam fitted with P-type neoprene rubber seal  fixing by 10mmx50mm stainless steel counter sunk bolt with stainless steel strip 50mmx6mm as clamp; drilled spaces @ 150mm c/c stem attachment with proper thread, nut, cotter pin and washer as per approved design including the cost of all materials of proper grade &amp; brand new with a  prime coat of redoxide where necessary as per specification and direction of Engineer in charge.</t>
    </r>
  </si>
  <si>
    <r>
      <rPr>
        <b/>
        <u/>
        <sz val="10"/>
        <rFont val="Times New Roman"/>
        <family val="1"/>
      </rPr>
      <t>Epoxy painting on lift gate</t>
    </r>
    <r>
      <rPr>
        <sz val="10"/>
        <rFont val="Times New Roman"/>
        <family val="1"/>
      </rPr>
      <t xml:space="preserve">
Epoxy paint 2 coats of approved colour and specification over a priming coat to gate, hoisting device and embedded metal parts including scraping out rust and old paint with chisel, scraper, steel wire brush &amp; emery paper etc. complete in all respect including the cost of all materials as per direction of E/C.</t>
    </r>
  </si>
  <si>
    <t>36.
72-540</t>
  </si>
  <si>
    <t>19.
40-500</t>
  </si>
  <si>
    <t xml:space="preserve"> machine direction (CMD) &gt;= 2 x 10E-3 m/sec. for effective erosion protection in hydraulic structure/river training works including local handling, placing in position, providing machine seamed joints (with 100% polypropylene or nylon thread) or 35cm lap in dry condition or minimum 100 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t>
  </si>
  <si>
    <t xml:space="preserve">Supplying and placing non-woven needle punched type geotextile filter materials elongation at maximum force machine direction (MD) &gt;= 60% and &lt;= 100%, elongation at maximum force machine direction (CMD) &gt;= 2 x 10E-3 m/sec. for effective </t>
  </si>
  <si>
    <t>42.
Analysis Rate</t>
  </si>
  <si>
    <t>43.
Analysis Rate</t>
  </si>
  <si>
    <t>44.
Analysis Rate</t>
  </si>
  <si>
    <t>Non-tender Item</t>
  </si>
  <si>
    <t xml:space="preserve">45.
72-290
</t>
  </si>
  <si>
    <t>Scrapping and clearing of mosses or outside colour work or surface marks from wall and ceiling as per direction of Engineer in charge.</t>
  </si>
  <si>
    <t xml:space="preserve">46.
72-260
</t>
  </si>
  <si>
    <t xml:space="preserve">Weather Coat of approved quality and colour (delivered from
authorized local agent of the Manufacturer in a sealed container)on exterior surface applying as per manufacturer instructions including cleaning the surface with wire brush, provision of necessary scafolding, cleaning doors &amp; windows, ventilators by washing including cost of water, electricity &amp; other charges etc. complete in all respect as per direction of Engineer in charge.
</t>
  </si>
  <si>
    <t>Applying of Weather coats to exterior surface: 3 coats</t>
  </si>
  <si>
    <t>72-260-10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</si>
</sst>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quot; Above than the estimated cost.&quot;"/>
    <numFmt numFmtId="165" formatCode="&quot;Tk. &quot;0.00"/>
    <numFmt numFmtId="167" formatCode="0.000"/>
    <numFmt numFmtId="169" formatCode="&quot;Tk. &quot;0.00&quot; (11th R/A, Date: 30-06-2020)&quot;"/>
    <numFmt numFmtId="174" formatCode="\(0\)"/>
  </numFmts>
  <fonts count="24" x14ac:knownFonts="1">
    <font>
      <sz val="11"/>
      <color theme="1"/>
      <name val="Calibri"/>
      <family val="2"/>
      <scheme val="minor"/>
    </font>
    <font>
      <sz val="12"/>
      <color theme="1"/>
      <name val="Times New Roman"/>
      <family val="1"/>
    </font>
    <font>
      <sz val="10"/>
      <color theme="1"/>
      <name val="Times New Roman"/>
      <family val="1"/>
    </font>
    <font>
      <b/>
      <sz val="10"/>
      <color theme="1"/>
      <name val="Times New Roman"/>
      <family val="1"/>
    </font>
    <font>
      <sz val="10"/>
      <name val="Arial"/>
      <family val="2"/>
    </font>
    <font>
      <sz val="10"/>
      <name val="Times New Roman"/>
      <family val="1"/>
    </font>
    <font>
      <b/>
      <sz val="10"/>
      <name val="Times New Roman"/>
      <family val="1"/>
    </font>
    <font>
      <sz val="12"/>
      <name val="Times New Roman"/>
      <family val="1"/>
    </font>
    <font>
      <sz val="11"/>
      <color rgb="FF000000"/>
      <name val="Calibri"/>
      <family val="2"/>
      <scheme val="minor"/>
    </font>
    <font>
      <b/>
      <sz val="12"/>
      <color theme="1"/>
      <name val="Times New Roman"/>
      <family val="1"/>
    </font>
    <font>
      <b/>
      <u/>
      <sz val="12"/>
      <color theme="1"/>
      <name val="Times New Roman"/>
      <family val="1"/>
    </font>
    <font>
      <sz val="11"/>
      <color theme="1"/>
      <name val="Times New Roman"/>
      <family val="1"/>
    </font>
    <font>
      <b/>
      <sz val="13"/>
      <color theme="1"/>
      <name val="Times New Roman"/>
      <family val="1"/>
    </font>
    <font>
      <sz val="11"/>
      <color theme="1"/>
      <name val="Nikosh"/>
    </font>
    <font>
      <b/>
      <u/>
      <sz val="10"/>
      <name val="Times New Roman"/>
      <family val="1"/>
    </font>
    <font>
      <b/>
      <sz val="11"/>
      <color theme="1"/>
      <name val="Times New Roman"/>
      <family val="1"/>
    </font>
    <font>
      <u/>
      <sz val="10"/>
      <name val="Times New Roman"/>
      <family val="1"/>
    </font>
    <font>
      <b/>
      <sz val="12"/>
      <name val="Times New Roman"/>
      <family val="1"/>
    </font>
    <font>
      <sz val="10"/>
      <color rgb="FF000000"/>
      <name val="Times New Roman"/>
      <family val="1"/>
    </font>
    <font>
      <b/>
      <sz val="8"/>
      <name val="Times New Roman"/>
      <family val="1"/>
    </font>
    <font>
      <sz val="8"/>
      <color theme="1"/>
      <name val="Times New Roman"/>
      <family val="1"/>
    </font>
    <font>
      <sz val="8"/>
      <name val="Times New Roman"/>
      <family val="1"/>
    </font>
    <font>
      <sz val="9"/>
      <color rgb="FF000000"/>
      <name val="Times New Roman"/>
      <family val="1"/>
    </font>
    <font>
      <b/>
      <sz val="11"/>
      <name val="Times New Roman"/>
      <family val="1"/>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3">
    <xf numFmtId="0" fontId="0" fillId="0" borderId="0"/>
    <xf numFmtId="0" fontId="4" fillId="0" borderId="0"/>
    <xf numFmtId="0" fontId="8" fillId="0" borderId="0"/>
  </cellStyleXfs>
  <cellXfs count="229">
    <xf numFmtId="0" fontId="0" fillId="0" borderId="0" xfId="0"/>
    <xf numFmtId="0" fontId="2" fillId="2" borderId="0" xfId="0" applyFont="1" applyFill="1" applyAlignment="1">
      <alignment vertical="top"/>
    </xf>
    <xf numFmtId="49" fontId="2" fillId="2" borderId="0" xfId="0" applyNumberFormat="1" applyFont="1" applyFill="1" applyAlignment="1">
      <alignment vertical="top"/>
    </xf>
    <xf numFmtId="49" fontId="2" fillId="2" borderId="0" xfId="0" applyNumberFormat="1" applyFont="1" applyFill="1" applyBorder="1" applyAlignment="1">
      <alignment vertical="top"/>
    </xf>
    <xf numFmtId="0" fontId="2" fillId="2" borderId="0" xfId="0" applyFont="1" applyFill="1" applyBorder="1" applyAlignment="1">
      <alignment horizontal="center" vertical="top" wrapText="1"/>
    </xf>
    <xf numFmtId="2" fontId="2" fillId="2" borderId="0" xfId="0" applyNumberFormat="1" applyFont="1" applyFill="1" applyBorder="1" applyAlignment="1">
      <alignment horizontal="center" vertical="top" wrapText="1"/>
    </xf>
    <xf numFmtId="2" fontId="2" fillId="2" borderId="0" xfId="0" applyNumberFormat="1" applyFont="1" applyFill="1" applyBorder="1" applyAlignment="1">
      <alignment horizontal="justify" vertical="top" wrapText="1"/>
    </xf>
    <xf numFmtId="0" fontId="2" fillId="2" borderId="0" xfId="0" applyFont="1" applyFill="1" applyBorder="1" applyAlignment="1">
      <alignment vertical="top"/>
    </xf>
    <xf numFmtId="49" fontId="3" fillId="2" borderId="0" xfId="0" applyNumberFormat="1" applyFont="1" applyFill="1" applyAlignment="1">
      <alignment horizontal="center" vertical="center"/>
    </xf>
    <xf numFmtId="49" fontId="1" fillId="2" borderId="0" xfId="0" applyNumberFormat="1" applyFont="1" applyFill="1" applyAlignment="1">
      <alignment vertical="top"/>
    </xf>
    <xf numFmtId="0" fontId="1" fillId="2" borderId="0" xfId="0" applyFont="1" applyFill="1" applyAlignment="1">
      <alignment vertical="top"/>
    </xf>
    <xf numFmtId="49" fontId="1" fillId="2" borderId="0" xfId="0" applyNumberFormat="1" applyFont="1" applyFill="1" applyAlignment="1">
      <alignment vertical="top" wrapText="1"/>
    </xf>
    <xf numFmtId="0" fontId="1" fillId="2" borderId="0" xfId="0" applyFont="1" applyFill="1" applyAlignment="1">
      <alignment horizontal="left" vertical="top"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7" xfId="0" applyFont="1" applyFill="1" applyBorder="1" applyAlignment="1">
      <alignment horizontal="center" vertical="center"/>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xf>
    <xf numFmtId="0" fontId="2" fillId="2" borderId="8"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5" xfId="0" applyFont="1" applyFill="1" applyBorder="1" applyAlignment="1">
      <alignment horizontal="center" vertical="center" wrapText="1"/>
    </xf>
    <xf numFmtId="49" fontId="9" fillId="2" borderId="0" xfId="0" applyNumberFormat="1" applyFont="1" applyFill="1" applyAlignment="1">
      <alignment vertical="top"/>
    </xf>
    <xf numFmtId="49" fontId="11" fillId="2" borderId="0" xfId="0" applyNumberFormat="1" applyFont="1" applyFill="1" applyAlignment="1">
      <alignment vertical="top"/>
    </xf>
    <xf numFmtId="0" fontId="11" fillId="2" borderId="0" xfId="0" applyFont="1" applyFill="1" applyAlignment="1">
      <alignment vertical="top"/>
    </xf>
    <xf numFmtId="0" fontId="2" fillId="2" borderId="0" xfId="0" applyFont="1" applyFill="1" applyBorder="1" applyAlignment="1">
      <alignment vertical="top" wrapText="1"/>
    </xf>
    <xf numFmtId="0" fontId="11" fillId="2" borderId="0" xfId="0" applyFont="1" applyFill="1" applyBorder="1" applyAlignment="1">
      <alignment horizontal="justify" vertical="top" wrapText="1"/>
    </xf>
    <xf numFmtId="0" fontId="13" fillId="2" borderId="0" xfId="0" applyFont="1" applyFill="1" applyBorder="1" applyAlignment="1">
      <alignment horizontal="justify" vertical="top" wrapText="1"/>
    </xf>
    <xf numFmtId="0" fontId="5" fillId="2" borderId="8" xfId="0" applyFont="1" applyFill="1" applyBorder="1" applyAlignment="1">
      <alignment vertical="top" wrapText="1"/>
    </xf>
    <xf numFmtId="0" fontId="5" fillId="2" borderId="15" xfId="0" applyFont="1" applyFill="1" applyBorder="1" applyAlignment="1">
      <alignment horizontal="justify" vertical="top"/>
    </xf>
    <xf numFmtId="0" fontId="5" fillId="2" borderId="14" xfId="0" applyFont="1" applyFill="1" applyBorder="1" applyAlignment="1">
      <alignment horizontal="justify" vertical="top"/>
    </xf>
    <xf numFmtId="0" fontId="5" fillId="2" borderId="12" xfId="0" applyFont="1" applyFill="1" applyBorder="1" applyAlignment="1">
      <alignment vertical="top" wrapText="1"/>
    </xf>
    <xf numFmtId="167" fontId="5" fillId="2" borderId="14" xfId="0" applyNumberFormat="1" applyFont="1" applyFill="1" applyBorder="1" applyAlignment="1">
      <alignment horizontal="center"/>
    </xf>
    <xf numFmtId="167" fontId="5" fillId="2" borderId="13" xfId="0" applyNumberFormat="1" applyFont="1" applyFill="1" applyBorder="1" applyAlignment="1">
      <alignment horizontal="center"/>
    </xf>
    <xf numFmtId="0" fontId="5" fillId="2" borderId="15" xfId="0" applyFont="1" applyFill="1" applyBorder="1" applyAlignment="1">
      <alignment horizontal="left" vertical="center" wrapText="1"/>
    </xf>
    <xf numFmtId="167" fontId="5" fillId="2" borderId="15" xfId="0" applyNumberFormat="1" applyFont="1" applyFill="1" applyBorder="1" applyAlignment="1">
      <alignment horizontal="center"/>
    </xf>
    <xf numFmtId="0" fontId="17" fillId="0" borderId="0" xfId="0" applyFont="1" applyAlignment="1">
      <alignment vertical="top"/>
    </xf>
    <xf numFmtId="0" fontId="5" fillId="0" borderId="0" xfId="0" applyFont="1"/>
    <xf numFmtId="2" fontId="5" fillId="0" borderId="0" xfId="0" applyNumberFormat="1" applyFont="1" applyAlignment="1">
      <alignment horizontal="center" vertical="center"/>
    </xf>
    <xf numFmtId="0" fontId="5" fillId="0" borderId="0" xfId="0" applyFont="1" applyAlignment="1">
      <alignment horizontal="center" vertical="center"/>
    </xf>
    <xf numFmtId="0" fontId="5" fillId="2" borderId="7" xfId="0" applyFont="1" applyFill="1" applyBorder="1" applyAlignment="1">
      <alignment vertical="top" wrapText="1"/>
    </xf>
    <xf numFmtId="0" fontId="5" fillId="3" borderId="0" xfId="0" applyFont="1" applyFill="1" applyAlignment="1">
      <alignment horizontal="center" vertical="center"/>
    </xf>
    <xf numFmtId="0" fontId="5" fillId="2" borderId="13" xfId="0" applyFont="1" applyFill="1" applyBorder="1" applyAlignment="1">
      <alignment vertical="center" wrapText="1"/>
    </xf>
    <xf numFmtId="167" fontId="5" fillId="2" borderId="7" xfId="0" applyNumberFormat="1" applyFont="1" applyFill="1" applyBorder="1" applyAlignment="1">
      <alignment horizontal="center"/>
    </xf>
    <xf numFmtId="167" fontId="5" fillId="2" borderId="0" xfId="0" applyNumberFormat="1" applyFont="1" applyFill="1" applyBorder="1" applyAlignment="1">
      <alignment horizontal="center"/>
    </xf>
    <xf numFmtId="167" fontId="5" fillId="0" borderId="0" xfId="0" applyNumberFormat="1" applyFont="1" applyFill="1" applyBorder="1" applyAlignment="1">
      <alignment horizontal="center"/>
    </xf>
    <xf numFmtId="0" fontId="5" fillId="0" borderId="9" xfId="0" applyFont="1" applyFill="1" applyBorder="1" applyAlignment="1">
      <alignment horizontal="center" vertical="top" wrapText="1"/>
    </xf>
    <xf numFmtId="0" fontId="5" fillId="0" borderId="10" xfId="0" applyFont="1" applyFill="1" applyBorder="1" applyAlignment="1">
      <alignment horizontal="center" vertical="center" wrapText="1"/>
    </xf>
    <xf numFmtId="0" fontId="5" fillId="2" borderId="9" xfId="0" applyFont="1" applyFill="1" applyBorder="1" applyAlignment="1">
      <alignment horizontal="center" vertical="top" wrapText="1"/>
    </xf>
    <xf numFmtId="167" fontId="5" fillId="2" borderId="12" xfId="0" applyNumberFormat="1" applyFont="1" applyFill="1" applyBorder="1" applyAlignment="1">
      <alignment horizontal="center"/>
    </xf>
    <xf numFmtId="167" fontId="5" fillId="2" borderId="9" xfId="0" applyNumberFormat="1" applyFont="1" applyFill="1" applyBorder="1" applyAlignment="1">
      <alignment horizontal="center"/>
    </xf>
    <xf numFmtId="167" fontId="5" fillId="0" borderId="9" xfId="0" applyNumberFormat="1" applyFont="1" applyFill="1" applyBorder="1" applyAlignment="1">
      <alignment horizontal="center"/>
    </xf>
    <xf numFmtId="167" fontId="5" fillId="0" borderId="10" xfId="0" applyNumberFormat="1" applyFont="1" applyFill="1" applyBorder="1" applyAlignment="1">
      <alignment horizontal="center"/>
    </xf>
    <xf numFmtId="167" fontId="5" fillId="0" borderId="11" xfId="0" applyNumberFormat="1" applyFont="1" applyFill="1" applyBorder="1" applyAlignment="1">
      <alignment horizontal="center"/>
    </xf>
    <xf numFmtId="0" fontId="5" fillId="0" borderId="9" xfId="0" applyFont="1" applyFill="1" applyBorder="1" applyAlignment="1">
      <alignment horizontal="justify" vertical="center" wrapText="1"/>
    </xf>
    <xf numFmtId="0" fontId="5" fillId="0" borderId="10" xfId="0" applyFont="1" applyFill="1" applyBorder="1" applyAlignment="1">
      <alignment horizontal="justify" vertical="center" wrapText="1"/>
    </xf>
    <xf numFmtId="0" fontId="5" fillId="0" borderId="0" xfId="0" applyFont="1" applyFill="1" applyBorder="1" applyAlignment="1">
      <alignment horizontal="center" vertical="center"/>
    </xf>
    <xf numFmtId="174" fontId="19" fillId="2" borderId="1" xfId="0" applyNumberFormat="1" applyFont="1" applyFill="1" applyBorder="1" applyAlignment="1">
      <alignment horizontal="center" vertical="center" wrapText="1"/>
    </xf>
    <xf numFmtId="0" fontId="20" fillId="0" borderId="0" xfId="0" applyFont="1"/>
    <xf numFmtId="0" fontId="5" fillId="2" borderId="1" xfId="0" applyFont="1" applyFill="1" applyBorder="1" applyAlignment="1">
      <alignment horizontal="justify" vertical="top" wrapText="1"/>
    </xf>
    <xf numFmtId="167" fontId="5" fillId="2" borderId="6" xfId="0" applyNumberFormat="1" applyFont="1" applyFill="1" applyBorder="1" applyAlignment="1">
      <alignment horizontal="center"/>
    </xf>
    <xf numFmtId="167" fontId="5" fillId="0" borderId="13" xfId="0" applyNumberFormat="1" applyFont="1" applyFill="1" applyBorder="1" applyAlignment="1">
      <alignment horizontal="center"/>
    </xf>
    <xf numFmtId="0" fontId="5" fillId="2" borderId="9" xfId="0" applyFont="1" applyFill="1" applyBorder="1" applyAlignment="1">
      <alignment horizontal="justify" vertical="top" wrapText="1"/>
    </xf>
    <xf numFmtId="0" fontId="5" fillId="2" borderId="11" xfId="0" applyFont="1" applyFill="1" applyBorder="1" applyAlignment="1">
      <alignment horizontal="justify" vertical="top" wrapText="1"/>
    </xf>
    <xf numFmtId="0" fontId="5" fillId="0" borderId="9" xfId="0" applyFont="1" applyFill="1" applyBorder="1" applyAlignment="1">
      <alignment horizontal="justify" vertical="top" wrapText="1"/>
    </xf>
    <xf numFmtId="0" fontId="21" fillId="0" borderId="0" xfId="0" applyFont="1"/>
    <xf numFmtId="167" fontId="5" fillId="2" borderId="8" xfId="0" applyNumberFormat="1" applyFont="1" applyFill="1" applyBorder="1" applyAlignment="1">
      <alignment horizontal="center"/>
    </xf>
    <xf numFmtId="167" fontId="5" fillId="2" borderId="5" xfId="0" applyNumberFormat="1" applyFont="1" applyFill="1" applyBorder="1" applyAlignment="1">
      <alignment horizontal="center"/>
    </xf>
    <xf numFmtId="0" fontId="5" fillId="2" borderId="14" xfId="0" applyFont="1" applyFill="1" applyBorder="1" applyAlignment="1">
      <alignment wrapText="1"/>
    </xf>
    <xf numFmtId="167" fontId="5" fillId="0" borderId="7" xfId="0" applyNumberFormat="1" applyFont="1" applyFill="1" applyBorder="1" applyAlignment="1">
      <alignment horizontal="center"/>
    </xf>
    <xf numFmtId="2" fontId="5" fillId="0" borderId="9" xfId="0" applyNumberFormat="1" applyFont="1" applyFill="1" applyBorder="1" applyAlignment="1">
      <alignment horizontal="center"/>
    </xf>
    <xf numFmtId="0" fontId="5" fillId="0" borderId="14" xfId="0" applyFont="1" applyFill="1" applyBorder="1" applyAlignment="1">
      <alignment horizontal="justify" vertical="top" wrapText="1"/>
    </xf>
    <xf numFmtId="167" fontId="5" fillId="2" borderId="1" xfId="0" applyNumberFormat="1" applyFont="1" applyFill="1" applyBorder="1" applyAlignment="1">
      <alignment horizontal="center"/>
    </xf>
    <xf numFmtId="0" fontId="11" fillId="0" borderId="0" xfId="0" applyFont="1"/>
    <xf numFmtId="167" fontId="11" fillId="0" borderId="0" xfId="0" applyNumberFormat="1" applyFont="1" applyAlignment="1"/>
    <xf numFmtId="0" fontId="11" fillId="0" borderId="0" xfId="0" applyFont="1" applyAlignment="1"/>
    <xf numFmtId="167" fontId="6" fillId="2" borderId="1" xfId="0" applyNumberFormat="1" applyFont="1" applyFill="1" applyBorder="1" applyAlignment="1">
      <alignment horizontal="center" vertical="center" wrapText="1"/>
    </xf>
    <xf numFmtId="0" fontId="5" fillId="2" borderId="0" xfId="0" applyFont="1" applyFill="1" applyBorder="1" applyAlignment="1">
      <alignment horizontal="justify" vertical="top" wrapText="1"/>
    </xf>
    <xf numFmtId="0" fontId="5" fillId="2" borderId="6" xfId="0" applyFont="1" applyFill="1" applyBorder="1" applyAlignment="1">
      <alignment horizontal="justify" vertical="top"/>
    </xf>
    <xf numFmtId="2" fontId="5" fillId="0" borderId="11" xfId="0" applyNumberFormat="1" applyFont="1" applyFill="1" applyBorder="1" applyAlignment="1">
      <alignment horizontal="center"/>
    </xf>
    <xf numFmtId="0" fontId="18" fillId="0" borderId="9" xfId="0" applyFont="1" applyBorder="1" applyAlignment="1">
      <alignment horizontal="justify" vertical="top" wrapText="1"/>
    </xf>
    <xf numFmtId="0" fontId="11" fillId="0" borderId="1" xfId="0" applyFont="1" applyBorder="1" applyAlignment="1">
      <alignment horizontal="center"/>
    </xf>
    <xf numFmtId="2" fontId="11" fillId="0" borderId="1" xfId="0" applyNumberFormat="1" applyFont="1" applyBorder="1" applyAlignment="1">
      <alignment horizontal="center"/>
    </xf>
    <xf numFmtId="2" fontId="5" fillId="0" borderId="10" xfId="0" applyNumberFormat="1" applyFont="1" applyFill="1" applyBorder="1" applyAlignment="1">
      <alignment horizontal="center"/>
    </xf>
    <xf numFmtId="0" fontId="5" fillId="2" borderId="8" xfId="0" applyFont="1" applyFill="1" applyBorder="1" applyAlignment="1">
      <alignment horizontal="center" vertical="top" wrapText="1"/>
    </xf>
    <xf numFmtId="0" fontId="5" fillId="2" borderId="15" xfId="0" applyFont="1" applyFill="1" applyBorder="1" applyAlignment="1">
      <alignment horizontal="justify" vertical="top" wrapText="1"/>
    </xf>
    <xf numFmtId="0" fontId="5" fillId="2" borderId="12" xfId="0" applyFont="1" applyFill="1" applyBorder="1" applyAlignment="1">
      <alignment horizontal="center" vertical="top" wrapText="1"/>
    </xf>
    <xf numFmtId="0" fontId="5" fillId="2" borderId="7" xfId="0" applyFont="1" applyFill="1" applyBorder="1" applyAlignment="1">
      <alignment horizontal="center" vertical="top" wrapText="1"/>
    </xf>
    <xf numFmtId="0" fontId="5" fillId="2" borderId="13" xfId="0" applyFont="1" applyFill="1" applyBorder="1" applyAlignment="1">
      <alignment horizontal="justify" vertical="top" wrapText="1"/>
    </xf>
    <xf numFmtId="0" fontId="5" fillId="2" borderId="14" xfId="0" applyFont="1" applyFill="1" applyBorder="1" applyAlignment="1">
      <alignment horizontal="justify" vertical="top" wrapText="1"/>
    </xf>
    <xf numFmtId="0" fontId="11" fillId="0" borderId="0" xfId="0" applyFont="1" applyFill="1" applyBorder="1"/>
    <xf numFmtId="167" fontId="6" fillId="2" borderId="8" xfId="0" applyNumberFormat="1" applyFont="1" applyFill="1" applyBorder="1" applyAlignment="1">
      <alignment horizontal="center"/>
    </xf>
    <xf numFmtId="167" fontId="3" fillId="0" borderId="1" xfId="0" applyNumberFormat="1" applyFont="1" applyBorder="1" applyAlignment="1">
      <alignment horizontal="center"/>
    </xf>
    <xf numFmtId="0" fontId="5" fillId="2" borderId="5" xfId="0" applyFont="1" applyFill="1" applyBorder="1" applyAlignment="1">
      <alignment horizontal="justify" vertical="top" wrapText="1"/>
    </xf>
    <xf numFmtId="2" fontId="2" fillId="0" borderId="9" xfId="0" applyNumberFormat="1" applyFont="1" applyBorder="1" applyAlignment="1">
      <alignment horizontal="center"/>
    </xf>
    <xf numFmtId="167" fontId="6" fillId="2" borderId="0" xfId="0" applyNumberFormat="1" applyFont="1" applyFill="1" applyBorder="1" applyAlignment="1">
      <alignment horizontal="right"/>
    </xf>
    <xf numFmtId="0" fontId="5" fillId="2" borderId="0" xfId="0" applyFont="1" applyFill="1" applyBorder="1" applyAlignment="1">
      <alignment horizontal="justify" vertical="top"/>
    </xf>
    <xf numFmtId="167" fontId="5" fillId="2" borderId="4" xfId="0" applyNumberFormat="1" applyFont="1" applyFill="1" applyBorder="1" applyAlignment="1">
      <alignment horizontal="center"/>
    </xf>
    <xf numFmtId="0" fontId="22" fillId="0" borderId="14" xfId="0" applyFont="1" applyBorder="1" applyAlignment="1">
      <alignment horizontal="center"/>
    </xf>
    <xf numFmtId="0" fontId="5" fillId="2" borderId="1" xfId="0" applyFont="1" applyFill="1" applyBorder="1" applyAlignment="1">
      <alignment vertical="center" wrapText="1"/>
    </xf>
    <xf numFmtId="167" fontId="6" fillId="0" borderId="15" xfId="0" applyNumberFormat="1" applyFont="1" applyFill="1" applyBorder="1" applyAlignment="1">
      <alignment horizontal="center"/>
    </xf>
    <xf numFmtId="2" fontId="5" fillId="2" borderId="4" xfId="0" applyNumberFormat="1" applyFont="1" applyFill="1" applyBorder="1" applyAlignment="1">
      <alignment horizontal="center"/>
    </xf>
    <xf numFmtId="0" fontId="11" fillId="0" borderId="7" xfId="0" applyFont="1" applyFill="1" applyBorder="1"/>
    <xf numFmtId="0" fontId="5" fillId="2" borderId="8" xfId="0" applyFont="1" applyFill="1" applyBorder="1" applyAlignment="1">
      <alignment horizontal="center" vertical="top" wrapText="1"/>
    </xf>
    <xf numFmtId="0" fontId="5" fillId="2" borderId="1" xfId="0" applyFont="1" applyFill="1" applyBorder="1" applyAlignment="1">
      <alignment horizontal="center" vertical="top" wrapText="1"/>
    </xf>
    <xf numFmtId="0" fontId="5" fillId="2" borderId="4" xfId="0" applyFont="1" applyFill="1" applyBorder="1" applyAlignment="1">
      <alignment horizontal="justify" vertical="top" wrapText="1"/>
    </xf>
    <xf numFmtId="0" fontId="5" fillId="2" borderId="7" xfId="0" applyFont="1" applyFill="1" applyBorder="1" applyAlignment="1">
      <alignment horizontal="center" vertical="top" wrapText="1"/>
    </xf>
    <xf numFmtId="167" fontId="5" fillId="2" borderId="7" xfId="0" applyNumberFormat="1" applyFont="1" applyFill="1" applyBorder="1" applyAlignment="1">
      <alignment horizontal="center"/>
    </xf>
    <xf numFmtId="167" fontId="5" fillId="2" borderId="12" xfId="0" applyNumberFormat="1" applyFont="1" applyFill="1" applyBorder="1" applyAlignment="1">
      <alignment horizontal="center"/>
    </xf>
    <xf numFmtId="167" fontId="5" fillId="2" borderId="8" xfId="0" applyNumberFormat="1" applyFont="1" applyFill="1" applyBorder="1" applyAlignment="1">
      <alignment horizontal="center"/>
    </xf>
    <xf numFmtId="0" fontId="5" fillId="2" borderId="1" xfId="0" applyFont="1" applyFill="1" applyBorder="1" applyAlignment="1">
      <alignment horizontal="center" vertical="top" wrapText="1"/>
    </xf>
    <xf numFmtId="0" fontId="5" fillId="2" borderId="4" xfId="0" applyFont="1" applyFill="1" applyBorder="1" applyAlignment="1">
      <alignment horizontal="justify" vertical="top" wrapText="1"/>
    </xf>
    <xf numFmtId="0" fontId="6" fillId="2" borderId="1" xfId="0" applyFont="1" applyFill="1" applyBorder="1" applyAlignment="1">
      <alignment horizontal="center" vertical="center" wrapText="1"/>
    </xf>
    <xf numFmtId="0" fontId="11" fillId="0" borderId="7" xfId="0" applyFont="1" applyBorder="1" applyAlignment="1"/>
    <xf numFmtId="0" fontId="5" fillId="2" borderId="15" xfId="0" applyFont="1" applyFill="1" applyBorder="1" applyAlignment="1">
      <alignment vertical="top" wrapText="1"/>
    </xf>
    <xf numFmtId="167" fontId="6" fillId="2" borderId="1" xfId="0" applyNumberFormat="1" applyFont="1" applyFill="1" applyBorder="1" applyAlignment="1">
      <alignment horizontal="center" wrapText="1"/>
    </xf>
    <xf numFmtId="0" fontId="6" fillId="2" borderId="1" xfId="0" applyFont="1" applyFill="1" applyBorder="1" applyAlignment="1">
      <alignment horizontal="center" wrapText="1"/>
    </xf>
    <xf numFmtId="0" fontId="6" fillId="2" borderId="0" xfId="0" applyFont="1" applyFill="1" applyBorder="1" applyAlignment="1">
      <alignment horizontal="right" vertical="center" wrapText="1"/>
    </xf>
    <xf numFmtId="167" fontId="3" fillId="0" borderId="0" xfId="0" applyNumberFormat="1" applyFont="1" applyBorder="1" applyAlignment="1">
      <alignment horizontal="center"/>
    </xf>
    <xf numFmtId="0" fontId="5" fillId="2" borderId="7" xfId="0" applyFont="1" applyFill="1" applyBorder="1" applyAlignment="1">
      <alignment horizontal="center" vertical="top" wrapText="1"/>
    </xf>
    <xf numFmtId="0" fontId="5" fillId="2" borderId="12" xfId="0" applyFont="1" applyFill="1" applyBorder="1" applyAlignment="1">
      <alignment horizontal="center" vertical="top" wrapText="1"/>
    </xf>
    <xf numFmtId="0" fontId="5" fillId="2" borderId="13" xfId="0" applyFont="1" applyFill="1" applyBorder="1" applyAlignment="1">
      <alignment horizontal="justify" vertical="top" wrapText="1"/>
    </xf>
    <xf numFmtId="167" fontId="5" fillId="2" borderId="7" xfId="0" applyNumberFormat="1" applyFont="1" applyFill="1" applyBorder="1" applyAlignment="1">
      <alignment horizontal="center"/>
    </xf>
    <xf numFmtId="167" fontId="5" fillId="2" borderId="8" xfId="0" applyNumberFormat="1" applyFont="1" applyFill="1" applyBorder="1" applyAlignment="1">
      <alignment horizontal="center"/>
    </xf>
    <xf numFmtId="0" fontId="5" fillId="2" borderId="7" xfId="0" applyFont="1" applyFill="1" applyBorder="1" applyAlignment="1">
      <alignment horizontal="justify" vertical="top" wrapText="1"/>
    </xf>
    <xf numFmtId="0" fontId="5" fillId="2" borderId="9" xfId="0" applyFont="1" applyFill="1" applyBorder="1" applyAlignment="1">
      <alignment horizontal="justify" vertical="top" wrapText="1"/>
    </xf>
    <xf numFmtId="0" fontId="5" fillId="2" borderId="12" xfId="0" applyFont="1" applyFill="1" applyBorder="1" applyAlignment="1">
      <alignment horizontal="justify" vertical="top" wrapText="1"/>
    </xf>
    <xf numFmtId="167" fontId="11" fillId="0" borderId="0" xfId="0" applyNumberFormat="1" applyFont="1"/>
    <xf numFmtId="167" fontId="5" fillId="2" borderId="7" xfId="0" applyNumberFormat="1" applyFont="1" applyFill="1" applyBorder="1" applyAlignment="1">
      <alignment horizontal="center"/>
    </xf>
    <xf numFmtId="167" fontId="5" fillId="2" borderId="8" xfId="0" applyNumberFormat="1" applyFont="1" applyFill="1" applyBorder="1" applyAlignment="1">
      <alignment horizontal="center"/>
    </xf>
    <xf numFmtId="0" fontId="5" fillId="2" borderId="7" xfId="0" applyFont="1" applyFill="1" applyBorder="1" applyAlignment="1">
      <alignment horizontal="center" vertical="top" wrapText="1"/>
    </xf>
    <xf numFmtId="0" fontId="5" fillId="2" borderId="12" xfId="0" applyFont="1" applyFill="1" applyBorder="1" applyAlignment="1">
      <alignment horizontal="center" vertical="top" wrapText="1"/>
    </xf>
    <xf numFmtId="0" fontId="5" fillId="2" borderId="8" xfId="0" applyFont="1" applyFill="1" applyBorder="1" applyAlignment="1">
      <alignment horizontal="center" vertical="top" wrapText="1"/>
    </xf>
    <xf numFmtId="2" fontId="5" fillId="2" borderId="8" xfId="0" applyNumberFormat="1" applyFont="1" applyFill="1" applyBorder="1" applyAlignment="1">
      <alignment horizontal="center"/>
    </xf>
    <xf numFmtId="2" fontId="5" fillId="2" borderId="13" xfId="0" applyNumberFormat="1" applyFont="1" applyFill="1" applyBorder="1" applyAlignment="1">
      <alignment horizontal="center"/>
    </xf>
    <xf numFmtId="2" fontId="5" fillId="2" borderId="15" xfId="0" applyNumberFormat="1" applyFont="1" applyFill="1" applyBorder="1" applyAlignment="1">
      <alignment horizontal="center"/>
    </xf>
    <xf numFmtId="2" fontId="5" fillId="2" borderId="12" xfId="0" applyNumberFormat="1" applyFont="1" applyFill="1" applyBorder="1" applyAlignment="1">
      <alignment horizontal="center"/>
    </xf>
    <xf numFmtId="2" fontId="5" fillId="2" borderId="1" xfId="0" applyNumberFormat="1" applyFont="1" applyFill="1" applyBorder="1" applyAlignment="1">
      <alignment horizontal="center"/>
    </xf>
    <xf numFmtId="2" fontId="5" fillId="2" borderId="7" xfId="0" applyNumberFormat="1" applyFont="1" applyFill="1" applyBorder="1" applyAlignment="1">
      <alignment horizontal="center"/>
    </xf>
    <xf numFmtId="2" fontId="5" fillId="2" borderId="14" xfId="0" applyNumberFormat="1" applyFont="1" applyFill="1" applyBorder="1" applyAlignment="1">
      <alignment horizontal="center"/>
    </xf>
    <xf numFmtId="2" fontId="6" fillId="2" borderId="1" xfId="0" applyNumberFormat="1" applyFont="1" applyFill="1" applyBorder="1" applyAlignment="1">
      <alignment horizontal="center" vertical="center" wrapText="1"/>
    </xf>
    <xf numFmtId="2" fontId="5" fillId="2" borderId="0" xfId="0" applyNumberFormat="1" applyFont="1" applyFill="1" applyBorder="1" applyAlignment="1">
      <alignment horizontal="center"/>
    </xf>
    <xf numFmtId="2" fontId="22" fillId="0" borderId="12" xfId="0" applyNumberFormat="1" applyFont="1" applyBorder="1" applyAlignment="1">
      <alignment horizontal="center"/>
    </xf>
    <xf numFmtId="2" fontId="5" fillId="2" borderId="9" xfId="0" applyNumberFormat="1" applyFont="1" applyFill="1" applyBorder="1" applyAlignment="1">
      <alignment horizontal="center"/>
    </xf>
    <xf numFmtId="2" fontId="6" fillId="2" borderId="0" xfId="0" applyNumberFormat="1" applyFont="1" applyFill="1" applyBorder="1" applyAlignment="1">
      <alignment horizontal="right" vertical="center" wrapText="1"/>
    </xf>
    <xf numFmtId="2" fontId="11" fillId="0" borderId="0" xfId="0" applyNumberFormat="1" applyFont="1" applyAlignment="1"/>
    <xf numFmtId="0" fontId="5" fillId="2" borderId="2" xfId="0" applyFont="1" applyFill="1" applyBorder="1" applyAlignment="1">
      <alignment horizontal="justify" vertical="top" wrapText="1"/>
    </xf>
    <xf numFmtId="0" fontId="5" fillId="2" borderId="1" xfId="0" applyFont="1" applyFill="1" applyBorder="1" applyAlignment="1">
      <alignment vertical="top" wrapText="1"/>
    </xf>
    <xf numFmtId="167" fontId="5" fillId="2" borderId="3" xfId="0" applyNumberFormat="1" applyFont="1" applyFill="1" applyBorder="1" applyAlignment="1">
      <alignment horizontal="center"/>
    </xf>
    <xf numFmtId="0" fontId="5" fillId="0" borderId="2" xfId="0" applyFont="1" applyFill="1" applyBorder="1" applyAlignment="1">
      <alignment horizontal="center" vertical="top" wrapText="1"/>
    </xf>
    <xf numFmtId="0" fontId="2" fillId="0" borderId="1" xfId="0" applyFont="1" applyBorder="1" applyAlignment="1">
      <alignment horizontal="justify" vertical="center" wrapText="1"/>
    </xf>
    <xf numFmtId="2" fontId="5" fillId="0" borderId="2" xfId="0" applyNumberFormat="1" applyFont="1" applyFill="1" applyBorder="1" applyAlignment="1">
      <alignment horizontal="center"/>
    </xf>
    <xf numFmtId="167" fontId="5" fillId="0" borderId="2" xfId="0" applyNumberFormat="1" applyFont="1" applyFill="1" applyBorder="1" applyAlignment="1">
      <alignment horizontal="center"/>
    </xf>
    <xf numFmtId="0" fontId="2" fillId="0" borderId="15" xfId="0" applyFont="1" applyFill="1" applyBorder="1"/>
    <xf numFmtId="167" fontId="5" fillId="2" borderId="7" xfId="0" applyNumberFormat="1" applyFont="1" applyFill="1" applyBorder="1" applyAlignment="1">
      <alignment horizontal="center"/>
    </xf>
    <xf numFmtId="167" fontId="5" fillId="2" borderId="8" xfId="0" applyNumberFormat="1" applyFont="1" applyFill="1" applyBorder="1" applyAlignment="1">
      <alignment horizontal="center"/>
    </xf>
    <xf numFmtId="0" fontId="5" fillId="2" borderId="7" xfId="0" applyFont="1" applyFill="1" applyBorder="1" applyAlignment="1">
      <alignment horizontal="center" vertical="top" wrapText="1"/>
    </xf>
    <xf numFmtId="0" fontId="5" fillId="2" borderId="8" xfId="0" applyFont="1" applyFill="1" applyBorder="1" applyAlignment="1">
      <alignment horizontal="center" vertical="top" wrapText="1"/>
    </xf>
    <xf numFmtId="167" fontId="5" fillId="2" borderId="7" xfId="0" applyNumberFormat="1" applyFont="1" applyFill="1" applyBorder="1" applyAlignment="1">
      <alignment horizontal="center"/>
    </xf>
    <xf numFmtId="167" fontId="5" fillId="2" borderId="13" xfId="0" applyNumberFormat="1" applyFont="1" applyFill="1" applyBorder="1" applyAlignment="1">
      <alignment horizontal="center"/>
    </xf>
    <xf numFmtId="0" fontId="11" fillId="0" borderId="6" xfId="0" applyFont="1" applyFill="1" applyBorder="1"/>
    <xf numFmtId="0" fontId="11" fillId="0" borderId="15" xfId="0" applyFont="1" applyFill="1" applyBorder="1"/>
    <xf numFmtId="0" fontId="2" fillId="0" borderId="8" xfId="0" applyFont="1" applyFill="1" applyBorder="1"/>
    <xf numFmtId="0" fontId="5" fillId="0" borderId="12"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2" xfId="0" applyFont="1" applyFill="1" applyBorder="1" applyAlignment="1">
      <alignment horizontal="justify" vertical="center" wrapText="1"/>
    </xf>
    <xf numFmtId="0" fontId="11" fillId="0" borderId="8" xfId="0" applyFont="1" applyFill="1" applyBorder="1"/>
    <xf numFmtId="0" fontId="1" fillId="2" borderId="0" xfId="0" applyFont="1" applyFill="1" applyAlignment="1">
      <alignment horizontal="left" vertical="top" wrapText="1"/>
    </xf>
    <xf numFmtId="0" fontId="1" fillId="2" borderId="0" xfId="0" applyFont="1" applyFill="1" applyAlignment="1">
      <alignment horizontal="left" vertical="top"/>
    </xf>
    <xf numFmtId="0" fontId="2" fillId="2" borderId="1" xfId="0" applyFont="1" applyFill="1" applyBorder="1" applyAlignment="1">
      <alignment horizontal="center" vertical="center" wrapText="1"/>
    </xf>
    <xf numFmtId="164" fontId="1" fillId="2" borderId="0" xfId="0" applyNumberFormat="1" applyFont="1" applyFill="1" applyAlignment="1">
      <alignment horizontal="left" vertical="top"/>
    </xf>
    <xf numFmtId="49" fontId="1" fillId="2" borderId="0" xfId="0" applyNumberFormat="1" applyFont="1" applyFill="1" applyAlignment="1">
      <alignment horizontal="justify" vertical="top" wrapText="1"/>
    </xf>
    <xf numFmtId="9" fontId="1" fillId="2" borderId="0" xfId="0" applyNumberFormat="1" applyFont="1" applyFill="1" applyAlignment="1">
      <alignment horizontal="left" vertical="top"/>
    </xf>
    <xf numFmtId="0" fontId="2" fillId="2" borderId="1" xfId="0" applyFont="1" applyFill="1" applyBorder="1" applyAlignment="1">
      <alignment horizontal="center" vertical="center"/>
    </xf>
    <xf numFmtId="165" fontId="1" fillId="2" borderId="0" xfId="0" applyNumberFormat="1" applyFont="1" applyFill="1" applyAlignment="1">
      <alignment horizontal="left" vertical="top"/>
    </xf>
    <xf numFmtId="0" fontId="2" fillId="2" borderId="5" xfId="0" applyFont="1" applyFill="1" applyBorder="1" applyAlignment="1">
      <alignment horizontal="justify" vertical="top" wrapText="1"/>
    </xf>
    <xf numFmtId="0" fontId="2" fillId="2" borderId="13" xfId="0" applyFont="1" applyFill="1" applyBorder="1" applyAlignment="1">
      <alignment horizontal="justify" vertical="top" wrapText="1"/>
    </xf>
    <xf numFmtId="0" fontId="2" fillId="2" borderId="2" xfId="0" applyFont="1" applyFill="1" applyBorder="1" applyAlignment="1">
      <alignment horizontal="center" vertical="top" wrapText="1"/>
    </xf>
    <xf numFmtId="0" fontId="2" fillId="2" borderId="4" xfId="0" applyFont="1" applyFill="1" applyBorder="1" applyAlignment="1">
      <alignment horizontal="center" vertical="top" wrapText="1"/>
    </xf>
    <xf numFmtId="0" fontId="2" fillId="2" borderId="9" xfId="0" applyFont="1" applyFill="1" applyBorder="1" applyAlignment="1">
      <alignment horizontal="center" vertical="top" wrapText="1"/>
    </xf>
    <xf numFmtId="0" fontId="2" fillId="2" borderId="10" xfId="0" applyFont="1" applyFill="1" applyBorder="1" applyAlignment="1">
      <alignment horizontal="center" vertical="top" wrapText="1"/>
    </xf>
    <xf numFmtId="0" fontId="2" fillId="2" borderId="5" xfId="0" applyFont="1" applyFill="1" applyBorder="1" applyAlignment="1">
      <alignment horizontal="center" vertical="top" wrapText="1"/>
    </xf>
    <xf numFmtId="0" fontId="2" fillId="2" borderId="9" xfId="0" applyFont="1" applyFill="1" applyBorder="1" applyAlignment="1">
      <alignment horizontal="justify" vertical="top" wrapText="1"/>
    </xf>
    <xf numFmtId="0" fontId="2" fillId="2" borderId="6" xfId="0" applyFont="1" applyFill="1" applyBorder="1" applyAlignment="1">
      <alignment horizontal="center" vertical="top" wrapText="1"/>
    </xf>
    <xf numFmtId="0" fontId="2" fillId="2" borderId="11" xfId="0" applyFont="1" applyFill="1" applyBorder="1" applyAlignment="1">
      <alignment horizontal="justify" vertical="top" wrapText="1"/>
    </xf>
    <xf numFmtId="0" fontId="2" fillId="2" borderId="0" xfId="0" applyFont="1" applyFill="1" applyBorder="1" applyAlignment="1">
      <alignment horizontal="justify" vertical="top" wrapText="1"/>
    </xf>
    <xf numFmtId="0" fontId="6" fillId="2" borderId="2" xfId="0" applyFont="1" applyFill="1" applyBorder="1" applyAlignment="1">
      <alignment horizontal="right" vertical="center" wrapText="1" indent="1"/>
    </xf>
    <xf numFmtId="0" fontId="6" fillId="2" borderId="3" xfId="0" applyFont="1" applyFill="1" applyBorder="1" applyAlignment="1">
      <alignment horizontal="right" vertical="center" wrapText="1" indent="1"/>
    </xf>
    <xf numFmtId="0" fontId="23" fillId="2" borderId="6" xfId="0" applyFont="1" applyFill="1" applyBorder="1" applyAlignment="1">
      <alignment horizontal="justify" vertical="top" wrapText="1"/>
    </xf>
    <xf numFmtId="0" fontId="6" fillId="2" borderId="8" xfId="0" applyFont="1" applyFill="1" applyBorder="1" applyAlignment="1">
      <alignment horizontal="right" vertical="center" wrapText="1"/>
    </xf>
    <xf numFmtId="0" fontId="5" fillId="2" borderId="9" xfId="0" applyFont="1" applyFill="1" applyBorder="1" applyAlignment="1">
      <alignment horizontal="justify" vertical="top" wrapText="1"/>
    </xf>
    <xf numFmtId="0" fontId="5" fillId="2" borderId="10" xfId="0" applyFont="1" applyFill="1" applyBorder="1" applyAlignment="1">
      <alignment horizontal="justify" vertical="top" wrapText="1"/>
    </xf>
    <xf numFmtId="0" fontId="5" fillId="2" borderId="7" xfId="0" applyFont="1" applyFill="1" applyBorder="1" applyAlignment="1">
      <alignment horizontal="justify" vertical="top" wrapText="1"/>
    </xf>
    <xf numFmtId="0" fontId="5" fillId="2" borderId="8" xfId="0" applyFont="1" applyFill="1" applyBorder="1" applyAlignment="1">
      <alignment horizontal="justify" vertical="top" wrapText="1"/>
    </xf>
    <xf numFmtId="167" fontId="15" fillId="0" borderId="1" xfId="0" applyNumberFormat="1" applyFont="1" applyBorder="1" applyAlignment="1">
      <alignment horizontal="center"/>
    </xf>
    <xf numFmtId="0" fontId="15" fillId="0" borderId="1" xfId="0" applyFont="1" applyBorder="1" applyAlignment="1">
      <alignment horizontal="right"/>
    </xf>
    <xf numFmtId="0" fontId="23" fillId="0" borderId="2" xfId="0" applyFont="1" applyFill="1" applyBorder="1" applyAlignment="1">
      <alignment horizontal="center" vertical="center" wrapText="1"/>
    </xf>
    <xf numFmtId="0" fontId="23" fillId="0" borderId="3" xfId="0" applyFont="1" applyFill="1" applyBorder="1" applyAlignment="1">
      <alignment horizontal="center" vertical="center" wrapText="1"/>
    </xf>
    <xf numFmtId="0" fontId="23" fillId="0" borderId="4" xfId="0" applyFont="1" applyFill="1" applyBorder="1" applyAlignment="1">
      <alignment horizontal="center" vertical="center" wrapText="1"/>
    </xf>
    <xf numFmtId="0" fontId="6" fillId="2" borderId="6" xfId="0" applyFont="1" applyFill="1" applyBorder="1" applyAlignment="1">
      <alignment horizontal="right" vertical="center" wrapText="1" indent="1"/>
    </xf>
    <xf numFmtId="0" fontId="6" fillId="2" borderId="15" xfId="0" applyFont="1" applyFill="1" applyBorder="1" applyAlignment="1">
      <alignment horizontal="right" vertical="center" wrapText="1" indent="1"/>
    </xf>
    <xf numFmtId="49" fontId="3" fillId="2" borderId="0" xfId="0" applyNumberFormat="1" applyFont="1" applyFill="1" applyAlignment="1">
      <alignment horizontal="center" vertical="top"/>
    </xf>
    <xf numFmtId="49" fontId="3" fillId="2" borderId="0" xfId="0" applyNumberFormat="1" applyFont="1" applyFill="1" applyAlignment="1">
      <alignment horizontal="center" vertical="center"/>
    </xf>
    <xf numFmtId="0" fontId="2" fillId="2" borderId="2" xfId="0" applyFont="1" applyFill="1" applyBorder="1" applyAlignment="1">
      <alignment horizontal="justify" vertical="top" wrapText="1"/>
    </xf>
    <xf numFmtId="0" fontId="2" fillId="2" borderId="3" xfId="0" applyFont="1" applyFill="1" applyBorder="1" applyAlignment="1">
      <alignment horizontal="justify" vertical="top" wrapText="1"/>
    </xf>
    <xf numFmtId="0" fontId="2" fillId="2" borderId="4" xfId="0" applyFont="1" applyFill="1" applyBorder="1" applyAlignment="1">
      <alignment horizontal="justify" vertical="top" wrapText="1"/>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2" fillId="2" borderId="4" xfId="0" applyFont="1" applyFill="1" applyBorder="1" applyAlignment="1">
      <alignment horizontal="left" vertical="center"/>
    </xf>
    <xf numFmtId="0" fontId="11" fillId="2" borderId="0" xfId="0" applyFont="1" applyFill="1" applyBorder="1" applyAlignment="1">
      <alignment horizontal="center" vertical="top" wrapText="1"/>
    </xf>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 fillId="2" borderId="0" xfId="0" applyFont="1" applyFill="1" applyAlignment="1">
      <alignment horizontal="justify" vertical="top" wrapText="1"/>
    </xf>
    <xf numFmtId="49" fontId="12" fillId="2" borderId="0" xfId="0" applyNumberFormat="1" applyFont="1" applyFill="1" applyAlignment="1">
      <alignment horizontal="center" vertical="center" wrapText="1"/>
    </xf>
    <xf numFmtId="0" fontId="10" fillId="2" borderId="6" xfId="0" applyFont="1" applyFill="1" applyBorder="1" applyAlignment="1">
      <alignment horizontal="left" vertical="top"/>
    </xf>
    <xf numFmtId="0" fontId="9" fillId="2" borderId="0" xfId="0" applyFont="1" applyFill="1" applyAlignment="1">
      <alignment horizontal="left" vertical="top"/>
    </xf>
    <xf numFmtId="169" fontId="7" fillId="2" borderId="0" xfId="0" quotePrefix="1" applyNumberFormat="1" applyFont="1" applyFill="1" applyAlignment="1">
      <alignment horizontal="left" vertical="top"/>
    </xf>
    <xf numFmtId="0" fontId="2" fillId="2" borderId="11" xfId="0" applyFont="1" applyFill="1" applyBorder="1" applyAlignment="1">
      <alignment horizontal="left" vertical="center"/>
    </xf>
    <xf numFmtId="0" fontId="2" fillId="2" borderId="0" xfId="0" applyFont="1" applyFill="1" applyBorder="1" applyAlignment="1">
      <alignment horizontal="left" vertical="center"/>
    </xf>
    <xf numFmtId="0" fontId="2" fillId="2" borderId="14" xfId="0" applyFont="1" applyFill="1" applyBorder="1" applyAlignment="1">
      <alignment horizontal="left" vertical="center"/>
    </xf>
    <xf numFmtId="0" fontId="2" fillId="2" borderId="14" xfId="0" applyFont="1" applyFill="1" applyBorder="1" applyAlignment="1">
      <alignment horizontal="justify" vertical="top"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4" xfId="0" applyFont="1" applyFill="1" applyBorder="1" applyAlignment="1">
      <alignment horizontal="left" vertical="center" wrapText="1"/>
    </xf>
    <xf numFmtId="0" fontId="2" fillId="2" borderId="10" xfId="0" applyFont="1" applyFill="1" applyBorder="1" applyAlignment="1">
      <alignment horizontal="justify" vertical="center"/>
    </xf>
    <xf numFmtId="0" fontId="2" fillId="2" borderId="6" xfId="0" applyFont="1" applyFill="1" applyBorder="1" applyAlignment="1">
      <alignment horizontal="justify" vertical="center"/>
    </xf>
    <xf numFmtId="0" fontId="2" fillId="2" borderId="15" xfId="0" applyFont="1" applyFill="1" applyBorder="1" applyAlignment="1">
      <alignment horizontal="justify" vertical="center"/>
    </xf>
    <xf numFmtId="0" fontId="2" fillId="2" borderId="10" xfId="0" applyFont="1" applyFill="1" applyBorder="1" applyAlignment="1">
      <alignment horizontal="justify" vertical="top"/>
    </xf>
    <xf numFmtId="0" fontId="2" fillId="2" borderId="6" xfId="0" applyFont="1" applyFill="1" applyBorder="1" applyAlignment="1">
      <alignment horizontal="justify" vertical="top"/>
    </xf>
    <xf numFmtId="0" fontId="13" fillId="2" borderId="0" xfId="0" applyFont="1" applyFill="1" applyBorder="1" applyAlignment="1">
      <alignment horizontal="justify" vertical="top"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23984</xdr:colOff>
      <xdr:row>96</xdr:row>
      <xdr:rowOff>99392</xdr:rowOff>
    </xdr:from>
    <xdr:to>
      <xdr:col>1</xdr:col>
      <xdr:colOff>1352550</xdr:colOff>
      <xdr:row>100</xdr:row>
      <xdr:rowOff>158547</xdr:rowOff>
    </xdr:to>
    <xdr:sp macro="" textlink="">
      <xdr:nvSpPr>
        <xdr:cNvPr id="2" name="Text Box 1">
          <a:extLst>
            <a:ext uri="{FF2B5EF4-FFF2-40B4-BE49-F238E27FC236}">
              <a16:creationId xmlns:a16="http://schemas.microsoft.com/office/drawing/2014/main" id="{350DCDEF-3D73-4B7C-91FA-5A15D6F83793}"/>
            </a:ext>
          </a:extLst>
        </xdr:cNvPr>
        <xdr:cNvSpPr txBox="1">
          <a:spLocks noChangeArrowheads="1"/>
        </xdr:cNvSpPr>
      </xdr:nvSpPr>
      <xdr:spPr bwMode="auto">
        <a:xfrm>
          <a:off x="23984" y="62513542"/>
          <a:ext cx="1919116" cy="770355"/>
        </a:xfrm>
        <a:prstGeom prst="rect">
          <a:avLst/>
        </a:prstGeom>
        <a:noFill/>
        <a:ln w="9525">
          <a:noFill/>
          <a:miter lim="800000"/>
          <a:headEnd/>
          <a:tailEnd/>
        </a:ln>
      </xdr:spPr>
      <xdr:txBody>
        <a:bodyPr vertOverflow="clip" wrap="square" lIns="36576" tIns="27432" rIns="36576" bIns="0" anchor="ctr" upright="1"/>
        <a:lstStyle/>
        <a:p>
          <a:pPr algn="ctr">
            <a:lnSpc>
              <a:spcPts val="1300"/>
            </a:lnSpc>
          </a:pPr>
          <a:r>
            <a:rPr lang="en-US" sz="1050" b="1">
              <a:effectLst/>
              <a:latin typeface="Times New Roman" panose="02020603050405020304" pitchFamily="18" charset="0"/>
              <a:ea typeface="+mn-ea"/>
              <a:cs typeface="Times New Roman" panose="02020603050405020304" pitchFamily="18" charset="0"/>
            </a:rPr>
            <a:t>(Hasan Mahmud)</a:t>
          </a:r>
        </a:p>
        <a:p>
          <a:pPr algn="ctr">
            <a:lnSpc>
              <a:spcPts val="1300"/>
            </a:lnSpc>
          </a:pPr>
          <a:r>
            <a:rPr lang="en-US" sz="1050" b="0">
              <a:effectLst/>
              <a:latin typeface="Times New Roman" panose="02020603050405020304" pitchFamily="18" charset="0"/>
              <a:ea typeface="+mn-ea"/>
              <a:cs typeface="Times New Roman" panose="02020603050405020304" pitchFamily="18" charset="0"/>
            </a:rPr>
            <a:t>Executive Engineer </a:t>
          </a:r>
        </a:p>
        <a:p>
          <a:pPr algn="ctr">
            <a:lnSpc>
              <a:spcPts val="1300"/>
            </a:lnSpc>
          </a:pPr>
          <a:r>
            <a:rPr lang="en-US" sz="1050" b="0">
              <a:effectLst/>
              <a:latin typeface="Times New Roman" panose="02020603050405020304" pitchFamily="18" charset="0"/>
              <a:ea typeface="+mn-ea"/>
              <a:cs typeface="Times New Roman" panose="02020603050405020304" pitchFamily="18" charset="0"/>
            </a:rPr>
            <a:t>Bhola O&amp;M Division-II</a:t>
          </a:r>
        </a:p>
        <a:p>
          <a:pPr algn="ctr">
            <a:lnSpc>
              <a:spcPts val="1300"/>
            </a:lnSpc>
          </a:pPr>
          <a:r>
            <a:rPr lang="en-US" sz="1050" b="0">
              <a:effectLst/>
              <a:latin typeface="Times New Roman" panose="02020603050405020304" pitchFamily="18" charset="0"/>
              <a:ea typeface="+mn-ea"/>
              <a:cs typeface="Times New Roman" panose="02020603050405020304" pitchFamily="18" charset="0"/>
            </a:rPr>
            <a:t>BWDB, Charfession, Bhola.</a:t>
          </a:r>
        </a:p>
      </xdr:txBody>
    </xdr:sp>
    <xdr:clientData/>
  </xdr:twoCellAnchor>
  <xdr:twoCellAnchor>
    <xdr:from>
      <xdr:col>2</xdr:col>
      <xdr:colOff>527050</xdr:colOff>
      <xdr:row>96</xdr:row>
      <xdr:rowOff>71783</xdr:rowOff>
    </xdr:from>
    <xdr:to>
      <xdr:col>5</xdr:col>
      <xdr:colOff>810039</xdr:colOff>
      <xdr:row>100</xdr:row>
      <xdr:rowOff>143565</xdr:rowOff>
    </xdr:to>
    <xdr:sp macro="" textlink="">
      <xdr:nvSpPr>
        <xdr:cNvPr id="3" name="Text Box 2">
          <a:extLst>
            <a:ext uri="{FF2B5EF4-FFF2-40B4-BE49-F238E27FC236}">
              <a16:creationId xmlns:a16="http://schemas.microsoft.com/office/drawing/2014/main" id="{E81FE926-66EC-4EDA-9577-5293DB2748AC}"/>
            </a:ext>
          </a:extLst>
        </xdr:cNvPr>
        <xdr:cNvSpPr txBox="1">
          <a:spLocks noChangeArrowheads="1"/>
        </xdr:cNvSpPr>
      </xdr:nvSpPr>
      <xdr:spPr bwMode="auto">
        <a:xfrm>
          <a:off x="4470400" y="62485933"/>
          <a:ext cx="1781589" cy="782982"/>
        </a:xfrm>
        <a:prstGeom prst="rect">
          <a:avLst/>
        </a:prstGeom>
        <a:noFill/>
        <a:ln w="9525">
          <a:noFill/>
          <a:miter lim="800000"/>
          <a:headEnd/>
          <a:tailEnd/>
        </a:ln>
      </xdr:spPr>
      <xdr:txBody>
        <a:bodyPr vertOverflow="clip" wrap="square" lIns="36576" tIns="27432" rIns="36576" bIns="0" anchor="ctr" upright="1"/>
        <a:lstStyle/>
        <a:p>
          <a:pPr algn="ctr">
            <a:lnSpc>
              <a:spcPts val="1300"/>
            </a:lnSpc>
          </a:pPr>
          <a:r>
            <a:rPr lang="en-GB" sz="1000" b="1">
              <a:effectLst/>
              <a:latin typeface="Times New Roman" panose="02020603050405020304" pitchFamily="18" charset="0"/>
              <a:ea typeface="+mn-ea"/>
              <a:cs typeface="Times New Roman" panose="02020603050405020304" pitchFamily="18" charset="0"/>
            </a:rPr>
            <a:t>(Md.</a:t>
          </a:r>
          <a:r>
            <a:rPr lang="en-GB" sz="1000" b="1" baseline="0">
              <a:effectLst/>
              <a:latin typeface="Times New Roman" panose="02020603050405020304" pitchFamily="18" charset="0"/>
              <a:ea typeface="+mn-ea"/>
              <a:cs typeface="Times New Roman" panose="02020603050405020304" pitchFamily="18" charset="0"/>
            </a:rPr>
            <a:t> Abdur Rahman</a:t>
          </a:r>
          <a:r>
            <a:rPr lang="en-GB" sz="1000" b="1">
              <a:effectLst/>
              <a:latin typeface="Times New Roman" panose="02020603050405020304" pitchFamily="18" charset="0"/>
              <a:ea typeface="+mn-ea"/>
              <a:cs typeface="Times New Roman" panose="02020603050405020304" pitchFamily="18" charset="0"/>
            </a:rPr>
            <a:t>)</a:t>
          </a:r>
          <a:endParaRPr lang="en-US" sz="1000">
            <a:effectLst/>
            <a:latin typeface="Times New Roman" panose="02020603050405020304" pitchFamily="18" charset="0"/>
            <a:ea typeface="+mn-ea"/>
            <a:cs typeface="Times New Roman" panose="02020603050405020304" pitchFamily="18" charset="0"/>
          </a:endParaRPr>
        </a:p>
        <a:p>
          <a:pPr algn="ctr">
            <a:lnSpc>
              <a:spcPts val="1300"/>
            </a:lnSpc>
          </a:pPr>
          <a:r>
            <a:rPr lang="en-GB" sz="1000">
              <a:effectLst/>
              <a:latin typeface="Times New Roman" panose="02020603050405020304" pitchFamily="18" charset="0"/>
              <a:ea typeface="+mn-ea"/>
              <a:cs typeface="Times New Roman" panose="02020603050405020304" pitchFamily="18" charset="0"/>
            </a:rPr>
            <a:t>Sub-Assiatant Engineer</a:t>
          </a:r>
          <a:endParaRPr lang="en-US" sz="1000">
            <a:effectLst/>
            <a:latin typeface="Times New Roman" panose="02020603050405020304" pitchFamily="18" charset="0"/>
            <a:ea typeface="+mn-ea"/>
            <a:cs typeface="Times New Roman" panose="02020603050405020304" pitchFamily="18" charset="0"/>
          </a:endParaRPr>
        </a:p>
        <a:p>
          <a:pPr algn="ctr">
            <a:lnSpc>
              <a:spcPts val="1300"/>
            </a:lnSpc>
          </a:pPr>
          <a:r>
            <a:rPr lang="en-GB" sz="1000">
              <a:effectLst/>
              <a:latin typeface="Times New Roman" panose="02020603050405020304" pitchFamily="18" charset="0"/>
              <a:ea typeface="+mn-ea"/>
              <a:cs typeface="Times New Roman" panose="02020603050405020304" pitchFamily="18" charset="0"/>
            </a:rPr>
            <a:t>Sakuchia O&amp;M Section</a:t>
          </a:r>
          <a:endParaRPr lang="en-US" sz="1000">
            <a:effectLst/>
            <a:latin typeface="Times New Roman" panose="02020603050405020304" pitchFamily="18" charset="0"/>
            <a:ea typeface="+mn-ea"/>
            <a:cs typeface="Times New Roman" panose="02020603050405020304" pitchFamily="18" charset="0"/>
          </a:endParaRPr>
        </a:p>
        <a:p>
          <a:pPr algn="ctr">
            <a:lnSpc>
              <a:spcPts val="1300"/>
            </a:lnSpc>
          </a:pPr>
          <a:r>
            <a:rPr lang="en-GB" sz="1000">
              <a:effectLst/>
              <a:latin typeface="Times New Roman" panose="02020603050405020304" pitchFamily="18" charset="0"/>
              <a:ea typeface="+mn-ea"/>
              <a:cs typeface="Times New Roman" panose="02020603050405020304" pitchFamily="18" charset="0"/>
            </a:rPr>
            <a:t>BWDB, Monpura, Bhola.</a:t>
          </a:r>
        </a:p>
      </xdr:txBody>
    </xdr:sp>
    <xdr:clientData/>
  </xdr:twoCellAnchor>
  <xdr:twoCellAnchor>
    <xdr:from>
      <xdr:col>1</xdr:col>
      <xdr:colOff>1398065</xdr:colOff>
      <xdr:row>96</xdr:row>
      <xdr:rowOff>99391</xdr:rowOff>
    </xdr:from>
    <xdr:to>
      <xdr:col>3</xdr:col>
      <xdr:colOff>115957</xdr:colOff>
      <xdr:row>100</xdr:row>
      <xdr:rowOff>163531</xdr:rowOff>
    </xdr:to>
    <xdr:sp macro="" textlink="">
      <xdr:nvSpPr>
        <xdr:cNvPr id="4" name="Text Box 1">
          <a:extLst>
            <a:ext uri="{FF2B5EF4-FFF2-40B4-BE49-F238E27FC236}">
              <a16:creationId xmlns:a16="http://schemas.microsoft.com/office/drawing/2014/main" id="{487B4CC9-1419-4DA1-A4B5-F92668128CE6}"/>
            </a:ext>
          </a:extLst>
        </xdr:cNvPr>
        <xdr:cNvSpPr txBox="1">
          <a:spLocks noChangeArrowheads="1"/>
        </xdr:cNvSpPr>
      </xdr:nvSpPr>
      <xdr:spPr bwMode="auto">
        <a:xfrm>
          <a:off x="2016500" y="73389434"/>
          <a:ext cx="2163457" cy="770923"/>
        </a:xfrm>
        <a:prstGeom prst="rect">
          <a:avLst/>
        </a:prstGeom>
        <a:noFill/>
        <a:ln w="9525">
          <a:noFill/>
          <a:miter lim="800000"/>
          <a:headEnd/>
          <a:tailEnd/>
        </a:ln>
      </xdr:spPr>
      <xdr:txBody>
        <a:bodyPr vertOverflow="clip" wrap="square" lIns="36576" tIns="27432" rIns="36576" bIns="0" anchor="ctr" upright="1"/>
        <a:lstStyle/>
        <a:p>
          <a:pPr algn="ctr">
            <a:lnSpc>
              <a:spcPts val="1300"/>
            </a:lnSpc>
          </a:pPr>
          <a:r>
            <a:rPr lang="en-US" sz="1000" b="1">
              <a:effectLst/>
              <a:latin typeface="Times New Roman" panose="02020603050405020304" pitchFamily="18" charset="0"/>
              <a:ea typeface="+mn-ea"/>
              <a:cs typeface="Times New Roman" panose="02020603050405020304" pitchFamily="18" charset="0"/>
            </a:rPr>
            <a:t>(Md. Mizanur Rahman)</a:t>
          </a:r>
        </a:p>
        <a:p>
          <a:pPr algn="ctr">
            <a:lnSpc>
              <a:spcPts val="1300"/>
            </a:lnSpc>
          </a:pPr>
          <a:r>
            <a:rPr lang="en-US" sz="1000" b="0">
              <a:effectLst/>
              <a:latin typeface="Times New Roman" panose="02020603050405020304" pitchFamily="18" charset="0"/>
              <a:ea typeface="+mn-ea"/>
              <a:cs typeface="Times New Roman" panose="02020603050405020304" pitchFamily="18" charset="0"/>
            </a:rPr>
            <a:t>Sub-Divisional Engineer (A.C.)</a:t>
          </a:r>
        </a:p>
        <a:p>
          <a:pPr algn="ctr">
            <a:lnSpc>
              <a:spcPts val="1300"/>
            </a:lnSpc>
          </a:pPr>
          <a:r>
            <a:rPr lang="en-US" sz="1000" b="0">
              <a:effectLst/>
              <a:latin typeface="Times New Roman" panose="02020603050405020304" pitchFamily="18" charset="0"/>
              <a:ea typeface="+mn-ea"/>
              <a:cs typeface="Times New Roman" panose="02020603050405020304" pitchFamily="18" charset="0"/>
            </a:rPr>
            <a:t>Charfession O&amp;M Sub-Division-I</a:t>
          </a:r>
        </a:p>
        <a:p>
          <a:pPr algn="ctr">
            <a:lnSpc>
              <a:spcPts val="1300"/>
            </a:lnSpc>
          </a:pPr>
          <a:r>
            <a:rPr lang="en-US" sz="1000" b="0">
              <a:effectLst/>
              <a:latin typeface="Times New Roman" panose="02020603050405020304" pitchFamily="18" charset="0"/>
              <a:ea typeface="+mn-ea"/>
              <a:cs typeface="Times New Roman" panose="02020603050405020304" pitchFamily="18" charset="0"/>
            </a:rPr>
            <a:t>BWDB, Charfession, Bhola.</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05"/>
  <sheetViews>
    <sheetView tabSelected="1" view="pageBreakPreview" zoomScaleNormal="59" zoomScaleSheetLayoutView="100" workbookViewId="0">
      <selection activeCell="F89" sqref="F89"/>
    </sheetView>
  </sheetViews>
  <sheetFormatPr defaultColWidth="8.81640625" defaultRowHeight="14" x14ac:dyDescent="0.3"/>
  <cols>
    <col min="1" max="1" width="8.453125" style="72" bestFit="1" customWidth="1"/>
    <col min="2" max="2" width="48" style="72" customWidth="1"/>
    <col min="3" max="3" width="7.6328125" style="144" bestFit="1" customWidth="1"/>
    <col min="4" max="4" width="4.36328125" style="73" bestFit="1" customWidth="1"/>
    <col min="5" max="5" width="9.453125" style="73" bestFit="1" customWidth="1"/>
    <col min="6" max="6" width="11.6328125" style="74" bestFit="1" customWidth="1"/>
    <col min="7" max="7" width="13.08984375" style="72" bestFit="1" customWidth="1"/>
    <col min="8" max="8" width="8.81640625" style="72"/>
    <col min="9" max="9" width="12.36328125" style="72" bestFit="1" customWidth="1"/>
    <col min="10" max="10" width="9.36328125" style="72" bestFit="1" customWidth="1"/>
    <col min="11" max="16384" width="8.81640625" style="72"/>
  </cols>
  <sheetData>
    <row r="1" spans="1:7" ht="32.5" customHeight="1" x14ac:dyDescent="0.3">
      <c r="A1" s="187" t="s">
        <v>245</v>
      </c>
      <c r="B1" s="187"/>
      <c r="C1" s="187"/>
      <c r="D1" s="187"/>
      <c r="E1" s="187"/>
      <c r="F1" s="187"/>
      <c r="G1" s="35"/>
    </row>
    <row r="2" spans="1:7" ht="26" x14ac:dyDescent="0.3">
      <c r="A2" s="111" t="s">
        <v>217</v>
      </c>
      <c r="B2" s="111" t="s">
        <v>218</v>
      </c>
      <c r="C2" s="139" t="s">
        <v>221</v>
      </c>
      <c r="D2" s="75" t="s">
        <v>31</v>
      </c>
      <c r="E2" s="114" t="s">
        <v>219</v>
      </c>
      <c r="F2" s="115" t="s">
        <v>220</v>
      </c>
      <c r="G2" s="36"/>
    </row>
    <row r="3" spans="1:7" s="57" customFormat="1" ht="10.5" x14ac:dyDescent="0.25">
      <c r="A3" s="56">
        <v>1</v>
      </c>
      <c r="B3" s="56">
        <v>2</v>
      </c>
      <c r="C3" s="56">
        <v>3</v>
      </c>
      <c r="D3" s="56">
        <v>4</v>
      </c>
      <c r="E3" s="56">
        <v>5</v>
      </c>
      <c r="F3" s="56">
        <v>6</v>
      </c>
      <c r="G3" s="64"/>
    </row>
    <row r="4" spans="1:7" ht="55" customHeight="1" x14ac:dyDescent="0.3">
      <c r="A4" s="109" t="s">
        <v>116</v>
      </c>
      <c r="B4" s="145" t="s">
        <v>117</v>
      </c>
      <c r="C4" s="136">
        <v>6000</v>
      </c>
      <c r="D4" s="71" t="s">
        <v>38</v>
      </c>
      <c r="E4" s="71">
        <v>33.331000000000003</v>
      </c>
      <c r="F4" s="71">
        <f>ROUND(C4*E4,3)</f>
        <v>199986</v>
      </c>
      <c r="G4" s="37"/>
    </row>
    <row r="5" spans="1:7" ht="77.5" customHeight="1" x14ac:dyDescent="0.3">
      <c r="A5" s="119" t="s">
        <v>118</v>
      </c>
      <c r="B5" s="62" t="s">
        <v>119</v>
      </c>
      <c r="C5" s="135">
        <v>2250</v>
      </c>
      <c r="D5" s="48" t="s">
        <v>38</v>
      </c>
      <c r="E5" s="48">
        <v>38.091000000000001</v>
      </c>
      <c r="F5" s="48">
        <f>ROUND(C5*E5,3)</f>
        <v>85704.75</v>
      </c>
      <c r="G5" s="37"/>
    </row>
    <row r="6" spans="1:7" ht="94" customHeight="1" x14ac:dyDescent="0.3">
      <c r="A6" s="86" t="s">
        <v>120</v>
      </c>
      <c r="B6" s="124" t="s">
        <v>121</v>
      </c>
      <c r="C6" s="136">
        <v>8</v>
      </c>
      <c r="D6" s="71" t="s">
        <v>222</v>
      </c>
      <c r="E6" s="71">
        <v>333.33499999999998</v>
      </c>
      <c r="F6" s="71">
        <f>ROUND(C6*E6,3)</f>
        <v>2666.68</v>
      </c>
      <c r="G6" s="37"/>
    </row>
    <row r="7" spans="1:7" ht="251" customHeight="1" x14ac:dyDescent="0.3">
      <c r="A7" s="105" t="s">
        <v>122</v>
      </c>
      <c r="B7" s="92" t="s">
        <v>232</v>
      </c>
      <c r="C7" s="137"/>
      <c r="D7" s="106"/>
      <c r="E7" s="106"/>
      <c r="F7" s="106"/>
      <c r="G7" s="37"/>
    </row>
    <row r="8" spans="1:7" x14ac:dyDescent="0.3">
      <c r="A8" s="27" t="s">
        <v>123</v>
      </c>
      <c r="B8" s="77" t="s">
        <v>50</v>
      </c>
      <c r="C8" s="132">
        <v>1</v>
      </c>
      <c r="D8" s="108" t="s">
        <v>222</v>
      </c>
      <c r="E8" s="108">
        <v>500000.00099999999</v>
      </c>
      <c r="F8" s="108">
        <f>ROUND(C8*E8,3)</f>
        <v>500000.00099999999</v>
      </c>
      <c r="G8" s="38"/>
    </row>
    <row r="9" spans="1:7" ht="52" x14ac:dyDescent="0.3">
      <c r="A9" s="86" t="s">
        <v>124</v>
      </c>
      <c r="B9" s="92" t="s">
        <v>125</v>
      </c>
      <c r="C9" s="137"/>
      <c r="D9" s="42"/>
      <c r="E9" s="42"/>
      <c r="F9" s="42"/>
      <c r="G9" s="37"/>
    </row>
    <row r="10" spans="1:7" x14ac:dyDescent="0.3">
      <c r="A10" s="83" t="s">
        <v>126</v>
      </c>
      <c r="B10" s="77" t="s">
        <v>127</v>
      </c>
      <c r="C10" s="132">
        <v>68799.55</v>
      </c>
      <c r="D10" s="65" t="s">
        <v>37</v>
      </c>
      <c r="E10" s="65">
        <v>7.4610000000000003</v>
      </c>
      <c r="F10" s="65">
        <f>ROUND(C10*E10,3)</f>
        <v>513313.44300000003</v>
      </c>
      <c r="G10" s="37"/>
    </row>
    <row r="11" spans="1:7" ht="91" x14ac:dyDescent="0.3">
      <c r="A11" s="109" t="s">
        <v>128</v>
      </c>
      <c r="B11" s="58" t="s">
        <v>129</v>
      </c>
      <c r="C11" s="136">
        <v>7210.32</v>
      </c>
      <c r="D11" s="96" t="s">
        <v>37</v>
      </c>
      <c r="E11" s="96">
        <v>200.001</v>
      </c>
      <c r="F11" s="96">
        <f>ROUND(C11*E11,3)</f>
        <v>1442071.21</v>
      </c>
      <c r="G11" s="37"/>
    </row>
    <row r="12" spans="1:7" ht="54" customHeight="1" x14ac:dyDescent="0.3">
      <c r="A12" s="130" t="s">
        <v>130</v>
      </c>
      <c r="B12" s="125" t="s">
        <v>78</v>
      </c>
      <c r="C12" s="138">
        <v>13448.42</v>
      </c>
      <c r="D12" s="31" t="s">
        <v>37</v>
      </c>
      <c r="E12" s="31">
        <v>200.001</v>
      </c>
      <c r="F12" s="31">
        <f>ROUND(C12*E12,3)</f>
        <v>2689697.4479999999</v>
      </c>
      <c r="G12" s="37"/>
    </row>
    <row r="13" spans="1:7" ht="78" x14ac:dyDescent="0.3">
      <c r="A13" s="86" t="s">
        <v>246</v>
      </c>
      <c r="B13" s="92" t="s">
        <v>131</v>
      </c>
      <c r="C13" s="137"/>
      <c r="D13" s="42"/>
      <c r="E13" s="42"/>
      <c r="F13" s="42"/>
      <c r="G13" s="37"/>
    </row>
    <row r="14" spans="1:7" x14ac:dyDescent="0.3">
      <c r="A14" s="30" t="s">
        <v>132</v>
      </c>
      <c r="B14" s="95" t="s">
        <v>133</v>
      </c>
      <c r="C14" s="132">
        <v>68.489999999999995</v>
      </c>
      <c r="D14" s="48" t="s">
        <v>37</v>
      </c>
      <c r="E14" s="65">
        <v>12000.001</v>
      </c>
      <c r="F14" s="65">
        <f>ROUND(C14*E14,3)</f>
        <v>821880.06799999997</v>
      </c>
      <c r="G14" s="37"/>
    </row>
    <row r="15" spans="1:7" ht="78" x14ac:dyDescent="0.3">
      <c r="A15" s="86" t="s">
        <v>247</v>
      </c>
      <c r="B15" s="87" t="s">
        <v>134</v>
      </c>
      <c r="C15" s="140"/>
      <c r="D15" s="42"/>
      <c r="E15" s="31"/>
      <c r="F15" s="31"/>
      <c r="G15" s="37"/>
    </row>
    <row r="16" spans="1:7" x14ac:dyDescent="0.3">
      <c r="A16" s="30" t="s">
        <v>135</v>
      </c>
      <c r="B16" s="29" t="s">
        <v>136</v>
      </c>
      <c r="C16" s="140">
        <v>93024.74</v>
      </c>
      <c r="D16" s="65" t="s">
        <v>137</v>
      </c>
      <c r="E16" s="31">
        <v>103.001</v>
      </c>
      <c r="F16" s="31">
        <f>ROUND(C16*E16,3)</f>
        <v>9581641.2449999992</v>
      </c>
      <c r="G16" s="38"/>
    </row>
    <row r="17" spans="1:7" ht="78" x14ac:dyDescent="0.3">
      <c r="A17" s="103" t="s">
        <v>238</v>
      </c>
      <c r="B17" s="104" t="s">
        <v>138</v>
      </c>
      <c r="C17" s="100">
        <v>381.78</v>
      </c>
      <c r="D17" s="96" t="s">
        <v>137</v>
      </c>
      <c r="E17" s="96">
        <v>83.001000000000005</v>
      </c>
      <c r="F17" s="96">
        <f>ROUND(C17*E17,3)</f>
        <v>31688.121999999999</v>
      </c>
      <c r="G17" s="37"/>
    </row>
    <row r="18" spans="1:7" ht="104" x14ac:dyDescent="0.3">
      <c r="A18" s="86" t="s">
        <v>239</v>
      </c>
      <c r="B18" s="92" t="s">
        <v>139</v>
      </c>
      <c r="C18" s="137"/>
      <c r="D18" s="42"/>
      <c r="E18" s="42"/>
      <c r="F18" s="42"/>
      <c r="G18" s="37"/>
    </row>
    <row r="19" spans="1:7" ht="14" customHeight="1" x14ac:dyDescent="0.3">
      <c r="A19" s="30" t="s">
        <v>140</v>
      </c>
      <c r="B19" s="95" t="s">
        <v>141</v>
      </c>
      <c r="C19" s="132">
        <v>827.56</v>
      </c>
      <c r="D19" s="65" t="s">
        <v>37</v>
      </c>
      <c r="E19" s="65">
        <v>15464.101000000001</v>
      </c>
      <c r="F19" s="65">
        <f>ROUND(C19*E19,3)</f>
        <v>12797471.424000001</v>
      </c>
      <c r="G19" s="37"/>
    </row>
    <row r="20" spans="1:7" ht="91" x14ac:dyDescent="0.3">
      <c r="A20" s="86" t="s">
        <v>240</v>
      </c>
      <c r="B20" s="87" t="s">
        <v>142</v>
      </c>
      <c r="C20" s="138"/>
      <c r="D20" s="31"/>
      <c r="E20" s="31"/>
      <c r="F20" s="31"/>
      <c r="G20" s="37"/>
    </row>
    <row r="21" spans="1:7" ht="27" customHeight="1" x14ac:dyDescent="0.3">
      <c r="A21" s="27" t="s">
        <v>143</v>
      </c>
      <c r="B21" s="113" t="s">
        <v>144</v>
      </c>
      <c r="C21" s="134">
        <v>338.68</v>
      </c>
      <c r="D21" s="34" t="s">
        <v>38</v>
      </c>
      <c r="E21" s="34">
        <v>998.50099999999998</v>
      </c>
      <c r="F21" s="34">
        <f>ROUND(C21*E21,3)</f>
        <v>338172.31900000002</v>
      </c>
      <c r="G21" s="38"/>
    </row>
    <row r="22" spans="1:7" ht="26" x14ac:dyDescent="0.3">
      <c r="A22" s="85" t="s">
        <v>145</v>
      </c>
      <c r="B22" s="88" t="s">
        <v>146</v>
      </c>
      <c r="C22" s="138">
        <v>6312.58</v>
      </c>
      <c r="D22" s="31" t="s">
        <v>38</v>
      </c>
      <c r="E22" s="31">
        <v>1094.1010000000001</v>
      </c>
      <c r="F22" s="31">
        <f>ROUND(C22*E22,3)</f>
        <v>6906600.091</v>
      </c>
      <c r="G22" s="37"/>
    </row>
    <row r="23" spans="1:7" ht="28" customHeight="1" x14ac:dyDescent="0.3">
      <c r="A23" s="86" t="s">
        <v>147</v>
      </c>
      <c r="B23" s="87" t="s">
        <v>148</v>
      </c>
      <c r="C23" s="133">
        <v>119.1</v>
      </c>
      <c r="D23" s="32" t="s">
        <v>38</v>
      </c>
      <c r="E23" s="32">
        <v>937.40099999999995</v>
      </c>
      <c r="F23" s="32">
        <f>ROUND(C23*E23,3)</f>
        <v>111644.459</v>
      </c>
      <c r="G23" s="37"/>
    </row>
    <row r="24" spans="1:7" ht="30" customHeight="1" x14ac:dyDescent="0.3">
      <c r="A24" s="109" t="s">
        <v>149</v>
      </c>
      <c r="B24" s="110" t="s">
        <v>150</v>
      </c>
      <c r="C24" s="100">
        <v>25.71</v>
      </c>
      <c r="D24" s="96" t="s">
        <v>38</v>
      </c>
      <c r="E24" s="96">
        <v>1347.181</v>
      </c>
      <c r="F24" s="96">
        <f>ROUND(C24*E24,3)</f>
        <v>34636.023999999998</v>
      </c>
      <c r="G24" s="37"/>
    </row>
    <row r="25" spans="1:7" ht="78" x14ac:dyDescent="0.3">
      <c r="A25" s="86" t="s">
        <v>248</v>
      </c>
      <c r="B25" s="87" t="s">
        <v>151</v>
      </c>
      <c r="C25" s="133"/>
      <c r="D25" s="32"/>
      <c r="E25" s="66"/>
      <c r="F25" s="42"/>
      <c r="G25" s="37"/>
    </row>
    <row r="26" spans="1:7" x14ac:dyDescent="0.3">
      <c r="A26" s="27" t="s">
        <v>152</v>
      </c>
      <c r="B26" s="28" t="s">
        <v>153</v>
      </c>
      <c r="C26" s="134">
        <v>7.52</v>
      </c>
      <c r="D26" s="34" t="s">
        <v>38</v>
      </c>
      <c r="E26" s="59">
        <v>1174.191</v>
      </c>
      <c r="F26" s="65">
        <f>ROUND(C26*E26,3)</f>
        <v>8829.9159999999993</v>
      </c>
      <c r="G26" s="37"/>
    </row>
    <row r="27" spans="1:7" ht="39" x14ac:dyDescent="0.3">
      <c r="A27" s="85" t="s">
        <v>249</v>
      </c>
      <c r="B27" s="88" t="s">
        <v>154</v>
      </c>
      <c r="C27" s="138"/>
      <c r="D27" s="31"/>
      <c r="E27" s="31"/>
      <c r="F27" s="31"/>
      <c r="G27" s="37"/>
    </row>
    <row r="28" spans="1:7" ht="14" customHeight="1" x14ac:dyDescent="0.3">
      <c r="A28" s="27" t="s">
        <v>52</v>
      </c>
      <c r="B28" s="28" t="s">
        <v>155</v>
      </c>
      <c r="C28" s="134">
        <v>521.86</v>
      </c>
      <c r="D28" s="34" t="s">
        <v>38</v>
      </c>
      <c r="E28" s="34">
        <v>31.821000000000002</v>
      </c>
      <c r="F28" s="31">
        <f>ROUND(C28*E28,3)</f>
        <v>16606.107</v>
      </c>
      <c r="G28" s="37"/>
    </row>
    <row r="29" spans="1:7" ht="91" x14ac:dyDescent="0.3">
      <c r="A29" s="103" t="s">
        <v>250</v>
      </c>
      <c r="B29" s="104" t="s">
        <v>156</v>
      </c>
      <c r="C29" s="100">
        <v>28</v>
      </c>
      <c r="D29" s="96" t="s">
        <v>222</v>
      </c>
      <c r="E29" s="96">
        <v>2868.8409999999999</v>
      </c>
      <c r="F29" s="96">
        <f>ROUND(C29*E29,3)</f>
        <v>80327.547999999995</v>
      </c>
      <c r="G29" s="37"/>
    </row>
    <row r="30" spans="1:7" ht="104" x14ac:dyDescent="0.3">
      <c r="A30" s="86" t="s">
        <v>251</v>
      </c>
      <c r="B30" s="92" t="s">
        <v>157</v>
      </c>
      <c r="C30" s="137"/>
      <c r="D30" s="42"/>
      <c r="E30" s="42"/>
      <c r="F30" s="42"/>
      <c r="G30" s="37"/>
    </row>
    <row r="31" spans="1:7" ht="16" customHeight="1" x14ac:dyDescent="0.3">
      <c r="A31" s="30" t="s">
        <v>158</v>
      </c>
      <c r="B31" s="95" t="s">
        <v>159</v>
      </c>
      <c r="C31" s="132">
        <v>30.5</v>
      </c>
      <c r="D31" s="65" t="s">
        <v>51</v>
      </c>
      <c r="E31" s="65">
        <v>356.08100000000002</v>
      </c>
      <c r="F31" s="65">
        <f>ROUND(C31*E31,3)</f>
        <v>10860.471</v>
      </c>
      <c r="G31" s="37"/>
    </row>
    <row r="32" spans="1:7" ht="106.5" customHeight="1" x14ac:dyDescent="0.3">
      <c r="A32" s="86" t="s">
        <v>252</v>
      </c>
      <c r="B32" s="87" t="s">
        <v>160</v>
      </c>
      <c r="C32" s="138"/>
      <c r="D32" s="31"/>
      <c r="E32" s="31"/>
      <c r="F32" s="31"/>
      <c r="G32" s="38"/>
    </row>
    <row r="33" spans="1:7" x14ac:dyDescent="0.3">
      <c r="A33" s="27" t="s">
        <v>161</v>
      </c>
      <c r="B33" s="28" t="s">
        <v>162</v>
      </c>
      <c r="C33" s="134">
        <v>7073</v>
      </c>
      <c r="D33" s="34" t="s">
        <v>222</v>
      </c>
      <c r="E33" s="34">
        <v>940.53099999999995</v>
      </c>
      <c r="F33" s="34">
        <f>ROUND(C33*E33,3)</f>
        <v>6652375.7630000003</v>
      </c>
      <c r="G33" s="37"/>
    </row>
    <row r="34" spans="1:7" x14ac:dyDescent="0.3">
      <c r="A34" s="85" t="s">
        <v>163</v>
      </c>
      <c r="B34" s="88" t="s">
        <v>164</v>
      </c>
      <c r="C34" s="138">
        <v>1582</v>
      </c>
      <c r="D34" s="31" t="s">
        <v>222</v>
      </c>
      <c r="E34" s="31">
        <v>660.13099999999997</v>
      </c>
      <c r="F34" s="32">
        <f>ROUND(C34*E34,3)</f>
        <v>1044327.242</v>
      </c>
      <c r="G34" s="37"/>
    </row>
    <row r="35" spans="1:7" x14ac:dyDescent="0.3">
      <c r="A35" s="86" t="s">
        <v>165</v>
      </c>
      <c r="B35" s="87" t="s">
        <v>166</v>
      </c>
      <c r="C35" s="133">
        <v>3222</v>
      </c>
      <c r="D35" s="32" t="s">
        <v>222</v>
      </c>
      <c r="E35" s="32">
        <v>1460.011</v>
      </c>
      <c r="F35" s="32">
        <f>ROUND(C35*E35,3)</f>
        <v>4704155.4419999998</v>
      </c>
      <c r="G35" s="37"/>
    </row>
    <row r="36" spans="1:7" x14ac:dyDescent="0.3">
      <c r="A36" s="86" t="s">
        <v>167</v>
      </c>
      <c r="B36" s="87" t="s">
        <v>168</v>
      </c>
      <c r="C36" s="133">
        <v>0</v>
      </c>
      <c r="D36" s="32" t="s">
        <v>222</v>
      </c>
      <c r="E36" s="32">
        <v>3252.3910000000001</v>
      </c>
      <c r="F36" s="32">
        <f>ROUND(C36*E36,3)</f>
        <v>0</v>
      </c>
      <c r="G36" s="40"/>
    </row>
    <row r="37" spans="1:7" ht="64" customHeight="1" x14ac:dyDescent="0.3">
      <c r="A37" s="86" t="s">
        <v>253</v>
      </c>
      <c r="B37" s="87" t="s">
        <v>169</v>
      </c>
      <c r="C37" s="133"/>
      <c r="D37" s="32"/>
      <c r="E37" s="32"/>
      <c r="F37" s="32"/>
      <c r="G37" s="37"/>
    </row>
    <row r="38" spans="1:7" x14ac:dyDescent="0.3">
      <c r="A38" s="30" t="s">
        <v>170</v>
      </c>
      <c r="B38" s="67" t="s">
        <v>171</v>
      </c>
      <c r="C38" s="138">
        <v>119.19</v>
      </c>
      <c r="D38" s="31" t="s">
        <v>37</v>
      </c>
      <c r="E38" s="31">
        <v>4564.5910000000003</v>
      </c>
      <c r="F38" s="31">
        <f>ROUND(C38*E38,3)</f>
        <v>544053.60100000002</v>
      </c>
      <c r="G38" s="38"/>
    </row>
    <row r="39" spans="1:7" x14ac:dyDescent="0.3">
      <c r="A39" s="86" t="s">
        <v>172</v>
      </c>
      <c r="B39" s="41" t="s">
        <v>173</v>
      </c>
      <c r="C39" s="133">
        <f>C38</f>
        <v>119.19</v>
      </c>
      <c r="D39" s="32" t="s">
        <v>37</v>
      </c>
      <c r="E39" s="32">
        <v>5028.491</v>
      </c>
      <c r="F39" s="32">
        <f>ROUND(C39*E39,3)</f>
        <v>599345.84199999995</v>
      </c>
      <c r="G39" s="37"/>
    </row>
    <row r="40" spans="1:7" ht="57" customHeight="1" x14ac:dyDescent="0.3">
      <c r="A40" s="109" t="s">
        <v>278</v>
      </c>
      <c r="B40" s="110" t="s">
        <v>280</v>
      </c>
      <c r="C40" s="100"/>
      <c r="D40" s="96"/>
      <c r="E40" s="96"/>
      <c r="F40" s="96"/>
      <c r="G40" s="37"/>
    </row>
    <row r="41" spans="1:7" ht="145" customHeight="1" x14ac:dyDescent="0.3">
      <c r="A41" s="86"/>
      <c r="B41" s="87" t="s">
        <v>279</v>
      </c>
      <c r="C41" s="133"/>
      <c r="D41" s="32"/>
      <c r="E41" s="32"/>
      <c r="F41" s="32"/>
      <c r="G41" s="37"/>
    </row>
    <row r="42" spans="1:7" ht="40.5" customHeight="1" x14ac:dyDescent="0.3">
      <c r="A42" s="27" t="s">
        <v>53</v>
      </c>
      <c r="B42" s="84" t="s">
        <v>174</v>
      </c>
      <c r="C42" s="134">
        <v>1890.68</v>
      </c>
      <c r="D42" s="34" t="s">
        <v>35</v>
      </c>
      <c r="E42" s="34">
        <v>250.131</v>
      </c>
      <c r="F42" s="34">
        <f>ROUND(C42*E42,3)</f>
        <v>472917.679</v>
      </c>
      <c r="G42" s="37"/>
    </row>
    <row r="43" spans="1:7" ht="51.5" customHeight="1" x14ac:dyDescent="0.3">
      <c r="A43" s="85" t="s">
        <v>254</v>
      </c>
      <c r="B43" s="88" t="s">
        <v>175</v>
      </c>
      <c r="C43" s="138"/>
      <c r="D43" s="31"/>
      <c r="E43" s="31"/>
      <c r="F43" s="31"/>
      <c r="G43" s="37"/>
    </row>
    <row r="44" spans="1:7" x14ac:dyDescent="0.3">
      <c r="A44" s="85" t="s">
        <v>176</v>
      </c>
      <c r="B44" s="88" t="s">
        <v>177</v>
      </c>
      <c r="C44" s="138">
        <v>791.11</v>
      </c>
      <c r="D44" s="31" t="s">
        <v>37</v>
      </c>
      <c r="E44" s="31">
        <v>1395.0309999999999</v>
      </c>
      <c r="F44" s="31">
        <f>ROUND(C44*E44,3)</f>
        <v>1103622.9739999999</v>
      </c>
      <c r="G44" s="38"/>
    </row>
    <row r="45" spans="1:7" ht="39" x14ac:dyDescent="0.3">
      <c r="A45" s="86" t="s">
        <v>255</v>
      </c>
      <c r="B45" s="87" t="s">
        <v>178</v>
      </c>
      <c r="C45" s="133"/>
      <c r="D45" s="32"/>
      <c r="E45" s="32"/>
      <c r="F45" s="32"/>
      <c r="G45" s="37"/>
    </row>
    <row r="46" spans="1:7" ht="16.5" customHeight="1" x14ac:dyDescent="0.3">
      <c r="A46" s="27" t="s">
        <v>179</v>
      </c>
      <c r="B46" s="28" t="s">
        <v>180</v>
      </c>
      <c r="C46" s="134">
        <v>119.85</v>
      </c>
      <c r="D46" s="34" t="s">
        <v>38</v>
      </c>
      <c r="E46" s="34">
        <v>494.81099999999998</v>
      </c>
      <c r="F46" s="31">
        <f>ROUND(C46*E46,3)</f>
        <v>59303.097999999998</v>
      </c>
      <c r="G46" s="37"/>
    </row>
    <row r="47" spans="1:7" ht="78" x14ac:dyDescent="0.3">
      <c r="A47" s="85" t="s">
        <v>256</v>
      </c>
      <c r="B47" s="123" t="s">
        <v>181</v>
      </c>
      <c r="C47" s="138">
        <v>4904.99</v>
      </c>
      <c r="D47" s="31" t="s">
        <v>137</v>
      </c>
      <c r="E47" s="43">
        <v>161.49100000000001</v>
      </c>
      <c r="F47" s="71">
        <f>ROUND(C47*E47,3)</f>
        <v>792111.74</v>
      </c>
      <c r="G47" s="37"/>
    </row>
    <row r="48" spans="1:7" ht="52" x14ac:dyDescent="0.3">
      <c r="A48" s="86" t="s">
        <v>257</v>
      </c>
      <c r="B48" s="87" t="s">
        <v>182</v>
      </c>
      <c r="C48" s="133"/>
      <c r="D48" s="32"/>
      <c r="E48" s="32"/>
      <c r="F48" s="31"/>
      <c r="G48" s="37"/>
    </row>
    <row r="49" spans="1:10" ht="13.5" customHeight="1" x14ac:dyDescent="0.3">
      <c r="A49" s="83" t="s">
        <v>183</v>
      </c>
      <c r="B49" s="28" t="s">
        <v>184</v>
      </c>
      <c r="C49" s="134">
        <v>52.29</v>
      </c>
      <c r="D49" s="34" t="s">
        <v>37</v>
      </c>
      <c r="E49" s="34">
        <v>2661.8310000000001</v>
      </c>
      <c r="F49" s="34">
        <f>ROUND(C49*E49,3)</f>
        <v>139187.14300000001</v>
      </c>
      <c r="G49" s="38"/>
    </row>
    <row r="50" spans="1:10" x14ac:dyDescent="0.3">
      <c r="A50" s="85" t="s">
        <v>185</v>
      </c>
      <c r="B50" s="88" t="s">
        <v>186</v>
      </c>
      <c r="C50" s="138">
        <v>810.03</v>
      </c>
      <c r="D50" s="31" t="s">
        <v>37</v>
      </c>
      <c r="E50" s="31">
        <v>2146.7109999999998</v>
      </c>
      <c r="F50" s="31">
        <f>ROUND(C50*E50,3)</f>
        <v>1738900.311</v>
      </c>
      <c r="G50" s="37"/>
    </row>
    <row r="51" spans="1:10" x14ac:dyDescent="0.3">
      <c r="A51" s="86" t="s">
        <v>187</v>
      </c>
      <c r="B51" s="87" t="s">
        <v>188</v>
      </c>
      <c r="C51" s="133">
        <v>1097.08</v>
      </c>
      <c r="D51" s="32" t="s">
        <v>37</v>
      </c>
      <c r="E51" s="32">
        <v>1389.171</v>
      </c>
      <c r="F51" s="32">
        <f>ROUND(C51*E51,3)</f>
        <v>1524031.7209999999</v>
      </c>
      <c r="G51" s="37"/>
    </row>
    <row r="52" spans="1:10" ht="79" customHeight="1" x14ac:dyDescent="0.3">
      <c r="A52" s="86" t="s">
        <v>258</v>
      </c>
      <c r="B52" s="87" t="s">
        <v>189</v>
      </c>
      <c r="C52" s="133"/>
      <c r="D52" s="32"/>
      <c r="E52" s="32"/>
      <c r="F52" s="32"/>
      <c r="G52" s="37"/>
    </row>
    <row r="53" spans="1:10" x14ac:dyDescent="0.3">
      <c r="A53" s="30" t="s">
        <v>190</v>
      </c>
      <c r="B53" s="29" t="s">
        <v>191</v>
      </c>
      <c r="C53" s="138">
        <v>3251.51</v>
      </c>
      <c r="D53" s="31" t="s">
        <v>37</v>
      </c>
      <c r="E53" s="31">
        <v>800.00099999999998</v>
      </c>
      <c r="F53" s="31">
        <f>ROUND(C53*E53,3)</f>
        <v>2601211.2519999999</v>
      </c>
      <c r="G53" s="38"/>
    </row>
    <row r="54" spans="1:10" ht="13.5" customHeight="1" x14ac:dyDescent="0.3">
      <c r="A54" s="98" t="s">
        <v>192</v>
      </c>
      <c r="B54" s="98" t="s">
        <v>223</v>
      </c>
      <c r="C54" s="100">
        <v>0</v>
      </c>
      <c r="D54" s="96" t="s">
        <v>37</v>
      </c>
      <c r="E54" s="96">
        <v>1763.8610000000001</v>
      </c>
      <c r="F54" s="32">
        <f>ROUND(C54*E54,3)</f>
        <v>0</v>
      </c>
      <c r="G54" s="37"/>
    </row>
    <row r="55" spans="1:10" ht="47.5" customHeight="1" x14ac:dyDescent="0.3">
      <c r="A55" s="105" t="s">
        <v>259</v>
      </c>
      <c r="B55" s="191" t="s">
        <v>193</v>
      </c>
      <c r="C55" s="133"/>
      <c r="D55" s="32"/>
      <c r="E55" s="66"/>
      <c r="F55" s="112"/>
      <c r="G55" s="37"/>
    </row>
    <row r="56" spans="1:10" ht="18" customHeight="1" x14ac:dyDescent="0.3">
      <c r="A56" s="102"/>
      <c r="B56" s="192"/>
      <c r="C56" s="134">
        <v>5768.25</v>
      </c>
      <c r="D56" s="34" t="s">
        <v>37</v>
      </c>
      <c r="E56" s="59">
        <v>198.84100000000001</v>
      </c>
      <c r="F56" s="108">
        <f>ROUND(C56*E56,3)</f>
        <v>1146964.598</v>
      </c>
      <c r="G56" s="37"/>
    </row>
    <row r="57" spans="1:10" ht="156" x14ac:dyDescent="0.3">
      <c r="A57" s="86" t="s">
        <v>260</v>
      </c>
      <c r="B57" s="92" t="s">
        <v>194</v>
      </c>
      <c r="C57" s="137"/>
      <c r="D57" s="42"/>
      <c r="E57" s="42"/>
      <c r="F57" s="107"/>
      <c r="G57" s="37"/>
    </row>
    <row r="58" spans="1:10" x14ac:dyDescent="0.3">
      <c r="A58" s="85" t="s">
        <v>195</v>
      </c>
      <c r="B58" s="95" t="s">
        <v>196</v>
      </c>
      <c r="C58" s="132">
        <v>6958.29</v>
      </c>
      <c r="D58" s="65" t="s">
        <v>37</v>
      </c>
      <c r="E58" s="65">
        <v>308.69099999999997</v>
      </c>
      <c r="F58" s="65">
        <f>ROUND(C58*E58,3)</f>
        <v>2147961.4980000001</v>
      </c>
      <c r="G58" s="38"/>
    </row>
    <row r="59" spans="1:10" ht="213" customHeight="1" x14ac:dyDescent="0.3">
      <c r="A59" s="86" t="s">
        <v>261</v>
      </c>
      <c r="B59" s="87" t="s">
        <v>197</v>
      </c>
      <c r="C59" s="138"/>
      <c r="D59" s="31"/>
      <c r="E59" s="31"/>
      <c r="F59" s="31"/>
      <c r="G59" s="37"/>
      <c r="I59" s="80" t="s">
        <v>234</v>
      </c>
      <c r="J59" s="81">
        <v>25116.3</v>
      </c>
    </row>
    <row r="60" spans="1:10" ht="26" x14ac:dyDescent="0.3">
      <c r="A60" s="85" t="s">
        <v>198</v>
      </c>
      <c r="B60" s="29" t="s">
        <v>199</v>
      </c>
      <c r="C60" s="138">
        <v>16236.01</v>
      </c>
      <c r="D60" s="31" t="s">
        <v>37</v>
      </c>
      <c r="E60" s="31">
        <v>183.17099999999999</v>
      </c>
      <c r="F60" s="31">
        <f>ROUND(C60*E60,3)</f>
        <v>2973966.1880000001</v>
      </c>
      <c r="G60" s="37"/>
    </row>
    <row r="61" spans="1:10" ht="52.5" customHeight="1" x14ac:dyDescent="0.3">
      <c r="A61" s="86" t="s">
        <v>262</v>
      </c>
      <c r="B61" s="92" t="s">
        <v>200</v>
      </c>
      <c r="C61" s="137"/>
      <c r="D61" s="42"/>
      <c r="E61" s="42"/>
      <c r="F61" s="42"/>
      <c r="G61" s="37"/>
    </row>
    <row r="62" spans="1:10" x14ac:dyDescent="0.3">
      <c r="A62" s="83"/>
      <c r="B62" s="77" t="s">
        <v>201</v>
      </c>
      <c r="C62" s="132">
        <f>C58</f>
        <v>6958.29</v>
      </c>
      <c r="D62" s="65" t="s">
        <v>37</v>
      </c>
      <c r="E62" s="65">
        <v>59.381</v>
      </c>
      <c r="F62" s="65">
        <f>ROUND(C62*E62,3)</f>
        <v>413190.21799999999</v>
      </c>
      <c r="G62" s="37"/>
    </row>
    <row r="63" spans="1:10" ht="52" x14ac:dyDescent="0.3">
      <c r="A63" s="85" t="s">
        <v>263</v>
      </c>
      <c r="B63" s="123" t="s">
        <v>202</v>
      </c>
      <c r="C63" s="141">
        <v>24636.37</v>
      </c>
      <c r="D63" s="97" t="s">
        <v>37</v>
      </c>
      <c r="E63" s="31">
        <v>16.971</v>
      </c>
      <c r="F63" s="31">
        <f>ROUND(C63*E63,3)</f>
        <v>418103.83500000002</v>
      </c>
      <c r="G63" s="37"/>
    </row>
    <row r="64" spans="1:10" ht="76.5" customHeight="1" x14ac:dyDescent="0.3">
      <c r="A64" s="86" t="s">
        <v>264</v>
      </c>
      <c r="B64" s="124" t="s">
        <v>203</v>
      </c>
      <c r="C64" s="136">
        <v>9705.6</v>
      </c>
      <c r="D64" s="71" t="s">
        <v>38</v>
      </c>
      <c r="E64" s="71">
        <v>32.970999999999997</v>
      </c>
      <c r="F64" s="71">
        <f>ROUND(C64*E64,3)</f>
        <v>320003.33799999999</v>
      </c>
      <c r="G64" s="37"/>
    </row>
    <row r="65" spans="1:7" ht="52" x14ac:dyDescent="0.3">
      <c r="A65" s="129" t="s">
        <v>265</v>
      </c>
      <c r="B65" s="92" t="s">
        <v>204</v>
      </c>
      <c r="C65" s="137"/>
      <c r="D65" s="127"/>
      <c r="E65" s="127"/>
      <c r="F65" s="127"/>
      <c r="G65" s="37"/>
    </row>
    <row r="66" spans="1:7" x14ac:dyDescent="0.3">
      <c r="A66" s="131" t="s">
        <v>205</v>
      </c>
      <c r="B66" s="77" t="s">
        <v>206</v>
      </c>
      <c r="C66" s="132">
        <v>11.5</v>
      </c>
      <c r="D66" s="128" t="s">
        <v>38</v>
      </c>
      <c r="E66" s="128">
        <v>98.230999999999995</v>
      </c>
      <c r="F66" s="128">
        <f>ROUND(C66*E66,3)</f>
        <v>1129.6569999999999</v>
      </c>
      <c r="G66" s="37"/>
    </row>
    <row r="67" spans="1:7" ht="65.5" customHeight="1" x14ac:dyDescent="0.3">
      <c r="A67" s="155" t="s">
        <v>266</v>
      </c>
      <c r="B67" s="189" t="s">
        <v>207</v>
      </c>
      <c r="C67" s="137"/>
      <c r="D67" s="153"/>
      <c r="E67" s="153"/>
      <c r="F67" s="153"/>
      <c r="G67" s="37"/>
    </row>
    <row r="68" spans="1:7" x14ac:dyDescent="0.3">
      <c r="A68" s="156"/>
      <c r="B68" s="190"/>
      <c r="C68" s="132">
        <v>5410.41</v>
      </c>
      <c r="D68" s="154" t="s">
        <v>37</v>
      </c>
      <c r="E68" s="154">
        <v>213.251</v>
      </c>
      <c r="F68" s="154">
        <f>ROUND(C68*E68,3)</f>
        <v>1153775.3430000001</v>
      </c>
      <c r="G68" s="38"/>
    </row>
    <row r="69" spans="1:7" ht="161" customHeight="1" x14ac:dyDescent="0.3">
      <c r="A69" s="146" t="s">
        <v>274</v>
      </c>
      <c r="B69" s="58" t="s">
        <v>275</v>
      </c>
      <c r="C69" s="136">
        <v>2</v>
      </c>
      <c r="D69" s="71" t="s">
        <v>222</v>
      </c>
      <c r="E69" s="147">
        <v>134158.75099999999</v>
      </c>
      <c r="F69" s="71">
        <f>ROUND(C69*E69,3)</f>
        <v>268317.50199999998</v>
      </c>
      <c r="G69" s="37"/>
    </row>
    <row r="70" spans="1:7" ht="169" x14ac:dyDescent="0.3">
      <c r="A70" s="85" t="s">
        <v>267</v>
      </c>
      <c r="B70" s="125" t="s">
        <v>209</v>
      </c>
      <c r="C70" s="138">
        <v>2</v>
      </c>
      <c r="D70" s="71" t="s">
        <v>222</v>
      </c>
      <c r="E70" s="31">
        <v>144043.174</v>
      </c>
      <c r="F70" s="31">
        <f>ROUND(C70*E70,3)</f>
        <v>288086.348</v>
      </c>
      <c r="G70" s="37"/>
    </row>
    <row r="71" spans="1:7" ht="67" customHeight="1" x14ac:dyDescent="0.3">
      <c r="A71" s="86" t="s">
        <v>241</v>
      </c>
      <c r="B71" s="123" t="s">
        <v>210</v>
      </c>
      <c r="C71" s="133">
        <v>4</v>
      </c>
      <c r="D71" s="31" t="s">
        <v>222</v>
      </c>
      <c r="E71" s="32">
        <v>73957.145000000004</v>
      </c>
      <c r="F71" s="32">
        <f>ROUND(C71*E71,3)</f>
        <v>295828.58</v>
      </c>
      <c r="G71" s="37"/>
    </row>
    <row r="72" spans="1:7" ht="79" customHeight="1" x14ac:dyDescent="0.3">
      <c r="A72" s="118" t="s">
        <v>277</v>
      </c>
      <c r="B72" s="120" t="s">
        <v>276</v>
      </c>
      <c r="C72" s="133">
        <v>55.6</v>
      </c>
      <c r="D72" s="121"/>
      <c r="E72" s="66">
        <v>428.81200000000001</v>
      </c>
      <c r="F72" s="121">
        <f>ROUND(C72*E72,3)</f>
        <v>23841.947</v>
      </c>
      <c r="G72" s="37"/>
    </row>
    <row r="73" spans="1:7" ht="15" customHeight="1" x14ac:dyDescent="0.3">
      <c r="A73" s="27"/>
      <c r="B73" s="33" t="s">
        <v>211</v>
      </c>
      <c r="C73" s="134" t="s">
        <v>35</v>
      </c>
      <c r="D73" s="122" t="s">
        <v>38</v>
      </c>
      <c r="E73" s="59"/>
      <c r="F73" s="122"/>
      <c r="G73" s="37"/>
    </row>
    <row r="74" spans="1:7" ht="81" customHeight="1" x14ac:dyDescent="0.3">
      <c r="A74" s="109" t="s">
        <v>268</v>
      </c>
      <c r="B74" s="146" t="s">
        <v>212</v>
      </c>
      <c r="C74" s="100">
        <v>2</v>
      </c>
      <c r="D74" s="71" t="s">
        <v>222</v>
      </c>
      <c r="E74" s="147">
        <v>110000.001</v>
      </c>
      <c r="F74" s="71">
        <f>ROUND(C74*E74,3)</f>
        <v>220000.00200000001</v>
      </c>
      <c r="G74" s="37"/>
    </row>
    <row r="75" spans="1:7" ht="53.5" customHeight="1" x14ac:dyDescent="0.3">
      <c r="A75" s="86" t="s">
        <v>269</v>
      </c>
      <c r="B75" s="39" t="s">
        <v>213</v>
      </c>
      <c r="C75" s="133">
        <v>2</v>
      </c>
      <c r="D75" s="32" t="s">
        <v>222</v>
      </c>
      <c r="E75" s="32">
        <v>100000.001</v>
      </c>
      <c r="F75" s="42">
        <f>ROUND(C75*E75,3)</f>
        <v>200000.00200000001</v>
      </c>
      <c r="G75" s="37"/>
    </row>
    <row r="76" spans="1:7" ht="67" customHeight="1" x14ac:dyDescent="0.3">
      <c r="A76" s="86" t="s">
        <v>270</v>
      </c>
      <c r="B76" s="92" t="s">
        <v>214</v>
      </c>
      <c r="C76" s="137"/>
      <c r="D76" s="42"/>
      <c r="E76" s="42"/>
      <c r="F76" s="42"/>
      <c r="G76" s="37"/>
    </row>
    <row r="77" spans="1:7" x14ac:dyDescent="0.3">
      <c r="A77" s="85" t="s">
        <v>215</v>
      </c>
      <c r="B77" s="76" t="s">
        <v>216</v>
      </c>
      <c r="C77" s="132">
        <v>17.68</v>
      </c>
      <c r="D77" s="65" t="s">
        <v>38</v>
      </c>
      <c r="E77" s="65">
        <v>254.011</v>
      </c>
      <c r="F77" s="65">
        <f>ROUND(C77*E77,3)</f>
        <v>4490.9139999999998</v>
      </c>
      <c r="G77" s="37"/>
    </row>
    <row r="78" spans="1:7" s="89" customFormat="1" ht="14.5" customHeight="1" x14ac:dyDescent="0.3">
      <c r="A78" s="185" t="s">
        <v>242</v>
      </c>
      <c r="B78" s="186"/>
      <c r="C78" s="198"/>
      <c r="D78" s="198"/>
      <c r="E78" s="199"/>
      <c r="F78" s="99">
        <f>SUM(F4:F77)</f>
        <v>68025001.104000002</v>
      </c>
      <c r="G78" s="55"/>
    </row>
    <row r="79" spans="1:7" s="89" customFormat="1" x14ac:dyDescent="0.3">
      <c r="A79" s="195" t="s">
        <v>284</v>
      </c>
      <c r="B79" s="196"/>
      <c r="C79" s="196"/>
      <c r="D79" s="196"/>
      <c r="E79" s="196"/>
      <c r="F79" s="197"/>
      <c r="G79" s="55"/>
    </row>
    <row r="80" spans="1:7" s="89" customFormat="1" ht="145" customHeight="1" x14ac:dyDescent="0.3">
      <c r="A80" s="45" t="s">
        <v>271</v>
      </c>
      <c r="B80" s="79" t="s">
        <v>230</v>
      </c>
      <c r="C80" s="69"/>
      <c r="D80" s="69"/>
      <c r="E80" s="50"/>
      <c r="F80" s="42"/>
      <c r="G80" s="44"/>
    </row>
    <row r="81" spans="1:9" s="89" customFormat="1" ht="13" customHeight="1" x14ac:dyDescent="0.3">
      <c r="A81" s="46" t="s">
        <v>231</v>
      </c>
      <c r="B81" s="54" t="s">
        <v>233</v>
      </c>
      <c r="C81" s="82">
        <v>420</v>
      </c>
      <c r="D81" s="51" t="s">
        <v>51</v>
      </c>
      <c r="E81" s="51">
        <v>3721.17</v>
      </c>
      <c r="F81" s="65">
        <f>ROUND(C81*E81,3)</f>
        <v>1562891.4</v>
      </c>
      <c r="G81" s="44"/>
    </row>
    <row r="82" spans="1:9" ht="182" x14ac:dyDescent="0.3">
      <c r="A82" s="47" t="s">
        <v>208</v>
      </c>
      <c r="B82" s="61" t="s">
        <v>229</v>
      </c>
      <c r="C82" s="142">
        <v>1</v>
      </c>
      <c r="D82" s="49" t="s">
        <v>54</v>
      </c>
      <c r="E82" s="49">
        <v>551292</v>
      </c>
      <c r="F82" s="42">
        <f>ROUND(C82*E82,3)</f>
        <v>551292</v>
      </c>
      <c r="G82" s="43"/>
    </row>
    <row r="83" spans="1:9" s="89" customFormat="1" ht="120" customHeight="1" x14ac:dyDescent="0.3">
      <c r="A83" s="45" t="s">
        <v>281</v>
      </c>
      <c r="B83" s="63" t="s">
        <v>224</v>
      </c>
      <c r="C83" s="93"/>
      <c r="D83" s="93"/>
      <c r="E83" s="50"/>
      <c r="F83" s="101"/>
      <c r="G83" s="44"/>
    </row>
    <row r="84" spans="1:9" s="89" customFormat="1" ht="29" customHeight="1" x14ac:dyDescent="0.3">
      <c r="A84" s="46"/>
      <c r="B84" s="54" t="s">
        <v>225</v>
      </c>
      <c r="C84" s="82">
        <v>247.2</v>
      </c>
      <c r="D84" s="51" t="s">
        <v>38</v>
      </c>
      <c r="E84" s="51">
        <v>11890.33</v>
      </c>
      <c r="F84" s="65">
        <f>ROUND(C84*E84,3)</f>
        <v>2939289.5759999999</v>
      </c>
      <c r="G84" s="44"/>
    </row>
    <row r="85" spans="1:9" s="89" customFormat="1" ht="104" x14ac:dyDescent="0.3">
      <c r="A85" s="45" t="s">
        <v>282</v>
      </c>
      <c r="B85" s="53" t="s">
        <v>226</v>
      </c>
      <c r="C85" s="69"/>
      <c r="D85" s="52"/>
      <c r="E85" s="52"/>
      <c r="F85" s="101"/>
      <c r="G85" s="44"/>
    </row>
    <row r="86" spans="1:9" s="89" customFormat="1" x14ac:dyDescent="0.3">
      <c r="A86" s="46"/>
      <c r="B86" s="54" t="s">
        <v>227</v>
      </c>
      <c r="C86" s="82">
        <v>240</v>
      </c>
      <c r="D86" s="51" t="s">
        <v>38</v>
      </c>
      <c r="E86" s="51">
        <v>1407.48</v>
      </c>
      <c r="F86" s="65">
        <f>ROUND(C86*E86,3)</f>
        <v>337795.2</v>
      </c>
      <c r="G86" s="44"/>
    </row>
    <row r="87" spans="1:9" s="89" customFormat="1" ht="65" x14ac:dyDescent="0.3">
      <c r="A87" s="148" t="s">
        <v>283</v>
      </c>
      <c r="B87" s="149" t="s">
        <v>228</v>
      </c>
      <c r="C87" s="150">
        <v>320</v>
      </c>
      <c r="D87" s="151" t="s">
        <v>137</v>
      </c>
      <c r="E87" s="151">
        <v>583.21</v>
      </c>
      <c r="F87" s="71">
        <f>ROUND(C87*E87,3)</f>
        <v>186627.20000000001</v>
      </c>
      <c r="G87" s="44"/>
    </row>
    <row r="88" spans="1:9" s="89" customFormat="1" ht="39" x14ac:dyDescent="0.3">
      <c r="A88" s="163" t="s">
        <v>285</v>
      </c>
      <c r="B88" s="164" t="s">
        <v>286</v>
      </c>
      <c r="C88" s="150">
        <v>26780.36</v>
      </c>
      <c r="D88" s="50" t="s">
        <v>137</v>
      </c>
      <c r="E88" s="50">
        <v>48.09</v>
      </c>
      <c r="F88" s="157">
        <f>ROUND(C88*E88,3)</f>
        <v>1287867.5120000001</v>
      </c>
      <c r="G88" s="44"/>
      <c r="H88" s="89">
        <v>48.09</v>
      </c>
    </row>
    <row r="89" spans="1:9" s="89" customFormat="1" ht="109" customHeight="1" x14ac:dyDescent="0.3">
      <c r="A89" s="162" t="s">
        <v>287</v>
      </c>
      <c r="B89" s="70" t="s">
        <v>288</v>
      </c>
      <c r="C89" s="78">
        <v>26780.36</v>
      </c>
      <c r="D89" s="68" t="s">
        <v>137</v>
      </c>
      <c r="E89" s="60">
        <v>199.23</v>
      </c>
      <c r="F89" s="158">
        <f>ROUND(C89*E89,3)</f>
        <v>5335451.1229999997</v>
      </c>
      <c r="G89" s="44"/>
      <c r="H89" s="89">
        <v>187.36</v>
      </c>
    </row>
    <row r="90" spans="1:9" s="89" customFormat="1" x14ac:dyDescent="0.3">
      <c r="A90" s="161" t="s">
        <v>290</v>
      </c>
      <c r="B90" s="152" t="s">
        <v>289</v>
      </c>
      <c r="C90" s="159"/>
      <c r="D90" s="165"/>
      <c r="E90" s="160"/>
      <c r="F90" s="160"/>
      <c r="G90" s="44"/>
    </row>
    <row r="91" spans="1:9" x14ac:dyDescent="0.3">
      <c r="A91" s="188" t="s">
        <v>243</v>
      </c>
      <c r="B91" s="188"/>
      <c r="C91" s="188"/>
      <c r="D91" s="188"/>
      <c r="E91" s="188"/>
      <c r="F91" s="90">
        <f>SUM(F80:F89)</f>
        <v>12201214.011</v>
      </c>
      <c r="G91" s="37"/>
    </row>
    <row r="92" spans="1:9" x14ac:dyDescent="0.3">
      <c r="A92" s="188" t="s">
        <v>244</v>
      </c>
      <c r="B92" s="188"/>
      <c r="C92" s="188"/>
      <c r="D92" s="188"/>
      <c r="E92" s="188"/>
      <c r="F92" s="91">
        <f>F78+F91</f>
        <v>80226215.11500001</v>
      </c>
      <c r="H92" s="72" t="s">
        <v>272</v>
      </c>
      <c r="I92" s="72">
        <v>61201958.452749982</v>
      </c>
    </row>
    <row r="93" spans="1:9" x14ac:dyDescent="0.3">
      <c r="A93" s="116"/>
      <c r="B93" s="116"/>
      <c r="C93" s="143"/>
      <c r="D93" s="116"/>
      <c r="E93" s="116"/>
      <c r="F93" s="117"/>
      <c r="H93" s="94" t="s">
        <v>273</v>
      </c>
      <c r="I93" s="126">
        <f>F92-I92</f>
        <v>19024256.662250027</v>
      </c>
    </row>
    <row r="94" spans="1:9" x14ac:dyDescent="0.3">
      <c r="A94" s="116"/>
      <c r="B94" s="116"/>
      <c r="C94" s="143"/>
      <c r="D94" s="116"/>
      <c r="E94" s="116"/>
      <c r="F94" s="117"/>
    </row>
    <row r="95" spans="1:9" x14ac:dyDescent="0.3">
      <c r="A95" s="116"/>
      <c r="B95" s="116"/>
      <c r="C95" s="143"/>
      <c r="D95" s="116"/>
      <c r="E95" s="116"/>
      <c r="F95" s="117"/>
    </row>
    <row r="96" spans="1:9" ht="27.5" customHeight="1" x14ac:dyDescent="0.3">
      <c r="A96" s="116"/>
      <c r="B96" s="116"/>
      <c r="C96" s="143"/>
      <c r="D96" s="116"/>
      <c r="E96" s="116"/>
      <c r="F96" s="117"/>
    </row>
    <row r="97" spans="1:7" x14ac:dyDescent="0.3">
      <c r="A97" s="116"/>
      <c r="B97" s="116"/>
      <c r="C97" s="143"/>
      <c r="D97" s="116"/>
      <c r="E97" s="116"/>
      <c r="F97" s="117"/>
    </row>
    <row r="98" spans="1:7" x14ac:dyDescent="0.3">
      <c r="A98" s="116"/>
      <c r="B98" s="116"/>
      <c r="C98" s="143"/>
      <c r="D98" s="116"/>
      <c r="E98" s="116"/>
      <c r="F98" s="117"/>
    </row>
    <row r="99" spans="1:7" x14ac:dyDescent="0.3">
      <c r="F99" s="73"/>
    </row>
    <row r="101" spans="1:7" x14ac:dyDescent="0.3">
      <c r="F101" s="73"/>
    </row>
    <row r="103" spans="1:7" x14ac:dyDescent="0.3">
      <c r="A103" s="194" t="s">
        <v>235</v>
      </c>
      <c r="B103" s="194"/>
      <c r="C103" s="194"/>
      <c r="D103" s="194"/>
      <c r="E103" s="194"/>
      <c r="F103" s="193" t="e">
        <f>F92+#REF!</f>
        <v>#REF!</v>
      </c>
      <c r="G103" s="193"/>
    </row>
    <row r="104" spans="1:7" x14ac:dyDescent="0.3">
      <c r="A104" s="194" t="s">
        <v>237</v>
      </c>
      <c r="B104" s="194"/>
      <c r="C104" s="194"/>
      <c r="D104" s="194"/>
      <c r="E104" s="194"/>
      <c r="F104" s="193" t="e">
        <f>F78+#REF!</f>
        <v>#REF!</v>
      </c>
      <c r="G104" s="193"/>
    </row>
    <row r="105" spans="1:7" x14ac:dyDescent="0.3">
      <c r="A105" s="194" t="s">
        <v>236</v>
      </c>
      <c r="B105" s="194"/>
      <c r="C105" s="194"/>
      <c r="D105" s="194"/>
      <c r="E105" s="194"/>
      <c r="F105" s="193" t="e">
        <f>F91+#REF!</f>
        <v>#REF!</v>
      </c>
      <c r="G105" s="193"/>
    </row>
  </sheetData>
  <mergeCells count="13">
    <mergeCell ref="A1:F1"/>
    <mergeCell ref="A91:E91"/>
    <mergeCell ref="B67:B68"/>
    <mergeCell ref="B55:B56"/>
    <mergeCell ref="F105:G105"/>
    <mergeCell ref="A103:E103"/>
    <mergeCell ref="A79:F79"/>
    <mergeCell ref="A78:E78"/>
    <mergeCell ref="A104:E104"/>
    <mergeCell ref="F103:G103"/>
    <mergeCell ref="F104:G104"/>
    <mergeCell ref="A105:E105"/>
    <mergeCell ref="A92:E92"/>
  </mergeCells>
  <pageMargins left="0.98425196850393704" right="0.47244094488188981" top="0.59055118110236227" bottom="0.23622047244094491" header="0.23622047244094491" footer="0.15748031496062992"/>
  <pageSetup orientation="portrait" r:id="rId1"/>
  <headerFooter>
    <oddHeader>&amp;RPart-A (Kacharir Khal)</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53"/>
  <sheetViews>
    <sheetView view="pageBreakPreview" topLeftCell="A31" zoomScale="40" zoomScaleNormal="100" zoomScaleSheetLayoutView="40" workbookViewId="0">
      <selection activeCell="W44" sqref="W44"/>
    </sheetView>
  </sheetViews>
  <sheetFormatPr defaultColWidth="8.90625" defaultRowHeight="20.399999999999999" customHeight="1" x14ac:dyDescent="0.35"/>
  <cols>
    <col min="1" max="1" width="3.36328125" style="2" customWidth="1"/>
    <col min="2" max="2" width="19.90625" style="1" customWidth="1"/>
    <col min="3" max="12" width="4.81640625" style="1" customWidth="1"/>
    <col min="13" max="13" width="3.6328125" style="1" customWidth="1"/>
    <col min="14" max="14" width="7.54296875" style="1" bestFit="1" customWidth="1"/>
    <col min="15" max="15" width="9" style="1" customWidth="1"/>
    <col min="16" max="16384" width="8.90625" style="1"/>
  </cols>
  <sheetData>
    <row r="1" spans="1:15" ht="58.75" customHeight="1" x14ac:dyDescent="0.35">
      <c r="A1" s="212" t="s">
        <v>98</v>
      </c>
      <c r="B1" s="212"/>
      <c r="C1" s="212"/>
      <c r="D1" s="212"/>
      <c r="E1" s="212"/>
      <c r="F1" s="212"/>
      <c r="G1" s="212"/>
      <c r="H1" s="212"/>
      <c r="I1" s="212"/>
      <c r="J1" s="212"/>
      <c r="K1" s="212"/>
      <c r="L1" s="212"/>
      <c r="M1" s="212"/>
      <c r="N1" s="212"/>
      <c r="O1" s="212"/>
    </row>
    <row r="2" spans="1:15" ht="21" customHeight="1" x14ac:dyDescent="0.35">
      <c r="A2" s="9" t="s">
        <v>0</v>
      </c>
      <c r="B2" s="167" t="s">
        <v>43</v>
      </c>
      <c r="C2" s="167"/>
      <c r="D2" s="167"/>
      <c r="E2" s="10" t="s">
        <v>24</v>
      </c>
      <c r="F2" s="167" t="s">
        <v>39</v>
      </c>
      <c r="G2" s="167"/>
      <c r="H2" s="167"/>
      <c r="I2" s="167"/>
      <c r="J2" s="167"/>
      <c r="K2" s="167"/>
      <c r="L2" s="167"/>
      <c r="M2" s="167"/>
      <c r="N2" s="11"/>
      <c r="O2" s="11"/>
    </row>
    <row r="3" spans="1:15" ht="21" customHeight="1" x14ac:dyDescent="0.35">
      <c r="A3" s="9"/>
      <c r="B3" s="167" t="s">
        <v>44</v>
      </c>
      <c r="C3" s="167"/>
      <c r="D3" s="167"/>
      <c r="E3" s="10" t="s">
        <v>24</v>
      </c>
      <c r="F3" s="167" t="s">
        <v>40</v>
      </c>
      <c r="G3" s="167"/>
      <c r="H3" s="167"/>
      <c r="I3" s="167"/>
      <c r="J3" s="167"/>
      <c r="K3" s="167"/>
      <c r="L3" s="167"/>
      <c r="M3" s="167"/>
      <c r="N3" s="11"/>
      <c r="O3" s="11"/>
    </row>
    <row r="4" spans="1:15" ht="21" customHeight="1" x14ac:dyDescent="0.35">
      <c r="A4" s="9"/>
      <c r="B4" s="167" t="s">
        <v>45</v>
      </c>
      <c r="C4" s="167"/>
      <c r="D4" s="167"/>
      <c r="E4" s="10" t="s">
        <v>24</v>
      </c>
      <c r="F4" s="167" t="s">
        <v>41</v>
      </c>
      <c r="G4" s="167"/>
      <c r="H4" s="167"/>
      <c r="I4" s="167"/>
      <c r="J4" s="167"/>
      <c r="K4" s="167"/>
      <c r="L4" s="167"/>
      <c r="M4" s="167"/>
      <c r="N4" s="11"/>
      <c r="O4" s="11"/>
    </row>
    <row r="5" spans="1:15" ht="81" customHeight="1" x14ac:dyDescent="0.35">
      <c r="A5" s="9" t="s">
        <v>1</v>
      </c>
      <c r="B5" s="167" t="s">
        <v>2</v>
      </c>
      <c r="C5" s="167"/>
      <c r="D5" s="167"/>
      <c r="E5" s="10" t="s">
        <v>24</v>
      </c>
      <c r="F5" s="170" t="s">
        <v>96</v>
      </c>
      <c r="G5" s="170"/>
      <c r="H5" s="170"/>
      <c r="I5" s="170"/>
      <c r="J5" s="170"/>
      <c r="K5" s="170"/>
      <c r="L5" s="170"/>
      <c r="M5" s="170"/>
      <c r="N5" s="170"/>
      <c r="O5" s="170"/>
    </row>
    <row r="6" spans="1:15" ht="124" customHeight="1" x14ac:dyDescent="0.35">
      <c r="A6" s="9" t="s">
        <v>3</v>
      </c>
      <c r="B6" s="167" t="s">
        <v>4</v>
      </c>
      <c r="C6" s="167"/>
      <c r="D6" s="167"/>
      <c r="E6" s="10" t="s">
        <v>24</v>
      </c>
      <c r="F6" s="170" t="s">
        <v>102</v>
      </c>
      <c r="G6" s="170"/>
      <c r="H6" s="170"/>
      <c r="I6" s="170"/>
      <c r="J6" s="170"/>
      <c r="K6" s="170"/>
      <c r="L6" s="170"/>
      <c r="M6" s="170"/>
      <c r="N6" s="170"/>
      <c r="O6" s="170"/>
    </row>
    <row r="7" spans="1:15" ht="20" customHeight="1" x14ac:dyDescent="0.35">
      <c r="A7" s="9" t="s">
        <v>5</v>
      </c>
      <c r="B7" s="167" t="s">
        <v>6</v>
      </c>
      <c r="C7" s="167"/>
      <c r="D7" s="167"/>
      <c r="E7" s="10" t="s">
        <v>24</v>
      </c>
      <c r="F7" s="167" t="s">
        <v>25</v>
      </c>
      <c r="G7" s="167"/>
      <c r="H7" s="167"/>
      <c r="I7" s="167"/>
      <c r="J7" s="167"/>
      <c r="K7" s="167"/>
      <c r="L7" s="167"/>
      <c r="M7" s="167"/>
      <c r="N7" s="11"/>
      <c r="O7" s="11"/>
    </row>
    <row r="8" spans="1:15" ht="27.65" customHeight="1" x14ac:dyDescent="0.35">
      <c r="A8" s="9" t="s">
        <v>7</v>
      </c>
      <c r="B8" s="167" t="s">
        <v>8</v>
      </c>
      <c r="C8" s="167"/>
      <c r="D8" s="167"/>
      <c r="E8" s="10" t="s">
        <v>24</v>
      </c>
      <c r="F8" s="173" t="s">
        <v>110</v>
      </c>
      <c r="G8" s="173"/>
      <c r="H8" s="173"/>
      <c r="I8" s="173"/>
      <c r="J8" s="173"/>
      <c r="K8" s="173"/>
      <c r="L8" s="173"/>
      <c r="M8" s="173"/>
      <c r="N8" s="11"/>
      <c r="O8" s="11"/>
    </row>
    <row r="9" spans="1:15" ht="49.5" customHeight="1" x14ac:dyDescent="0.35">
      <c r="A9" s="9" t="s">
        <v>9</v>
      </c>
      <c r="B9" s="167" t="s">
        <v>10</v>
      </c>
      <c r="C9" s="167"/>
      <c r="D9" s="167"/>
      <c r="E9" s="10" t="s">
        <v>24</v>
      </c>
      <c r="F9" s="211" t="s">
        <v>99</v>
      </c>
      <c r="G9" s="211"/>
      <c r="H9" s="211"/>
      <c r="I9" s="211"/>
      <c r="J9" s="211"/>
      <c r="K9" s="211"/>
      <c r="L9" s="211"/>
      <c r="M9" s="211"/>
      <c r="N9" s="211"/>
      <c r="O9" s="211"/>
    </row>
    <row r="10" spans="1:15" ht="29" customHeight="1" x14ac:dyDescent="0.35">
      <c r="A10" s="9" t="s">
        <v>11</v>
      </c>
      <c r="B10" s="166" t="s">
        <v>12</v>
      </c>
      <c r="C10" s="166"/>
      <c r="D10" s="166"/>
      <c r="E10" s="10" t="s">
        <v>24</v>
      </c>
      <c r="F10" s="173" t="s">
        <v>111</v>
      </c>
      <c r="G10" s="173"/>
      <c r="H10" s="173"/>
      <c r="I10" s="173"/>
      <c r="J10" s="173"/>
      <c r="K10" s="173"/>
      <c r="L10" s="173"/>
      <c r="M10" s="173"/>
      <c r="N10" s="11"/>
      <c r="O10" s="11"/>
    </row>
    <row r="11" spans="1:15" ht="44.4" customHeight="1" x14ac:dyDescent="0.35">
      <c r="A11" s="9" t="s">
        <v>13</v>
      </c>
      <c r="B11" s="166" t="s">
        <v>14</v>
      </c>
      <c r="C11" s="166"/>
      <c r="D11" s="166"/>
      <c r="E11" s="10" t="s">
        <v>24</v>
      </c>
      <c r="F11" s="169" t="s">
        <v>112</v>
      </c>
      <c r="G11" s="169"/>
      <c r="H11" s="169"/>
      <c r="I11" s="169"/>
      <c r="J11" s="169"/>
      <c r="K11" s="169"/>
      <c r="L11" s="169"/>
      <c r="M11" s="169"/>
      <c r="N11" s="11"/>
      <c r="O11" s="11"/>
    </row>
    <row r="12" spans="1:15" ht="44.4" customHeight="1" x14ac:dyDescent="0.35">
      <c r="A12" s="9" t="s">
        <v>15</v>
      </c>
      <c r="B12" s="166" t="s">
        <v>16</v>
      </c>
      <c r="C12" s="166"/>
      <c r="D12" s="166"/>
      <c r="E12" s="10" t="s">
        <v>24</v>
      </c>
      <c r="F12" s="167" t="s">
        <v>113</v>
      </c>
      <c r="G12" s="167"/>
      <c r="H12" s="167"/>
      <c r="I12" s="167"/>
      <c r="J12" s="167"/>
      <c r="K12" s="167"/>
      <c r="L12" s="167"/>
      <c r="M12" s="167"/>
      <c r="N12" s="11"/>
      <c r="O12" s="11"/>
    </row>
    <row r="13" spans="1:15" ht="44.4" customHeight="1" x14ac:dyDescent="0.35">
      <c r="A13" s="9" t="s">
        <v>17</v>
      </c>
      <c r="B13" s="166" t="s">
        <v>46</v>
      </c>
      <c r="C13" s="166"/>
      <c r="D13" s="166"/>
      <c r="E13" s="10" t="s">
        <v>24</v>
      </c>
      <c r="F13" s="167" t="s">
        <v>101</v>
      </c>
      <c r="G13" s="167"/>
      <c r="H13" s="167"/>
      <c r="I13" s="167"/>
      <c r="J13" s="167"/>
      <c r="K13" s="167"/>
      <c r="L13" s="167"/>
      <c r="M13" s="167"/>
      <c r="N13" s="11"/>
      <c r="O13" s="11"/>
    </row>
    <row r="14" spans="1:15" ht="44.4" customHeight="1" x14ac:dyDescent="0.35">
      <c r="A14" s="9"/>
      <c r="B14" s="166" t="s">
        <v>47</v>
      </c>
      <c r="C14" s="166"/>
      <c r="D14" s="166"/>
      <c r="E14" s="12" t="s">
        <v>24</v>
      </c>
      <c r="F14" s="167" t="s">
        <v>97</v>
      </c>
      <c r="G14" s="167"/>
      <c r="H14" s="167"/>
      <c r="I14" s="167"/>
      <c r="J14" s="167"/>
      <c r="K14" s="167"/>
      <c r="L14" s="167"/>
      <c r="M14" s="167"/>
      <c r="N14" s="11"/>
      <c r="O14" s="11"/>
    </row>
    <row r="15" spans="1:15" ht="44.4" customHeight="1" x14ac:dyDescent="0.35">
      <c r="A15" s="9" t="s">
        <v>18</v>
      </c>
      <c r="B15" s="166" t="s">
        <v>19</v>
      </c>
      <c r="C15" s="166"/>
      <c r="D15" s="166"/>
      <c r="E15" s="10" t="s">
        <v>24</v>
      </c>
      <c r="F15" s="171">
        <v>0.45</v>
      </c>
      <c r="G15" s="171"/>
      <c r="H15" s="171"/>
      <c r="I15" s="171"/>
      <c r="J15" s="171"/>
      <c r="K15" s="171"/>
      <c r="L15" s="171"/>
      <c r="M15" s="171"/>
      <c r="N15" s="11"/>
      <c r="O15" s="11"/>
    </row>
    <row r="16" spans="1:15" ht="44.4" customHeight="1" x14ac:dyDescent="0.35">
      <c r="A16" s="9" t="s">
        <v>20</v>
      </c>
      <c r="B16" s="166" t="s">
        <v>21</v>
      </c>
      <c r="C16" s="166"/>
      <c r="D16" s="166"/>
      <c r="E16" s="10" t="s">
        <v>24</v>
      </c>
      <c r="F16" s="215" t="s">
        <v>114</v>
      </c>
      <c r="G16" s="215"/>
      <c r="H16" s="215"/>
      <c r="I16" s="215"/>
      <c r="J16" s="215"/>
      <c r="K16" s="215"/>
      <c r="L16" s="215"/>
      <c r="M16" s="215"/>
      <c r="N16" s="215"/>
      <c r="O16" s="215"/>
    </row>
    <row r="17" spans="1:15" s="10" customFormat="1" ht="22.5" customHeight="1" x14ac:dyDescent="0.35">
      <c r="A17" s="21" t="s">
        <v>22</v>
      </c>
      <c r="B17" s="214" t="s">
        <v>23</v>
      </c>
      <c r="C17" s="214"/>
      <c r="D17" s="214"/>
      <c r="E17" s="214"/>
      <c r="F17" s="214"/>
      <c r="G17" s="214"/>
      <c r="H17" s="214"/>
      <c r="I17" s="214"/>
      <c r="J17" s="214"/>
      <c r="K17" s="214"/>
      <c r="L17" s="214"/>
      <c r="M17" s="214"/>
      <c r="N17" s="214"/>
      <c r="O17" s="214"/>
    </row>
    <row r="18" spans="1:15" ht="22.75" customHeight="1" x14ac:dyDescent="0.35">
      <c r="A18" s="213" t="s">
        <v>29</v>
      </c>
      <c r="B18" s="213"/>
      <c r="C18" s="213"/>
      <c r="D18" s="213"/>
      <c r="E18" s="213"/>
      <c r="F18" s="213"/>
      <c r="G18" s="213"/>
      <c r="H18" s="213"/>
      <c r="I18" s="213"/>
      <c r="J18" s="213"/>
      <c r="K18" s="213"/>
      <c r="L18" s="213"/>
      <c r="M18" s="213"/>
      <c r="N18" s="213"/>
      <c r="O18" s="213"/>
    </row>
    <row r="19" spans="1:15" ht="17" customHeight="1" x14ac:dyDescent="0.35">
      <c r="A19" s="168" t="s">
        <v>42</v>
      </c>
      <c r="B19" s="168"/>
      <c r="C19" s="172" t="s">
        <v>49</v>
      </c>
      <c r="D19" s="172"/>
      <c r="E19" s="172"/>
      <c r="F19" s="172"/>
      <c r="G19" s="172"/>
      <c r="H19" s="172"/>
      <c r="I19" s="172"/>
      <c r="J19" s="172"/>
      <c r="K19" s="172"/>
      <c r="L19" s="172"/>
      <c r="M19" s="172"/>
      <c r="N19" s="168" t="s">
        <v>30</v>
      </c>
      <c r="O19" s="168"/>
    </row>
    <row r="20" spans="1:15" ht="24" customHeight="1" x14ac:dyDescent="0.35">
      <c r="A20" s="168"/>
      <c r="B20" s="168"/>
      <c r="C20" s="172"/>
      <c r="D20" s="172"/>
      <c r="E20" s="172"/>
      <c r="F20" s="172"/>
      <c r="G20" s="172"/>
      <c r="H20" s="172"/>
      <c r="I20" s="172"/>
      <c r="J20" s="172"/>
      <c r="K20" s="172"/>
      <c r="L20" s="172"/>
      <c r="M20" s="172"/>
      <c r="N20" s="13" t="s">
        <v>31</v>
      </c>
      <c r="O20" s="14" t="s">
        <v>48</v>
      </c>
    </row>
    <row r="21" spans="1:15" ht="41" customHeight="1" x14ac:dyDescent="0.35">
      <c r="A21" s="209" t="s">
        <v>73</v>
      </c>
      <c r="B21" s="210"/>
      <c r="C21" s="202" t="s">
        <v>95</v>
      </c>
      <c r="D21" s="203"/>
      <c r="E21" s="203"/>
      <c r="F21" s="203"/>
      <c r="G21" s="203"/>
      <c r="H21" s="203"/>
      <c r="I21" s="203"/>
      <c r="J21" s="203"/>
      <c r="K21" s="203"/>
      <c r="L21" s="203"/>
      <c r="M21" s="204"/>
      <c r="N21" s="13" t="s">
        <v>38</v>
      </c>
      <c r="O21" s="14">
        <v>38.130000000000003</v>
      </c>
    </row>
    <row r="22" spans="1:15" ht="65.5" customHeight="1" x14ac:dyDescent="0.35">
      <c r="A22" s="176" t="s">
        <v>74</v>
      </c>
      <c r="B22" s="177"/>
      <c r="C22" s="202" t="s">
        <v>93</v>
      </c>
      <c r="D22" s="203"/>
      <c r="E22" s="203"/>
      <c r="F22" s="203"/>
      <c r="G22" s="203"/>
      <c r="H22" s="203"/>
      <c r="I22" s="203"/>
      <c r="J22" s="203"/>
      <c r="K22" s="203"/>
      <c r="L22" s="203"/>
      <c r="M22" s="204"/>
      <c r="N22" s="13" t="s">
        <v>54</v>
      </c>
      <c r="O22" s="14">
        <v>110000</v>
      </c>
    </row>
    <row r="23" spans="1:15" ht="43" customHeight="1" x14ac:dyDescent="0.35">
      <c r="A23" s="176" t="s">
        <v>75</v>
      </c>
      <c r="B23" s="177"/>
      <c r="C23" s="202" t="s">
        <v>34</v>
      </c>
      <c r="D23" s="203"/>
      <c r="E23" s="203"/>
      <c r="F23" s="203"/>
      <c r="G23" s="203"/>
      <c r="H23" s="203"/>
      <c r="I23" s="203"/>
      <c r="J23" s="203"/>
      <c r="K23" s="203"/>
      <c r="L23" s="203"/>
      <c r="M23" s="204"/>
      <c r="N23" s="13" t="s">
        <v>76</v>
      </c>
      <c r="O23" s="14">
        <v>367.41</v>
      </c>
    </row>
    <row r="24" spans="1:15" ht="40" customHeight="1" x14ac:dyDescent="0.35">
      <c r="A24" s="176" t="s">
        <v>77</v>
      </c>
      <c r="B24" s="177"/>
      <c r="C24" s="183" t="s">
        <v>78</v>
      </c>
      <c r="D24" s="184"/>
      <c r="E24" s="184"/>
      <c r="F24" s="184"/>
      <c r="G24" s="184"/>
      <c r="H24" s="184"/>
      <c r="I24" s="184"/>
      <c r="J24" s="184"/>
      <c r="K24" s="184"/>
      <c r="L24" s="184"/>
      <c r="M24" s="219"/>
      <c r="N24" s="13" t="s">
        <v>36</v>
      </c>
      <c r="O24" s="14">
        <v>238.12</v>
      </c>
    </row>
    <row r="25" spans="1:15" ht="68.5" customHeight="1" x14ac:dyDescent="0.35">
      <c r="A25" s="176" t="s">
        <v>106</v>
      </c>
      <c r="B25" s="177"/>
      <c r="C25" s="220" t="s">
        <v>94</v>
      </c>
      <c r="D25" s="221"/>
      <c r="E25" s="221"/>
      <c r="F25" s="221"/>
      <c r="G25" s="221"/>
      <c r="H25" s="221"/>
      <c r="I25" s="221"/>
      <c r="J25" s="221"/>
      <c r="K25" s="221"/>
      <c r="L25" s="221"/>
      <c r="M25" s="222"/>
      <c r="N25" s="13" t="s">
        <v>79</v>
      </c>
      <c r="O25" s="14">
        <v>95000</v>
      </c>
    </row>
    <row r="26" spans="1:15" ht="52.5" customHeight="1" x14ac:dyDescent="0.35">
      <c r="A26" s="176" t="s">
        <v>100</v>
      </c>
      <c r="B26" s="177"/>
      <c r="C26" s="220" t="s">
        <v>55</v>
      </c>
      <c r="D26" s="221"/>
      <c r="E26" s="221"/>
      <c r="F26" s="221"/>
      <c r="G26" s="221"/>
      <c r="H26" s="221"/>
      <c r="I26" s="221"/>
      <c r="J26" s="221"/>
      <c r="K26" s="221"/>
      <c r="L26" s="221"/>
      <c r="M26" s="222"/>
      <c r="N26" s="13" t="s">
        <v>54</v>
      </c>
      <c r="O26" s="14">
        <v>74250</v>
      </c>
    </row>
    <row r="27" spans="1:15" ht="27.5" customHeight="1" x14ac:dyDescent="0.35">
      <c r="A27" s="176" t="s">
        <v>56</v>
      </c>
      <c r="B27" s="177"/>
      <c r="C27" s="205" t="s">
        <v>57</v>
      </c>
      <c r="D27" s="206"/>
      <c r="E27" s="206"/>
      <c r="F27" s="206"/>
      <c r="G27" s="206"/>
      <c r="H27" s="206"/>
      <c r="I27" s="206"/>
      <c r="J27" s="206"/>
      <c r="K27" s="206"/>
      <c r="L27" s="206"/>
      <c r="M27" s="207"/>
      <c r="N27" s="13" t="s">
        <v>80</v>
      </c>
      <c r="O27" s="14">
        <v>300</v>
      </c>
    </row>
    <row r="28" spans="1:15" ht="57.5" customHeight="1" x14ac:dyDescent="0.35">
      <c r="A28" s="176" t="s">
        <v>58</v>
      </c>
      <c r="B28" s="177"/>
      <c r="C28" s="202" t="s">
        <v>59</v>
      </c>
      <c r="D28" s="203"/>
      <c r="E28" s="203"/>
      <c r="F28" s="203"/>
      <c r="G28" s="203"/>
      <c r="H28" s="203"/>
      <c r="I28" s="203"/>
      <c r="J28" s="203"/>
      <c r="K28" s="203"/>
      <c r="L28" s="203"/>
      <c r="M28" s="204"/>
      <c r="N28" s="13" t="s">
        <v>81</v>
      </c>
      <c r="O28" s="14">
        <v>22400</v>
      </c>
    </row>
    <row r="29" spans="1:15" ht="54.5" customHeight="1" x14ac:dyDescent="0.35">
      <c r="A29" s="176" t="s">
        <v>104</v>
      </c>
      <c r="B29" s="177"/>
      <c r="C29" s="202" t="s">
        <v>60</v>
      </c>
      <c r="D29" s="203"/>
      <c r="E29" s="203"/>
      <c r="F29" s="203"/>
      <c r="G29" s="203"/>
      <c r="H29" s="203"/>
      <c r="I29" s="203"/>
      <c r="J29" s="203"/>
      <c r="K29" s="203"/>
      <c r="L29" s="203"/>
      <c r="M29" s="204"/>
      <c r="N29" s="13" t="s">
        <v>81</v>
      </c>
      <c r="O29" s="14">
        <v>98000</v>
      </c>
    </row>
    <row r="30" spans="1:15" ht="54" customHeight="1" x14ac:dyDescent="0.35">
      <c r="A30" s="176" t="s">
        <v>105</v>
      </c>
      <c r="B30" s="177"/>
      <c r="C30" s="202" t="s">
        <v>82</v>
      </c>
      <c r="D30" s="203"/>
      <c r="E30" s="203"/>
      <c r="F30" s="203"/>
      <c r="G30" s="203"/>
      <c r="H30" s="203"/>
      <c r="I30" s="203"/>
      <c r="J30" s="203"/>
      <c r="K30" s="203"/>
      <c r="L30" s="203"/>
      <c r="M30" s="204"/>
      <c r="N30" s="13" t="s">
        <v>54</v>
      </c>
      <c r="O30" s="14">
        <v>23375</v>
      </c>
    </row>
    <row r="31" spans="1:15" ht="27.5" customHeight="1" x14ac:dyDescent="0.35">
      <c r="A31" s="176" t="s">
        <v>83</v>
      </c>
      <c r="B31" s="177"/>
      <c r="C31" s="205" t="s">
        <v>84</v>
      </c>
      <c r="D31" s="206"/>
      <c r="E31" s="206"/>
      <c r="F31" s="206"/>
      <c r="G31" s="206"/>
      <c r="H31" s="206"/>
      <c r="I31" s="206"/>
      <c r="J31" s="206"/>
      <c r="K31" s="206"/>
      <c r="L31" s="206"/>
      <c r="M31" s="207"/>
      <c r="N31" s="13" t="s">
        <v>79</v>
      </c>
      <c r="O31" s="14">
        <v>3432</v>
      </c>
    </row>
    <row r="32" spans="1:15" ht="34" customHeight="1" x14ac:dyDescent="0.35">
      <c r="A32" s="176" t="s">
        <v>61</v>
      </c>
      <c r="B32" s="177"/>
      <c r="C32" s="205" t="s">
        <v>62</v>
      </c>
      <c r="D32" s="206"/>
      <c r="E32" s="206"/>
      <c r="F32" s="206"/>
      <c r="G32" s="206"/>
      <c r="H32" s="206"/>
      <c r="I32" s="206"/>
      <c r="J32" s="206"/>
      <c r="K32" s="206"/>
      <c r="L32" s="206"/>
      <c r="M32" s="207"/>
      <c r="N32" s="13" t="s">
        <v>76</v>
      </c>
      <c r="O32" s="14">
        <v>1700</v>
      </c>
    </row>
    <row r="33" spans="1:15" ht="30.5" customHeight="1" x14ac:dyDescent="0.35">
      <c r="A33" s="176" t="s">
        <v>63</v>
      </c>
      <c r="B33" s="177"/>
      <c r="C33" s="216" t="s">
        <v>64</v>
      </c>
      <c r="D33" s="217"/>
      <c r="E33" s="217"/>
      <c r="F33" s="217"/>
      <c r="G33" s="217"/>
      <c r="H33" s="217"/>
      <c r="I33" s="217"/>
      <c r="J33" s="217"/>
      <c r="K33" s="217"/>
      <c r="L33" s="217"/>
      <c r="M33" s="218"/>
      <c r="N33" s="13" t="s">
        <v>85</v>
      </c>
      <c r="O33" s="14">
        <v>504</v>
      </c>
    </row>
    <row r="34" spans="1:15" ht="23.5" customHeight="1" x14ac:dyDescent="0.35">
      <c r="A34" s="176" t="s">
        <v>86</v>
      </c>
      <c r="B34" s="177"/>
      <c r="C34" s="205" t="s">
        <v>87</v>
      </c>
      <c r="D34" s="206"/>
      <c r="E34" s="206"/>
      <c r="F34" s="206"/>
      <c r="G34" s="206"/>
      <c r="H34" s="206"/>
      <c r="I34" s="206"/>
      <c r="J34" s="206"/>
      <c r="K34" s="206"/>
      <c r="L34" s="206"/>
      <c r="M34" s="207"/>
      <c r="N34" s="13" t="s">
        <v>76</v>
      </c>
      <c r="O34" s="14">
        <v>860</v>
      </c>
    </row>
    <row r="35" spans="1:15" ht="26" customHeight="1" x14ac:dyDescent="0.35">
      <c r="A35" s="176" t="s">
        <v>88</v>
      </c>
      <c r="B35" s="177"/>
      <c r="C35" s="205" t="s">
        <v>89</v>
      </c>
      <c r="D35" s="206"/>
      <c r="E35" s="206"/>
      <c r="F35" s="206"/>
      <c r="G35" s="206"/>
      <c r="H35" s="206"/>
      <c r="I35" s="206"/>
      <c r="J35" s="206"/>
      <c r="K35" s="206"/>
      <c r="L35" s="206"/>
      <c r="M35" s="207"/>
      <c r="N35" s="13" t="s">
        <v>76</v>
      </c>
      <c r="O35" s="14">
        <v>300</v>
      </c>
    </row>
    <row r="36" spans="1:15" ht="30.5" customHeight="1" x14ac:dyDescent="0.35">
      <c r="A36" s="176" t="s">
        <v>65</v>
      </c>
      <c r="B36" s="177"/>
      <c r="C36" s="205" t="s">
        <v>66</v>
      </c>
      <c r="D36" s="206"/>
      <c r="E36" s="206"/>
      <c r="F36" s="206"/>
      <c r="G36" s="206"/>
      <c r="H36" s="206"/>
      <c r="I36" s="206"/>
      <c r="J36" s="206"/>
      <c r="K36" s="206"/>
      <c r="L36" s="206"/>
      <c r="M36" s="207"/>
      <c r="N36" s="13" t="s">
        <v>76</v>
      </c>
      <c r="O36" s="14">
        <v>220</v>
      </c>
    </row>
    <row r="37" spans="1:15" ht="28" customHeight="1" x14ac:dyDescent="0.35">
      <c r="A37" s="176" t="s">
        <v>67</v>
      </c>
      <c r="B37" s="177"/>
      <c r="C37" s="205" t="s">
        <v>68</v>
      </c>
      <c r="D37" s="206"/>
      <c r="E37" s="206"/>
      <c r="F37" s="206"/>
      <c r="G37" s="206"/>
      <c r="H37" s="206"/>
      <c r="I37" s="206"/>
      <c r="J37" s="206"/>
      <c r="K37" s="206"/>
      <c r="L37" s="206"/>
      <c r="M37" s="207"/>
      <c r="N37" s="13" t="s">
        <v>76</v>
      </c>
      <c r="O37" s="14">
        <v>564</v>
      </c>
    </row>
    <row r="38" spans="1:15" ht="67.5" customHeight="1" x14ac:dyDescent="0.35">
      <c r="A38" s="176" t="s">
        <v>69</v>
      </c>
      <c r="B38" s="177"/>
      <c r="C38" s="181" t="s">
        <v>70</v>
      </c>
      <c r="D38" s="174"/>
      <c r="E38" s="174"/>
      <c r="F38" s="174"/>
      <c r="G38" s="174"/>
      <c r="H38" s="174"/>
      <c r="I38" s="174"/>
      <c r="J38" s="174"/>
      <c r="K38" s="174"/>
      <c r="L38" s="174"/>
      <c r="M38" s="175"/>
      <c r="N38" s="15" t="s">
        <v>76</v>
      </c>
      <c r="O38" s="16">
        <v>10000</v>
      </c>
    </row>
    <row r="39" spans="1:15" ht="90.5" customHeight="1" x14ac:dyDescent="0.35">
      <c r="A39" s="178" t="s">
        <v>107</v>
      </c>
      <c r="B39" s="180"/>
      <c r="C39" s="181" t="s">
        <v>90</v>
      </c>
      <c r="D39" s="174"/>
      <c r="E39" s="174"/>
      <c r="F39" s="174"/>
      <c r="G39" s="174"/>
      <c r="H39" s="174"/>
      <c r="I39" s="174"/>
      <c r="J39" s="174"/>
      <c r="K39" s="174"/>
      <c r="L39" s="174"/>
      <c r="M39" s="174"/>
      <c r="N39" s="15"/>
      <c r="O39" s="19"/>
    </row>
    <row r="40" spans="1:15" ht="13" x14ac:dyDescent="0.35">
      <c r="A40" s="179" t="s">
        <v>91</v>
      </c>
      <c r="B40" s="182"/>
      <c r="C40" s="226" t="s">
        <v>92</v>
      </c>
      <c r="D40" s="227"/>
      <c r="E40" s="227"/>
      <c r="F40" s="227"/>
      <c r="G40" s="227"/>
      <c r="H40" s="227"/>
      <c r="I40" s="227"/>
      <c r="J40" s="227"/>
      <c r="K40" s="227"/>
      <c r="L40" s="227"/>
      <c r="M40" s="227"/>
      <c r="N40" s="17" t="s">
        <v>36</v>
      </c>
      <c r="O40" s="20">
        <v>200</v>
      </c>
    </row>
    <row r="41" spans="1:15" ht="53" customHeight="1" x14ac:dyDescent="0.35">
      <c r="A41" s="176" t="s">
        <v>71</v>
      </c>
      <c r="B41" s="177"/>
      <c r="C41" s="223" t="s">
        <v>72</v>
      </c>
      <c r="D41" s="224"/>
      <c r="E41" s="224"/>
      <c r="F41" s="224"/>
      <c r="G41" s="224"/>
      <c r="H41" s="224"/>
      <c r="I41" s="224"/>
      <c r="J41" s="224"/>
      <c r="K41" s="224"/>
      <c r="L41" s="224"/>
      <c r="M41" s="225"/>
      <c r="N41" s="17" t="s">
        <v>54</v>
      </c>
      <c r="O41" s="18">
        <v>21597.01</v>
      </c>
    </row>
    <row r="42" spans="1:15" ht="16" customHeight="1" x14ac:dyDescent="0.35">
      <c r="A42" s="5"/>
      <c r="B42" s="4"/>
      <c r="C42" s="6"/>
      <c r="D42" s="6"/>
      <c r="E42" s="6"/>
      <c r="F42" s="6"/>
      <c r="G42" s="6"/>
      <c r="H42" s="6"/>
      <c r="I42" s="6"/>
      <c r="J42" s="6"/>
      <c r="K42" s="6"/>
      <c r="L42" s="6"/>
      <c r="M42" s="6"/>
      <c r="N42" s="7"/>
      <c r="O42" s="7"/>
    </row>
    <row r="43" spans="1:15" ht="148.5" customHeight="1" x14ac:dyDescent="0.35">
      <c r="A43" s="3" t="s">
        <v>26</v>
      </c>
      <c r="B43" s="24" t="s">
        <v>103</v>
      </c>
      <c r="C43" s="228" t="s">
        <v>115</v>
      </c>
      <c r="D43" s="228"/>
      <c r="E43" s="228"/>
      <c r="F43" s="228"/>
      <c r="G43" s="228"/>
      <c r="H43" s="228"/>
      <c r="I43" s="228"/>
      <c r="J43" s="228"/>
      <c r="K43" s="228"/>
      <c r="L43" s="228"/>
      <c r="M43" s="228"/>
      <c r="N43" s="228"/>
      <c r="O43" s="228"/>
    </row>
    <row r="44" spans="1:15" ht="253.5" customHeight="1" x14ac:dyDescent="0.35">
      <c r="A44" s="3"/>
      <c r="B44" s="7"/>
      <c r="C44" s="228"/>
      <c r="D44" s="228"/>
      <c r="E44" s="228"/>
      <c r="F44" s="228"/>
      <c r="G44" s="228"/>
      <c r="H44" s="228"/>
      <c r="I44" s="228"/>
      <c r="J44" s="228"/>
      <c r="K44" s="228"/>
      <c r="L44" s="228"/>
      <c r="M44" s="228"/>
      <c r="N44" s="228"/>
      <c r="O44" s="228"/>
    </row>
    <row r="45" spans="1:15" ht="15" x14ac:dyDescent="0.35">
      <c r="A45" s="3"/>
      <c r="B45" s="7"/>
      <c r="C45" s="26"/>
      <c r="D45" s="26"/>
      <c r="E45" s="26"/>
      <c r="F45" s="26"/>
      <c r="G45" s="26"/>
      <c r="H45" s="26"/>
      <c r="I45" s="26"/>
      <c r="J45" s="26"/>
      <c r="K45" s="26"/>
      <c r="L45" s="26"/>
      <c r="M45" s="26"/>
      <c r="N45" s="26"/>
      <c r="O45" s="26"/>
    </row>
    <row r="46" spans="1:15" ht="62.5" customHeight="1" x14ac:dyDescent="0.35">
      <c r="A46" s="3"/>
      <c r="B46" s="7"/>
      <c r="C46" s="208" t="s">
        <v>108</v>
      </c>
      <c r="D46" s="208"/>
      <c r="E46" s="208"/>
      <c r="F46" s="208"/>
      <c r="G46" s="208"/>
      <c r="H46" s="208"/>
      <c r="I46" s="25"/>
      <c r="J46" s="208" t="s">
        <v>109</v>
      </c>
      <c r="K46" s="208"/>
      <c r="L46" s="208"/>
      <c r="M46" s="208"/>
      <c r="N46" s="208"/>
      <c r="O46" s="208"/>
    </row>
    <row r="47" spans="1:15" ht="18.649999999999999" customHeight="1" x14ac:dyDescent="0.35">
      <c r="A47" s="22" t="s">
        <v>27</v>
      </c>
      <c r="B47" s="23" t="s">
        <v>32</v>
      </c>
      <c r="C47" s="23"/>
    </row>
    <row r="48" spans="1:15" ht="26" customHeight="1" x14ac:dyDescent="0.35">
      <c r="A48" s="200"/>
      <c r="B48" s="200"/>
    </row>
    <row r="49" spans="1:2" ht="28" customHeight="1" x14ac:dyDescent="0.35">
      <c r="A49" s="201"/>
      <c r="B49" s="201"/>
    </row>
    <row r="50" spans="1:2" ht="17.399999999999999" customHeight="1" x14ac:dyDescent="0.35"/>
    <row r="51" spans="1:2" ht="30.5" customHeight="1" x14ac:dyDescent="0.35">
      <c r="A51" s="201"/>
      <c r="B51" s="201"/>
    </row>
    <row r="52" spans="1:2" ht="29" customHeight="1" x14ac:dyDescent="0.35">
      <c r="A52" s="8"/>
      <c r="B52" s="8"/>
    </row>
    <row r="53" spans="1:2" s="23" customFormat="1" ht="20.399999999999999" customHeight="1" x14ac:dyDescent="0.35">
      <c r="A53" s="22" t="s">
        <v>28</v>
      </c>
      <c r="B53" s="23" t="s">
        <v>33</v>
      </c>
    </row>
  </sheetData>
  <mergeCells count="84">
    <mergeCell ref="J46:O46"/>
    <mergeCell ref="A41:B41"/>
    <mergeCell ref="C41:M41"/>
    <mergeCell ref="A36:B36"/>
    <mergeCell ref="C36:M36"/>
    <mergeCell ref="A37:B37"/>
    <mergeCell ref="A38:B38"/>
    <mergeCell ref="C38:M38"/>
    <mergeCell ref="A39:B39"/>
    <mergeCell ref="C39:M39"/>
    <mergeCell ref="C37:M37"/>
    <mergeCell ref="A40:B40"/>
    <mergeCell ref="C40:M40"/>
    <mergeCell ref="C43:O44"/>
    <mergeCell ref="B12:D12"/>
    <mergeCell ref="F12:M12"/>
    <mergeCell ref="F16:O16"/>
    <mergeCell ref="B16:D16"/>
    <mergeCell ref="A33:B33"/>
    <mergeCell ref="C33:M33"/>
    <mergeCell ref="A24:B24"/>
    <mergeCell ref="C24:M24"/>
    <mergeCell ref="A25:B25"/>
    <mergeCell ref="C25:M25"/>
    <mergeCell ref="A26:B26"/>
    <mergeCell ref="C26:M26"/>
    <mergeCell ref="A27:B27"/>
    <mergeCell ref="C27:M27"/>
    <mergeCell ref="A28:B28"/>
    <mergeCell ref="C28:M28"/>
    <mergeCell ref="A1:O1"/>
    <mergeCell ref="C19:M20"/>
    <mergeCell ref="A18:O18"/>
    <mergeCell ref="B17:O17"/>
    <mergeCell ref="F5:O5"/>
    <mergeCell ref="F6:O6"/>
    <mergeCell ref="B5:D5"/>
    <mergeCell ref="B6:D6"/>
    <mergeCell ref="B2:D2"/>
    <mergeCell ref="F2:M2"/>
    <mergeCell ref="B3:D3"/>
    <mergeCell ref="F3:M3"/>
    <mergeCell ref="B4:D4"/>
    <mergeCell ref="F4:M4"/>
    <mergeCell ref="B8:D8"/>
    <mergeCell ref="F8:M8"/>
    <mergeCell ref="B7:D7"/>
    <mergeCell ref="F7:M7"/>
    <mergeCell ref="A21:B21"/>
    <mergeCell ref="C21:M21"/>
    <mergeCell ref="B9:D9"/>
    <mergeCell ref="B10:D10"/>
    <mergeCell ref="F10:M10"/>
    <mergeCell ref="F9:O9"/>
    <mergeCell ref="B13:D13"/>
    <mergeCell ref="F13:M13"/>
    <mergeCell ref="B14:D14"/>
    <mergeCell ref="F14:M14"/>
    <mergeCell ref="B15:D15"/>
    <mergeCell ref="F15:M15"/>
    <mergeCell ref="B11:D11"/>
    <mergeCell ref="F11:M11"/>
    <mergeCell ref="A23:B23"/>
    <mergeCell ref="C23:M23"/>
    <mergeCell ref="N19:O19"/>
    <mergeCell ref="A19:B20"/>
    <mergeCell ref="A22:B22"/>
    <mergeCell ref="C22:M22"/>
    <mergeCell ref="A48:B48"/>
    <mergeCell ref="A49:B49"/>
    <mergeCell ref="A51:B51"/>
    <mergeCell ref="C29:M29"/>
    <mergeCell ref="A34:B34"/>
    <mergeCell ref="C34:M34"/>
    <mergeCell ref="A35:B35"/>
    <mergeCell ref="C35:M35"/>
    <mergeCell ref="A30:B30"/>
    <mergeCell ref="C30:M30"/>
    <mergeCell ref="A31:B31"/>
    <mergeCell ref="C31:M31"/>
    <mergeCell ref="A32:B32"/>
    <mergeCell ref="C32:M32"/>
    <mergeCell ref="A29:B29"/>
    <mergeCell ref="C46:H46"/>
  </mergeCells>
  <pageMargins left="0.62992125984252001" right="0.511811023622047" top="0.78740157480314998" bottom="0.70866141732283505" header="0.31496062992126" footer="0.31496062992126"/>
  <pageSetup paperSize="9" scale="94" orientation="portrait" r:id="rId1"/>
  <headerFooter>
    <oddHeader>&amp;R&amp;"Century Gothic,Bold Italic"&amp;12APPENDIX-IB
DTR-01/L1/2020-2021</oddHeader>
  </headerFooter>
  <rowBreaks count="3" manualBreakCount="3">
    <brk id="16" max="14" man="1"/>
    <brk id="35" max="14" man="1"/>
    <brk id="46" max="1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Revst._Kacharir_Khal_(A)</vt:lpstr>
      <vt:lpstr>Appendix IB</vt:lpstr>
      <vt:lpstr>'Appendix IB'!Print_Area</vt:lpstr>
      <vt:lpstr>'Revst._Kacharir_Khal_(A)'!Print_Area</vt:lpstr>
      <vt:lpstr>'Revst._Kacharir_Khal_(A)'!Print_Titles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2022-06-28T12:47:42Z</dcterms:modified>
</cp:coreProperties>
</file>