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Лист1" sheetId="1" r:id="rId1"/>
    <sheet name="Sheet1" sheetId="2" r:id="rId2"/>
    <sheet name="Basic_Parameter" sheetId="3" r:id="rId3"/>
    <sheet name="Sheet2" sheetId="9" r:id="rId4"/>
    <sheet name="Basin Input" sheetId="4" r:id="rId5"/>
    <sheet name="structure_name" sheetId="5" r:id="rId6"/>
    <sheet name="Return_wall_data" sheetId="6" r:id="rId7"/>
    <sheet name="Return_wall_data_MKS" sheetId="7" r:id="rId8"/>
    <sheet name="Wing_Wall_Data" sheetId="8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3" l="1"/>
  <c r="B3" i="9" l="1"/>
  <c r="B2" i="9"/>
  <c r="C11" i="8" l="1"/>
  <c r="C10" i="8"/>
  <c r="C3" i="8"/>
  <c r="C2" i="8"/>
  <c r="C3" i="7"/>
  <c r="C4" i="7"/>
  <c r="C5" i="7"/>
  <c r="C6" i="7"/>
  <c r="C7" i="7"/>
  <c r="C8" i="7"/>
  <c r="C9" i="7"/>
  <c r="C10" i="7"/>
  <c r="C11" i="7"/>
  <c r="C12" i="7"/>
  <c r="C13" i="7"/>
  <c r="C2" i="7"/>
  <c r="C9" i="8" l="1"/>
</calcChain>
</file>

<file path=xl/sharedStrings.xml><?xml version="1.0" encoding="utf-8"?>
<sst xmlns="http://schemas.openxmlformats.org/spreadsheetml/2006/main" count="176" uniqueCount="87">
  <si>
    <t>parameters</t>
  </si>
  <si>
    <t>unit</t>
  </si>
  <si>
    <t>values</t>
  </si>
  <si>
    <t>Basin Area</t>
  </si>
  <si>
    <t>sq mile</t>
  </si>
  <si>
    <t>Avg_GL</t>
  </si>
  <si>
    <t>feet-PWD</t>
  </si>
  <si>
    <t>Highest Water Level ,RS</t>
  </si>
  <si>
    <t>Lowest Water Level,RS</t>
  </si>
  <si>
    <t>Moonsoon Lowest Water Level</t>
  </si>
  <si>
    <t>Embankment Crest Level</t>
  </si>
  <si>
    <t>Embankment Top Width</t>
  </si>
  <si>
    <t>C/S Slope (1:N)</t>
  </si>
  <si>
    <t>R/S Slope</t>
  </si>
  <si>
    <t>Invert Level</t>
  </si>
  <si>
    <t>No Vent</t>
  </si>
  <si>
    <t>Vent Width</t>
  </si>
  <si>
    <t>feet</t>
  </si>
  <si>
    <t>Vent Height</t>
  </si>
  <si>
    <t>cfs/sqmile</t>
  </si>
  <si>
    <t>Q</t>
  </si>
  <si>
    <t>Bc</t>
  </si>
  <si>
    <t>Flare_Angle</t>
  </si>
  <si>
    <t>glacis_drop</t>
  </si>
  <si>
    <t>degree</t>
  </si>
  <si>
    <t>glacis_drop_max</t>
  </si>
  <si>
    <t>glacis_drop_min</t>
  </si>
  <si>
    <t>flare_Angle_min</t>
  </si>
  <si>
    <t>flare_Angle_max</t>
  </si>
  <si>
    <t>Pier_width</t>
  </si>
  <si>
    <t>inch</t>
  </si>
  <si>
    <t>Abutment_width</t>
  </si>
  <si>
    <t>structure_name</t>
  </si>
  <si>
    <t>Barrel Length</t>
  </si>
  <si>
    <t>min</t>
  </si>
  <si>
    <t>max</t>
  </si>
  <si>
    <t>cutoff_depth_min</t>
  </si>
  <si>
    <t>cutoff_depth_max</t>
  </si>
  <si>
    <t>Laycey's Silt Factor</t>
  </si>
  <si>
    <t>maximum head difference</t>
  </si>
  <si>
    <t>Allowable Exit Gradient</t>
  </si>
  <si>
    <t>Top_slab_thickness</t>
  </si>
  <si>
    <t>unit weight of fill soil</t>
  </si>
  <si>
    <t>pcf</t>
  </si>
  <si>
    <t>friction Angle of fill soil</t>
  </si>
  <si>
    <t>surcharge height</t>
  </si>
  <si>
    <t>maximum_floor_thickness</t>
  </si>
  <si>
    <t>return wall level</t>
  </si>
  <si>
    <t>fee-pwd</t>
  </si>
  <si>
    <t>Top of Appron</t>
  </si>
  <si>
    <t>Top of Return Wall</t>
  </si>
  <si>
    <t>Tbot</t>
  </si>
  <si>
    <t>Remarks</t>
  </si>
  <si>
    <t>Bottom Thickness of Stem as fraction of Height</t>
  </si>
  <si>
    <t>Lheel</t>
  </si>
  <si>
    <t>dimensionless</t>
  </si>
  <si>
    <t>Ltoe</t>
  </si>
  <si>
    <t>Tfoot</t>
  </si>
  <si>
    <t>Thikness of Footing  as fraction of Height</t>
  </si>
  <si>
    <t>Length of Heel as fraction of Height</t>
  </si>
  <si>
    <t>Length of Toe as fraction of Height</t>
  </si>
  <si>
    <t>feet-pwd</t>
  </si>
  <si>
    <t>h</t>
  </si>
  <si>
    <t xml:space="preserve">Height of Return Wall </t>
  </si>
  <si>
    <t>h1</t>
  </si>
  <si>
    <t>h2</t>
  </si>
  <si>
    <t>h3</t>
  </si>
  <si>
    <t>Ttop</t>
  </si>
  <si>
    <t>ca</t>
  </si>
  <si>
    <t>coeficient of Active Earth Presure</t>
  </si>
  <si>
    <t xml:space="preserve">Stem Top thickness </t>
  </si>
  <si>
    <t>m</t>
  </si>
  <si>
    <t>Height of Return Wall  above apron</t>
  </si>
  <si>
    <t>Distance of WL from Top outside</t>
  </si>
  <si>
    <t>Depth of Appron Below WL</t>
  </si>
  <si>
    <t>Depth of Water Above Appron</t>
  </si>
  <si>
    <t>t1</t>
  </si>
  <si>
    <t>t2</t>
  </si>
  <si>
    <t>t5</t>
  </si>
  <si>
    <t>B</t>
  </si>
  <si>
    <t>thickness of wingwall at top</t>
  </si>
  <si>
    <t>thickness of Appron</t>
  </si>
  <si>
    <t>Wingwall Bottom Width</t>
  </si>
  <si>
    <t>Height of wingwall above apron</t>
  </si>
  <si>
    <t>Depth of Appron Below WL i.e. h1 i.e h=h1+h2</t>
  </si>
  <si>
    <t>Runoff/sq mile</t>
  </si>
  <si>
    <t>Khejurdangi_3V_DFR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</si>
</sst>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#,##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4" sqref="F14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zoomScaleNormal="100" workbookViewId="0">
      <selection activeCell="C2" sqref="C2"/>
    </sheetView>
  </sheetViews>
  <sheetFormatPr defaultRowHeight="15" x14ac:dyDescent="0.25"/>
  <cols>
    <col min="1" max="1" width="29" customWidth="1"/>
    <col min="6" max="6" width="11.42578125" customWidth="1"/>
  </cols>
  <sheetData>
    <row r="1" spans="1:9" x14ac:dyDescent="0.25">
      <c r="A1" t="s">
        <v>0</v>
      </c>
      <c r="B1" t="s">
        <v>1</v>
      </c>
      <c r="C1" t="s">
        <v>2</v>
      </c>
    </row>
    <row r="2" spans="1:9" x14ac:dyDescent="0.25">
      <c r="A2" t="s">
        <v>3</v>
      </c>
      <c r="B2" s="1" t="s">
        <v>4</v>
      </c>
      <c r="C2" s="1">
        <v>12</v>
      </c>
    </row>
    <row r="3" spans="1:9" x14ac:dyDescent="0.25">
      <c r="A3" t="s">
        <v>5</v>
      </c>
      <c r="B3" s="1" t="s">
        <v>6</v>
      </c>
      <c r="C3" s="3">
        <v>6</v>
      </c>
    </row>
    <row r="4" spans="1:9" x14ac:dyDescent="0.25">
      <c r="A4" t="s">
        <v>7</v>
      </c>
      <c r="B4" s="1" t="s">
        <v>6</v>
      </c>
      <c r="C4" s="3">
        <v>11.6</v>
      </c>
      <c r="I4" s="1"/>
    </row>
    <row r="5" spans="1:9" x14ac:dyDescent="0.25">
      <c r="A5" t="s">
        <v>8</v>
      </c>
      <c r="B5" s="1" t="s">
        <v>6</v>
      </c>
      <c r="C5" s="1">
        <v>-6.88</v>
      </c>
      <c r="D5">
        <f>C4-C11</f>
        <v>15.536</v>
      </c>
      <c r="I5" s="1"/>
    </row>
    <row r="6" spans="1:9" x14ac:dyDescent="0.25">
      <c r="A6" t="s">
        <v>9</v>
      </c>
      <c r="B6" s="1" t="s">
        <v>6</v>
      </c>
      <c r="C6" s="1">
        <v>-4.92</v>
      </c>
      <c r="I6" s="1"/>
    </row>
    <row r="7" spans="1:9" x14ac:dyDescent="0.25">
      <c r="A7" t="s">
        <v>10</v>
      </c>
      <c r="B7" s="1" t="s">
        <v>6</v>
      </c>
      <c r="C7" s="1">
        <v>16.399999999999999</v>
      </c>
      <c r="I7" s="1"/>
    </row>
    <row r="8" spans="1:9" x14ac:dyDescent="0.25">
      <c r="A8" t="s">
        <v>11</v>
      </c>
      <c r="B8" s="1" t="s">
        <v>6</v>
      </c>
      <c r="C8" s="1">
        <v>19.68</v>
      </c>
      <c r="I8" s="1"/>
    </row>
    <row r="9" spans="1:9" x14ac:dyDescent="0.25">
      <c r="A9" t="s">
        <v>12</v>
      </c>
      <c r="B9" s="1"/>
      <c r="C9" s="1">
        <v>2</v>
      </c>
    </row>
    <row r="10" spans="1:9" x14ac:dyDescent="0.25">
      <c r="A10" t="s">
        <v>13</v>
      </c>
      <c r="B10" s="1"/>
      <c r="C10" s="1">
        <v>3</v>
      </c>
    </row>
    <row r="11" spans="1:9" x14ac:dyDescent="0.25">
      <c r="A11" t="s">
        <v>14</v>
      </c>
      <c r="B11" s="1" t="s">
        <v>6</v>
      </c>
      <c r="C11" s="1">
        <v>-3.9359999999999999</v>
      </c>
    </row>
    <row r="12" spans="1:9" x14ac:dyDescent="0.25">
      <c r="A12" s="4" t="s">
        <v>85</v>
      </c>
      <c r="B12" s="5" t="s">
        <v>19</v>
      </c>
      <c r="C12" s="5">
        <v>85</v>
      </c>
    </row>
    <row r="13" spans="1:9" x14ac:dyDescent="0.25">
      <c r="A13" t="s">
        <v>15</v>
      </c>
      <c r="B13" s="1"/>
      <c r="C13" s="1">
        <v>3</v>
      </c>
    </row>
    <row r="14" spans="1:9" x14ac:dyDescent="0.25">
      <c r="A14" t="s">
        <v>16</v>
      </c>
      <c r="B14" s="1" t="s">
        <v>17</v>
      </c>
      <c r="C14" s="1">
        <v>5</v>
      </c>
    </row>
    <row r="15" spans="1:9" x14ac:dyDescent="0.25">
      <c r="A15" t="s">
        <v>18</v>
      </c>
      <c r="B15" s="1" t="s">
        <v>17</v>
      </c>
      <c r="C15" s="1">
        <v>6</v>
      </c>
    </row>
    <row r="16" spans="1:9" x14ac:dyDescent="0.25">
      <c r="A16" t="s">
        <v>29</v>
      </c>
      <c r="B16" s="1" t="s">
        <v>30</v>
      </c>
      <c r="C16" s="1">
        <v>27.552</v>
      </c>
    </row>
    <row r="17" spans="1:3" x14ac:dyDescent="0.25">
      <c r="A17" t="s">
        <v>31</v>
      </c>
      <c r="B17" s="1" t="s">
        <v>30</v>
      </c>
      <c r="C17" s="6">
        <v>31.488</v>
      </c>
    </row>
    <row r="18" spans="1:3" x14ac:dyDescent="0.25">
      <c r="A18" t="s">
        <v>27</v>
      </c>
      <c r="B18" s="1" t="s">
        <v>24</v>
      </c>
      <c r="C18" s="1">
        <v>8</v>
      </c>
    </row>
    <row r="19" spans="1:3" x14ac:dyDescent="0.25">
      <c r="A19" t="s">
        <v>28</v>
      </c>
      <c r="B19" s="1" t="s">
        <v>24</v>
      </c>
      <c r="C19" s="1">
        <v>12</v>
      </c>
    </row>
    <row r="20" spans="1:3" x14ac:dyDescent="0.25">
      <c r="A20" t="s">
        <v>26</v>
      </c>
      <c r="B20" s="1" t="s">
        <v>17</v>
      </c>
      <c r="C20" s="1">
        <v>3</v>
      </c>
    </row>
    <row r="21" spans="1:3" x14ac:dyDescent="0.25">
      <c r="A21" t="s">
        <v>25</v>
      </c>
      <c r="B21" s="1" t="s">
        <v>17</v>
      </c>
      <c r="C21" s="1">
        <v>4</v>
      </c>
    </row>
    <row r="22" spans="1:3" x14ac:dyDescent="0.25">
      <c r="A22" t="s">
        <v>33</v>
      </c>
      <c r="B22" s="1" t="s">
        <v>17</v>
      </c>
      <c r="C22" s="1">
        <v>32.799999999999997</v>
      </c>
    </row>
    <row r="23" spans="1:3" x14ac:dyDescent="0.25">
      <c r="A23" t="s">
        <v>36</v>
      </c>
      <c r="B23" s="1" t="s">
        <v>34</v>
      </c>
      <c r="C23" s="1">
        <v>10</v>
      </c>
    </row>
    <row r="24" spans="1:3" x14ac:dyDescent="0.25">
      <c r="A24" t="s">
        <v>37</v>
      </c>
      <c r="B24" s="1" t="s">
        <v>35</v>
      </c>
      <c r="C24" s="1">
        <v>13.12</v>
      </c>
    </row>
    <row r="25" spans="1:3" x14ac:dyDescent="0.25">
      <c r="A25" t="s">
        <v>38</v>
      </c>
      <c r="C25" s="1">
        <v>0.4</v>
      </c>
    </row>
    <row r="26" spans="1:3" x14ac:dyDescent="0.25">
      <c r="A26" t="s">
        <v>39</v>
      </c>
      <c r="B26" s="1" t="s">
        <v>17</v>
      </c>
      <c r="C26" s="1">
        <v>15.536</v>
      </c>
    </row>
    <row r="27" spans="1:3" x14ac:dyDescent="0.25">
      <c r="A27" t="s">
        <v>40</v>
      </c>
      <c r="C27" s="1">
        <v>0.14299999999999999</v>
      </c>
    </row>
    <row r="28" spans="1:3" x14ac:dyDescent="0.25">
      <c r="A28" t="s">
        <v>46</v>
      </c>
      <c r="B28" s="1" t="s">
        <v>17</v>
      </c>
      <c r="C28" s="1">
        <v>2.62</v>
      </c>
    </row>
    <row r="29" spans="1:3" x14ac:dyDescent="0.25">
      <c r="A29" t="s">
        <v>41</v>
      </c>
      <c r="B29" s="1" t="s">
        <v>30</v>
      </c>
      <c r="C29" s="1">
        <v>19.68</v>
      </c>
    </row>
    <row r="30" spans="1:3" x14ac:dyDescent="0.25">
      <c r="A30" t="s">
        <v>42</v>
      </c>
      <c r="B30" s="1" t="s">
        <v>43</v>
      </c>
      <c r="C30" s="1">
        <v>120</v>
      </c>
    </row>
    <row r="31" spans="1:3" x14ac:dyDescent="0.25">
      <c r="A31" t="s">
        <v>44</v>
      </c>
      <c r="B31" s="1" t="s">
        <v>24</v>
      </c>
      <c r="C31" s="1">
        <v>30</v>
      </c>
    </row>
    <row r="32" spans="1:3" x14ac:dyDescent="0.25">
      <c r="A32" t="s">
        <v>45</v>
      </c>
      <c r="B32" s="1" t="s">
        <v>17</v>
      </c>
      <c r="C32" s="1">
        <v>15.42</v>
      </c>
    </row>
    <row r="33" spans="1:3" x14ac:dyDescent="0.25">
      <c r="A33" t="s">
        <v>47</v>
      </c>
      <c r="B33" s="1" t="s">
        <v>48</v>
      </c>
      <c r="C33" s="1">
        <v>8.1999999999999993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"/>
  <sheetViews>
    <sheetView zoomScale="190" zoomScaleNormal="190" workbookViewId="0">
      <selection activeCell="B4" sqref="B4"/>
    </sheetView>
  </sheetViews>
  <sheetFormatPr defaultRowHeight="15" x14ac:dyDescent="0.25"/>
  <sheetData>
    <row r="2" spans="2:2" x14ac:dyDescent="0.25">
      <c r="B2">
        <f>TAN(11)</f>
        <v>-225.95084645419516</v>
      </c>
    </row>
    <row r="3" spans="2:2" x14ac:dyDescent="0.25">
      <c r="B3">
        <f>TAN(RADIANS(11))</f>
        <v>0.19438030913771848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="115" zoomScaleNormal="115" workbookViewId="0">
      <selection activeCell="K13" sqref="K13"/>
    </sheetView>
  </sheetViews>
  <sheetFormatPr defaultRowHeight="15" x14ac:dyDescent="0.25"/>
  <cols>
    <col min="3" max="4" width="12.140625" customWidth="1"/>
  </cols>
  <sheetData>
    <row r="1" spans="1:4" x14ac:dyDescent="0.25">
      <c r="A1" s="1" t="s">
        <v>20</v>
      </c>
      <c r="B1" s="1" t="s">
        <v>21</v>
      </c>
      <c r="C1" s="1" t="s">
        <v>22</v>
      </c>
      <c r="D1" s="1" t="s">
        <v>23</v>
      </c>
    </row>
    <row r="2" spans="1:4" x14ac:dyDescent="0.25">
      <c r="A2" s="1">
        <v>425</v>
      </c>
      <c r="B2" s="1">
        <v>5</v>
      </c>
      <c r="C2" s="1">
        <v>8</v>
      </c>
      <c r="D2" s="1">
        <v>3</v>
      </c>
    </row>
    <row r="3" spans="1:4" x14ac:dyDescent="0.25">
      <c r="A3" s="1">
        <v>425</v>
      </c>
      <c r="B3" s="1">
        <v>5</v>
      </c>
      <c r="C3" s="1">
        <v>8</v>
      </c>
      <c r="D3" s="1">
        <v>3</v>
      </c>
    </row>
    <row r="4" spans="1:4" x14ac:dyDescent="0.25">
      <c r="A4" s="1">
        <v>425</v>
      </c>
      <c r="B4" s="1">
        <v>5</v>
      </c>
      <c r="C4" s="1">
        <v>8</v>
      </c>
      <c r="D4" s="1">
        <v>3</v>
      </c>
    </row>
    <row r="5" spans="1:4" x14ac:dyDescent="0.25">
      <c r="A5" s="1">
        <v>425</v>
      </c>
      <c r="B5" s="1">
        <v>5</v>
      </c>
      <c r="C5" s="1">
        <v>8</v>
      </c>
      <c r="D5" s="1">
        <v>3</v>
      </c>
    </row>
    <row r="6" spans="1:4" x14ac:dyDescent="0.25">
      <c r="A6" s="1">
        <v>425</v>
      </c>
      <c r="B6" s="1">
        <v>5</v>
      </c>
      <c r="C6" s="1">
        <v>8</v>
      </c>
      <c r="D6" s="1">
        <v>3</v>
      </c>
    </row>
    <row r="7" spans="1:4" x14ac:dyDescent="0.25">
      <c r="A7" s="1">
        <v>425</v>
      </c>
      <c r="B7" s="1">
        <v>5</v>
      </c>
      <c r="C7" s="1">
        <v>8</v>
      </c>
      <c r="D7" s="1">
        <v>3</v>
      </c>
    </row>
    <row r="8" spans="1:4" x14ac:dyDescent="0.25">
      <c r="A8" s="1">
        <v>425</v>
      </c>
      <c r="B8" s="1">
        <v>5</v>
      </c>
      <c r="C8" s="1">
        <v>8</v>
      </c>
      <c r="D8" s="1">
        <v>3</v>
      </c>
    </row>
    <row r="9" spans="1:4" x14ac:dyDescent="0.25">
      <c r="A9" s="1">
        <v>425</v>
      </c>
      <c r="B9" s="1">
        <v>5</v>
      </c>
      <c r="C9" s="1">
        <v>8</v>
      </c>
      <c r="D9" s="1">
        <v>3</v>
      </c>
    </row>
    <row r="10" spans="1:4" x14ac:dyDescent="0.25">
      <c r="A10" s="1">
        <v>425</v>
      </c>
      <c r="B10" s="1">
        <v>5</v>
      </c>
      <c r="C10" s="1">
        <v>8</v>
      </c>
      <c r="D10" s="1">
        <v>3</v>
      </c>
    </row>
    <row r="11" spans="1:4" x14ac:dyDescent="0.25">
      <c r="A11" s="1">
        <v>425</v>
      </c>
      <c r="B11" s="1">
        <v>5</v>
      </c>
      <c r="C11" s="1">
        <v>8</v>
      </c>
      <c r="D11" s="1">
        <v>3</v>
      </c>
    </row>
    <row r="12" spans="1:4" x14ac:dyDescent="0.25">
      <c r="A12" s="1">
        <v>425</v>
      </c>
      <c r="B12" s="1">
        <v>5</v>
      </c>
      <c r="C12" s="1">
        <v>8</v>
      </c>
      <c r="D12" s="1">
        <v>3</v>
      </c>
    </row>
    <row r="13" spans="1:4" x14ac:dyDescent="0.25">
      <c r="A13" s="1">
        <v>425</v>
      </c>
      <c r="B13" s="1">
        <v>5</v>
      </c>
      <c r="C13" s="1">
        <v>8</v>
      </c>
      <c r="D13" s="1">
        <v>3</v>
      </c>
    </row>
    <row r="14" spans="1:4" x14ac:dyDescent="0.25">
      <c r="A14" s="1">
        <v>425</v>
      </c>
      <c r="B14" s="1">
        <v>5</v>
      </c>
      <c r="C14" s="1">
        <v>8</v>
      </c>
      <c r="D14" s="1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zoomScale="220" zoomScaleNormal="220" workbookViewId="0">
      <selection activeCell="A2" sqref="A2"/>
    </sheetView>
  </sheetViews>
  <sheetFormatPr defaultRowHeight="15" x14ac:dyDescent="0.25"/>
  <cols>
    <col min="1" max="1" width="23.28515625" customWidth="1"/>
  </cols>
  <sheetData>
    <row r="1" spans="1:1" x14ac:dyDescent="0.25">
      <c r="A1" t="s">
        <v>32</v>
      </c>
    </row>
    <row r="2" spans="1:1" x14ac:dyDescent="0.25">
      <c r="A2" s="2" t="s">
        <v>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220" zoomScaleNormal="220" workbookViewId="0">
      <selection activeCell="D16" sqref="D16"/>
    </sheetView>
  </sheetViews>
  <sheetFormatPr defaultRowHeight="15" x14ac:dyDescent="0.25"/>
  <cols>
    <col min="1" max="1" width="22.28515625" customWidth="1"/>
    <col min="2" max="2" width="12.140625" customWidth="1"/>
    <col min="4" max="4" width="39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52</v>
      </c>
    </row>
    <row r="2" spans="1:4" x14ac:dyDescent="0.25">
      <c r="A2" s="1" t="s">
        <v>49</v>
      </c>
      <c r="B2" s="1" t="s">
        <v>61</v>
      </c>
      <c r="C2" s="1">
        <v>-8.3640000000000008</v>
      </c>
      <c r="D2" s="1"/>
    </row>
    <row r="3" spans="1:4" x14ac:dyDescent="0.25">
      <c r="A3" s="1" t="s">
        <v>50</v>
      </c>
      <c r="B3" s="1" t="s">
        <v>61</v>
      </c>
      <c r="C3" s="1">
        <v>14</v>
      </c>
      <c r="D3" s="1"/>
    </row>
    <row r="4" spans="1:4" x14ac:dyDescent="0.25">
      <c r="A4" s="1" t="s">
        <v>67</v>
      </c>
      <c r="B4" s="1" t="s">
        <v>17</v>
      </c>
      <c r="C4" s="1">
        <v>1</v>
      </c>
      <c r="D4" s="1" t="s">
        <v>70</v>
      </c>
    </row>
    <row r="5" spans="1:4" x14ac:dyDescent="0.25">
      <c r="A5" s="1" t="s">
        <v>51</v>
      </c>
      <c r="B5" s="1" t="s">
        <v>55</v>
      </c>
      <c r="C5" s="1">
        <v>0.1</v>
      </c>
      <c r="D5" s="1" t="s">
        <v>53</v>
      </c>
    </row>
    <row r="6" spans="1:4" x14ac:dyDescent="0.25">
      <c r="A6" s="1" t="s">
        <v>57</v>
      </c>
      <c r="B6" s="1" t="s">
        <v>55</v>
      </c>
      <c r="C6" s="1">
        <v>0.12</v>
      </c>
      <c r="D6" s="1" t="s">
        <v>58</v>
      </c>
    </row>
    <row r="7" spans="1:4" x14ac:dyDescent="0.25">
      <c r="A7" s="1" t="s">
        <v>54</v>
      </c>
      <c r="B7" s="1" t="s">
        <v>55</v>
      </c>
      <c r="C7" s="1">
        <v>0.47</v>
      </c>
      <c r="D7" s="1" t="s">
        <v>59</v>
      </c>
    </row>
    <row r="8" spans="1:4" x14ac:dyDescent="0.25">
      <c r="A8" s="1" t="s">
        <v>56</v>
      </c>
      <c r="B8" s="1" t="s">
        <v>55</v>
      </c>
      <c r="C8" s="1">
        <v>0.28999999999999998</v>
      </c>
      <c r="D8" s="1" t="s">
        <v>60</v>
      </c>
    </row>
    <row r="9" spans="1:4" x14ac:dyDescent="0.25">
      <c r="A9" s="1" t="s">
        <v>62</v>
      </c>
      <c r="B9" s="1" t="s">
        <v>17</v>
      </c>
      <c r="C9" s="1">
        <v>22.36</v>
      </c>
      <c r="D9" s="1" t="s">
        <v>72</v>
      </c>
    </row>
    <row r="10" spans="1:4" x14ac:dyDescent="0.25">
      <c r="A10" s="1" t="s">
        <v>64</v>
      </c>
      <c r="B10" s="1" t="s">
        <v>17</v>
      </c>
      <c r="C10" s="1">
        <v>0</v>
      </c>
      <c r="D10" s="1" t="s">
        <v>73</v>
      </c>
    </row>
    <row r="11" spans="1:4" x14ac:dyDescent="0.25">
      <c r="A11" s="1" t="s">
        <v>65</v>
      </c>
      <c r="B11" s="1" t="s">
        <v>17</v>
      </c>
      <c r="C11" s="1">
        <v>22.36</v>
      </c>
      <c r="D11" s="1" t="s">
        <v>74</v>
      </c>
    </row>
    <row r="12" spans="1:4" x14ac:dyDescent="0.25">
      <c r="A12" s="1" t="s">
        <v>66</v>
      </c>
      <c r="B12" s="1" t="s">
        <v>17</v>
      </c>
      <c r="C12" s="1">
        <v>0</v>
      </c>
      <c r="D12" s="1" t="s">
        <v>75</v>
      </c>
    </row>
    <row r="13" spans="1:4" x14ac:dyDescent="0.25">
      <c r="A13" s="1" t="s">
        <v>68</v>
      </c>
      <c r="B13" s="1" t="s">
        <v>55</v>
      </c>
      <c r="C13" s="1">
        <v>0.33</v>
      </c>
      <c r="D13" s="1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205" zoomScaleNormal="205" workbookViewId="0">
      <selection activeCell="C2" sqref="C2"/>
    </sheetView>
  </sheetViews>
  <sheetFormatPr defaultRowHeight="15" x14ac:dyDescent="0.25"/>
  <cols>
    <col min="1" max="1" width="22.28515625" customWidth="1"/>
    <col min="2" max="2" width="12.140625" customWidth="1"/>
    <col min="4" max="4" width="39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52</v>
      </c>
    </row>
    <row r="2" spans="1:4" x14ac:dyDescent="0.25">
      <c r="A2" s="1" t="s">
        <v>49</v>
      </c>
      <c r="B2" s="1" t="s">
        <v>61</v>
      </c>
      <c r="C2" s="1">
        <f>Return_wall_data!C2</f>
        <v>-8.3640000000000008</v>
      </c>
      <c r="D2" s="1"/>
    </row>
    <row r="3" spans="1:4" x14ac:dyDescent="0.25">
      <c r="A3" s="1" t="s">
        <v>50</v>
      </c>
      <c r="B3" s="1" t="s">
        <v>61</v>
      </c>
      <c r="C3" s="1">
        <f>Return_wall_data!C3</f>
        <v>14</v>
      </c>
      <c r="D3" s="1"/>
    </row>
    <row r="4" spans="1:4" x14ac:dyDescent="0.25">
      <c r="A4" s="1" t="s">
        <v>67</v>
      </c>
      <c r="B4" s="1" t="s">
        <v>71</v>
      </c>
      <c r="C4" s="1">
        <f>Return_wall_data!C4</f>
        <v>1</v>
      </c>
      <c r="D4" s="1" t="s">
        <v>70</v>
      </c>
    </row>
    <row r="5" spans="1:4" x14ac:dyDescent="0.25">
      <c r="A5" s="1" t="s">
        <v>51</v>
      </c>
      <c r="B5" s="1" t="s">
        <v>55</v>
      </c>
      <c r="C5" s="1">
        <f>Return_wall_data!C5</f>
        <v>0.1</v>
      </c>
      <c r="D5" s="1" t="s">
        <v>53</v>
      </c>
    </row>
    <row r="6" spans="1:4" x14ac:dyDescent="0.25">
      <c r="A6" s="1" t="s">
        <v>57</v>
      </c>
      <c r="B6" s="1" t="s">
        <v>55</v>
      </c>
      <c r="C6" s="1">
        <f>Return_wall_data!C6</f>
        <v>0.12</v>
      </c>
      <c r="D6" s="1" t="s">
        <v>58</v>
      </c>
    </row>
    <row r="7" spans="1:4" x14ac:dyDescent="0.25">
      <c r="A7" s="1" t="s">
        <v>54</v>
      </c>
      <c r="B7" s="1" t="s">
        <v>55</v>
      </c>
      <c r="C7" s="1">
        <f>Return_wall_data!C7</f>
        <v>0.47</v>
      </c>
      <c r="D7" s="1" t="s">
        <v>59</v>
      </c>
    </row>
    <row r="8" spans="1:4" x14ac:dyDescent="0.25">
      <c r="A8" s="1" t="s">
        <v>56</v>
      </c>
      <c r="B8" s="1" t="s">
        <v>55</v>
      </c>
      <c r="C8" s="1">
        <f>Return_wall_data!C8</f>
        <v>0.28999999999999998</v>
      </c>
      <c r="D8" s="1" t="s">
        <v>60</v>
      </c>
    </row>
    <row r="9" spans="1:4" x14ac:dyDescent="0.25">
      <c r="A9" s="1" t="s">
        <v>62</v>
      </c>
      <c r="B9" s="1" t="s">
        <v>71</v>
      </c>
      <c r="C9" s="1">
        <f>Return_wall_data!C9</f>
        <v>22.36</v>
      </c>
      <c r="D9" s="1" t="s">
        <v>63</v>
      </c>
    </row>
    <row r="10" spans="1:4" x14ac:dyDescent="0.25">
      <c r="A10" s="1" t="s">
        <v>64</v>
      </c>
      <c r="B10" s="1" t="s">
        <v>71</v>
      </c>
      <c r="C10" s="1">
        <f>Return_wall_data!C10</f>
        <v>0</v>
      </c>
      <c r="D10" s="1"/>
    </row>
    <row r="11" spans="1:4" x14ac:dyDescent="0.25">
      <c r="A11" s="1" t="s">
        <v>65</v>
      </c>
      <c r="B11" s="1" t="s">
        <v>71</v>
      </c>
      <c r="C11" s="1">
        <f>Return_wall_data!C11</f>
        <v>22.36</v>
      </c>
      <c r="D11" s="1"/>
    </row>
    <row r="12" spans="1:4" x14ac:dyDescent="0.25">
      <c r="A12" s="1" t="s">
        <v>66</v>
      </c>
      <c r="B12" s="1" t="s">
        <v>71</v>
      </c>
      <c r="C12" s="1">
        <f>Return_wall_data!C12</f>
        <v>0</v>
      </c>
      <c r="D12" s="1"/>
    </row>
    <row r="13" spans="1:4" x14ac:dyDescent="0.25">
      <c r="A13" s="1" t="s">
        <v>68</v>
      </c>
      <c r="B13" s="1" t="s">
        <v>55</v>
      </c>
      <c r="C13" s="1">
        <f>Return_wall_data!C13</f>
        <v>0.33</v>
      </c>
      <c r="D13" s="1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zoomScale="205" zoomScaleNormal="205" workbookViewId="0">
      <selection activeCell="C2" sqref="C2"/>
    </sheetView>
  </sheetViews>
  <sheetFormatPr defaultRowHeight="15" x14ac:dyDescent="0.25"/>
  <cols>
    <col min="1" max="1" width="22.28515625" customWidth="1"/>
    <col min="2" max="2" width="12.140625" customWidth="1"/>
    <col min="4" max="4" width="39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52</v>
      </c>
    </row>
    <row r="2" spans="1:4" x14ac:dyDescent="0.25">
      <c r="A2" s="1" t="s">
        <v>49</v>
      </c>
      <c r="B2" s="1" t="s">
        <v>61</v>
      </c>
      <c r="C2" s="1">
        <f>Return_wall_data!C2</f>
        <v>-8.3640000000000008</v>
      </c>
      <c r="D2" s="1"/>
    </row>
    <row r="3" spans="1:4" x14ac:dyDescent="0.25">
      <c r="A3" s="1" t="s">
        <v>50</v>
      </c>
      <c r="B3" s="1" t="s">
        <v>61</v>
      </c>
      <c r="C3" s="1">
        <f>Return_wall_data!C3</f>
        <v>14</v>
      </c>
      <c r="D3" s="1"/>
    </row>
    <row r="4" spans="1:4" x14ac:dyDescent="0.25">
      <c r="A4" s="1" t="s">
        <v>76</v>
      </c>
      <c r="B4" s="1" t="s">
        <v>17</v>
      </c>
      <c r="C4" s="1">
        <v>1</v>
      </c>
      <c r="D4" s="1" t="s">
        <v>80</v>
      </c>
    </row>
    <row r="5" spans="1:4" x14ac:dyDescent="0.25">
      <c r="A5" s="1" t="s">
        <v>77</v>
      </c>
      <c r="B5" s="1" t="s">
        <v>17</v>
      </c>
      <c r="C5" s="1">
        <v>1.968</v>
      </c>
      <c r="D5" s="1" t="s">
        <v>53</v>
      </c>
    </row>
    <row r="6" spans="1:4" x14ac:dyDescent="0.25">
      <c r="A6" s="1" t="s">
        <v>78</v>
      </c>
      <c r="B6" s="1" t="s">
        <v>17</v>
      </c>
      <c r="C6" s="1">
        <v>2.6240000000000001</v>
      </c>
      <c r="D6" s="1" t="s">
        <v>81</v>
      </c>
    </row>
    <row r="7" spans="1:4" x14ac:dyDescent="0.25">
      <c r="A7" s="1" t="s">
        <v>79</v>
      </c>
      <c r="B7" s="1" t="s">
        <v>17</v>
      </c>
      <c r="C7" s="1">
        <v>20.5</v>
      </c>
      <c r="D7" s="1" t="s">
        <v>82</v>
      </c>
    </row>
    <row r="8" spans="1:4" x14ac:dyDescent="0.25">
      <c r="A8" s="1" t="s">
        <v>62</v>
      </c>
      <c r="B8" s="1" t="s">
        <v>17</v>
      </c>
      <c r="C8" s="1">
        <v>22.36</v>
      </c>
      <c r="D8" s="1" t="s">
        <v>83</v>
      </c>
    </row>
    <row r="9" spans="1:4" x14ac:dyDescent="0.25">
      <c r="A9" s="1" t="s">
        <v>64</v>
      </c>
      <c r="B9" s="1" t="s">
        <v>17</v>
      </c>
      <c r="C9" s="1">
        <f>Return_wall_data_MKS!C10*3.28</f>
        <v>0</v>
      </c>
      <c r="D9" s="1" t="s">
        <v>73</v>
      </c>
    </row>
    <row r="10" spans="1:4" x14ac:dyDescent="0.25">
      <c r="A10" s="1" t="s">
        <v>65</v>
      </c>
      <c r="B10" s="1" t="s">
        <v>17</v>
      </c>
      <c r="C10" s="1">
        <f>Return_wall_data!C11</f>
        <v>22.36</v>
      </c>
      <c r="D10" s="1" t="s">
        <v>84</v>
      </c>
    </row>
    <row r="11" spans="1:4" x14ac:dyDescent="0.25">
      <c r="A11" s="1" t="s">
        <v>66</v>
      </c>
      <c r="B11" s="1" t="s">
        <v>17</v>
      </c>
      <c r="C11" s="1">
        <f>Return_wall_data!C12</f>
        <v>0</v>
      </c>
      <c r="D11" s="1" t="s">
        <v>75</v>
      </c>
    </row>
    <row r="12" spans="1:4" x14ac:dyDescent="0.25">
      <c r="A12" s="1" t="s">
        <v>68</v>
      </c>
      <c r="B12" s="1" t="s">
        <v>55</v>
      </c>
      <c r="C12" s="1">
        <v>0.33</v>
      </c>
      <c r="D12" s="1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Лист1</vt:lpstr>
      <vt:lpstr>Sheet1</vt:lpstr>
      <vt:lpstr>Basic_Parameter</vt:lpstr>
      <vt:lpstr>Sheet2</vt:lpstr>
      <vt:lpstr>Basin Input</vt:lpstr>
      <vt:lpstr>structure_name</vt:lpstr>
      <vt:lpstr>Return_wall_data</vt:lpstr>
      <vt:lpstr>Return_wall_data_MKS</vt:lpstr>
      <vt:lpstr>Wing_Wall_Data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2023-04-26T06:35:07Z</dcterms:modified>
</cp:coreProperties>
</file>