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Basic_Load_Application_Poi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2" l="1"/>
  <c r="L20" i="2"/>
  <c r="L21" i="2"/>
  <c r="L22" i="2"/>
  <c r="L19" i="2"/>
  <c r="K20" i="2"/>
  <c r="K21" i="2"/>
  <c r="K22" i="2"/>
  <c r="K19" i="2"/>
  <c r="I20" i="2"/>
  <c r="I21" i="2"/>
  <c r="I22" i="2"/>
  <c r="I19" i="2"/>
  <c r="G22" i="2" l="1"/>
  <c r="F22" i="2"/>
  <c r="F21" i="2"/>
  <c r="G21" i="2"/>
  <c r="G20" i="2"/>
  <c r="F19" i="2"/>
  <c r="G1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H22" i="2" l="1"/>
  <c r="H19" i="2"/>
  <c r="H20" i="2"/>
  <c r="H21" i="2"/>
</calcChain>
</file>

<file path=xl/sharedStrings.xml><?xml version="1.0" encoding="utf-8"?>
<sst xmlns="http://schemas.openxmlformats.org/spreadsheetml/2006/main" count="81" uniqueCount="55">
  <si>
    <t>Name</t>
  </si>
  <si>
    <t>Label</t>
  </si>
  <si>
    <t>P</t>
  </si>
  <si>
    <t>V</t>
  </si>
  <si>
    <t>Moment</t>
  </si>
  <si>
    <t>Load Group</t>
  </si>
  <si>
    <t xml:space="preserve">Backwall </t>
  </si>
  <si>
    <r>
      <t>P</t>
    </r>
    <r>
      <rPr>
        <sz val="7"/>
        <color rgb="FF000000"/>
        <rFont val="Verdana"/>
        <family val="2"/>
      </rPr>
      <t xml:space="preserve">bw </t>
    </r>
  </si>
  <si>
    <t xml:space="preserve">Stem </t>
  </si>
  <si>
    <r>
      <t>P</t>
    </r>
    <r>
      <rPr>
        <sz val="7"/>
        <color rgb="FF000000"/>
        <rFont val="Verdana"/>
        <family val="2"/>
      </rPr>
      <t xml:space="preserve">st </t>
    </r>
  </si>
  <si>
    <r>
      <t>P</t>
    </r>
    <r>
      <rPr>
        <sz val="7"/>
        <color rgb="FF000000"/>
        <rFont val="Verdana"/>
        <family val="2"/>
      </rPr>
      <t xml:space="preserve">ped </t>
    </r>
  </si>
  <si>
    <t xml:space="preserve">Footing </t>
  </si>
  <si>
    <r>
      <t>P</t>
    </r>
    <r>
      <rPr>
        <sz val="7"/>
        <color rgb="FF000000"/>
        <rFont val="Verdana"/>
        <family val="2"/>
      </rPr>
      <t xml:space="preserve">f </t>
    </r>
  </si>
  <si>
    <t xml:space="preserve">Approach Panel </t>
  </si>
  <si>
    <r>
      <t>P</t>
    </r>
    <r>
      <rPr>
        <sz val="7"/>
        <color rgb="FF000000"/>
        <rFont val="Verdana"/>
        <family val="2"/>
      </rPr>
      <t>ap</t>
    </r>
    <r>
      <rPr>
        <sz val="5"/>
        <color rgb="FF000000"/>
        <rFont val="Verdana"/>
        <family val="2"/>
      </rPr>
      <t xml:space="preserve">. </t>
    </r>
  </si>
  <si>
    <t xml:space="preserve">End Block </t>
  </si>
  <si>
    <r>
      <t>P</t>
    </r>
    <r>
      <rPr>
        <sz val="7"/>
        <color rgb="FF000000"/>
        <rFont val="Verdana"/>
        <family val="2"/>
      </rPr>
      <t xml:space="preserve">eb </t>
    </r>
  </si>
  <si>
    <t xml:space="preserve">Wingwall </t>
  </si>
  <si>
    <r>
      <t>P</t>
    </r>
    <r>
      <rPr>
        <sz val="7"/>
        <color rgb="FF000000"/>
        <rFont val="Verdana"/>
        <family val="2"/>
      </rPr>
      <t xml:space="preserve">wing </t>
    </r>
  </si>
  <si>
    <t xml:space="preserve">Barrier </t>
  </si>
  <si>
    <r>
      <t>P</t>
    </r>
    <r>
      <rPr>
        <sz val="7"/>
        <color rgb="FF000000"/>
        <rFont val="Verdana"/>
        <family val="2"/>
      </rPr>
      <t xml:space="preserve">apbar </t>
    </r>
  </si>
  <si>
    <t>EV</t>
  </si>
  <si>
    <t xml:space="preserve">Backfill on Heel </t>
  </si>
  <si>
    <r>
      <t>P</t>
    </r>
    <r>
      <rPr>
        <sz val="5"/>
        <color rgb="FF000000"/>
        <rFont val="Verdana"/>
        <family val="2"/>
      </rPr>
      <t xml:space="preserve">EV(heel) </t>
    </r>
  </si>
  <si>
    <t xml:space="preserve">Fill on Toe </t>
  </si>
  <si>
    <r>
      <t>P</t>
    </r>
    <r>
      <rPr>
        <sz val="5"/>
        <color rgb="FF000000"/>
        <rFont val="Verdana"/>
        <family val="2"/>
      </rPr>
      <t xml:space="preserve">EV(toe) </t>
    </r>
  </si>
  <si>
    <r>
      <t>P</t>
    </r>
    <r>
      <rPr>
        <sz val="5"/>
        <color rgb="FF000000"/>
        <rFont val="Verdana"/>
        <family val="2"/>
      </rPr>
      <t xml:space="preserve">LL </t>
    </r>
  </si>
  <si>
    <t>Superstructure DL</t>
  </si>
  <si>
    <t>Beam Seat  Pedestals</t>
  </si>
  <si>
    <t>Live Load</t>
  </si>
  <si>
    <t>DC</t>
  </si>
  <si>
    <t>LL</t>
  </si>
  <si>
    <t>Horizontal Earth Load</t>
  </si>
  <si>
    <t>Live Load Surcharge</t>
  </si>
  <si>
    <t>EH</t>
  </si>
  <si>
    <t>LS</t>
  </si>
  <si>
    <t>Load Origin</t>
  </si>
  <si>
    <t>Super Structure</t>
  </si>
  <si>
    <t>Back Fill</t>
  </si>
  <si>
    <t>Sub Structure</t>
  </si>
  <si>
    <r>
      <t>P</t>
    </r>
    <r>
      <rPr>
        <sz val="7"/>
        <color rgb="FF000000"/>
        <rFont val="Verdana"/>
        <family val="2"/>
      </rPr>
      <t xml:space="preserve">super </t>
    </r>
  </si>
  <si>
    <r>
      <t>P</t>
    </r>
    <r>
      <rPr>
        <sz val="5"/>
        <color rgb="FF000000"/>
        <rFont val="Verdana"/>
        <family val="2"/>
      </rPr>
      <t>EH</t>
    </r>
  </si>
  <si>
    <r>
      <t>P</t>
    </r>
    <r>
      <rPr>
        <sz val="5"/>
        <color rgb="FF000000"/>
        <rFont val="Verdana"/>
        <family val="2"/>
      </rPr>
      <t>LS</t>
    </r>
  </si>
  <si>
    <t>X</t>
  </si>
  <si>
    <t>Y</t>
  </si>
  <si>
    <t>CC1</t>
  </si>
  <si>
    <t>CC2</t>
  </si>
  <si>
    <t>FC1</t>
  </si>
  <si>
    <t>FC2</t>
  </si>
  <si>
    <t>0..9</t>
  </si>
  <si>
    <t>M</t>
  </si>
  <si>
    <t>eNA</t>
  </si>
  <si>
    <t>eHeel</t>
  </si>
  <si>
    <t>XNA</t>
  </si>
  <si>
    <t>M(wrtNA)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</si>
</sst>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7"/>
      <color rgb="FF000000"/>
      <name val="Verdana"/>
      <family val="2"/>
    </font>
    <font>
      <sz val="5"/>
      <color rgb="FF000000"/>
      <name val="Verdana"/>
      <family val="2"/>
    </font>
    <font>
      <b/>
      <sz val="8"/>
      <color rgb="FF000000"/>
      <name val="Verdana-Bold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="130" zoomScaleNormal="130" workbookViewId="0">
      <selection activeCell="C18" sqref="C18"/>
    </sheetView>
  </sheetViews>
  <sheetFormatPr defaultRowHeight="14.4"/>
  <cols>
    <col min="1" max="1" width="18.5546875" customWidth="1"/>
    <col min="3" max="3" width="13.77734375" customWidth="1"/>
    <col min="4" max="4" width="15.33203125" customWidth="1"/>
    <col min="7" max="7" width="10.44140625" customWidth="1"/>
    <col min="8" max="8" width="10.6640625" customWidth="1"/>
    <col min="10" max="10" width="9.44140625" style="8" customWidth="1"/>
    <col min="11" max="11" width="11.77734375" style="8" customWidth="1"/>
    <col min="12" max="12" width="9.77734375" customWidth="1"/>
  </cols>
  <sheetData>
    <row r="1" spans="1:13">
      <c r="A1" s="3" t="s">
        <v>0</v>
      </c>
      <c r="B1" s="3" t="s">
        <v>1</v>
      </c>
      <c r="C1" s="3" t="s">
        <v>5</v>
      </c>
      <c r="D1" s="3" t="s">
        <v>36</v>
      </c>
      <c r="E1" s="3" t="s">
        <v>2</v>
      </c>
      <c r="F1" s="3" t="s">
        <v>3</v>
      </c>
      <c r="G1" s="3" t="s">
        <v>43</v>
      </c>
      <c r="H1" s="3" t="s">
        <v>44</v>
      </c>
      <c r="I1" s="3" t="s">
        <v>4</v>
      </c>
      <c r="J1" s="5" t="s">
        <v>45</v>
      </c>
      <c r="K1" s="5" t="s">
        <v>46</v>
      </c>
      <c r="L1" s="5" t="s">
        <v>47</v>
      </c>
      <c r="M1" s="5" t="s">
        <v>48</v>
      </c>
    </row>
    <row r="2" spans="1:13">
      <c r="A2" s="1" t="s">
        <v>27</v>
      </c>
      <c r="B2" s="6" t="s">
        <v>40</v>
      </c>
      <c r="C2" s="3" t="s">
        <v>30</v>
      </c>
      <c r="D2" s="3" t="s">
        <v>37</v>
      </c>
      <c r="E2" s="3">
        <v>243</v>
      </c>
      <c r="F2" s="3">
        <v>0</v>
      </c>
      <c r="G2" s="7">
        <v>-8</v>
      </c>
      <c r="H2" s="3">
        <v>0</v>
      </c>
      <c r="I2" s="3">
        <f>E2*G2+F2*H2</f>
        <v>-1944</v>
      </c>
      <c r="J2" s="3">
        <v>0</v>
      </c>
      <c r="K2" s="3">
        <v>1.25</v>
      </c>
      <c r="L2" s="3">
        <v>1.25</v>
      </c>
      <c r="M2" s="3">
        <v>1.25</v>
      </c>
    </row>
    <row r="3" spans="1:13">
      <c r="A3" s="1" t="s">
        <v>6</v>
      </c>
      <c r="B3" s="6" t="s">
        <v>7</v>
      </c>
      <c r="C3" s="3" t="s">
        <v>30</v>
      </c>
      <c r="D3" s="3" t="s">
        <v>39</v>
      </c>
      <c r="E3" s="3">
        <v>23</v>
      </c>
      <c r="F3" s="3">
        <v>0</v>
      </c>
      <c r="G3" s="7">
        <v>-8.75</v>
      </c>
      <c r="H3" s="3">
        <v>0</v>
      </c>
      <c r="I3" s="3">
        <f t="shared" ref="I3:I15" si="0">E3*G3+F3*H3</f>
        <v>-201.25</v>
      </c>
      <c r="J3" s="3" t="s">
        <v>49</v>
      </c>
      <c r="K3" s="3">
        <v>1.25</v>
      </c>
      <c r="L3" s="3">
        <v>1.25</v>
      </c>
      <c r="M3" s="3">
        <v>1.25</v>
      </c>
    </row>
    <row r="4" spans="1:13">
      <c r="A4" s="1" t="s">
        <v>8</v>
      </c>
      <c r="B4" s="6" t="s">
        <v>9</v>
      </c>
      <c r="C4" s="3" t="s">
        <v>30</v>
      </c>
      <c r="D4" s="3" t="s">
        <v>39</v>
      </c>
      <c r="E4" s="3">
        <v>225</v>
      </c>
      <c r="F4" s="3">
        <v>0</v>
      </c>
      <c r="G4" s="7">
        <v>-8</v>
      </c>
      <c r="H4" s="3">
        <v>0</v>
      </c>
      <c r="I4" s="3">
        <f t="shared" si="0"/>
        <v>-1800</v>
      </c>
      <c r="J4" s="3">
        <v>0.9</v>
      </c>
      <c r="K4" s="3">
        <v>1.25</v>
      </c>
      <c r="L4" s="3">
        <v>1.25</v>
      </c>
      <c r="M4" s="3">
        <v>1.25</v>
      </c>
    </row>
    <row r="5" spans="1:13">
      <c r="A5" s="1" t="s">
        <v>28</v>
      </c>
      <c r="B5" s="6" t="s">
        <v>10</v>
      </c>
      <c r="C5" s="3" t="s">
        <v>30</v>
      </c>
      <c r="D5" s="3" t="s">
        <v>39</v>
      </c>
      <c r="E5" s="3">
        <v>0</v>
      </c>
      <c r="F5" s="3">
        <v>0</v>
      </c>
      <c r="G5" s="7">
        <v>0</v>
      </c>
      <c r="H5" s="3">
        <v>0</v>
      </c>
      <c r="I5" s="3">
        <f t="shared" si="0"/>
        <v>0</v>
      </c>
      <c r="J5" s="3">
        <v>0.9</v>
      </c>
      <c r="K5" s="3">
        <v>1.25</v>
      </c>
      <c r="L5" s="3">
        <v>1.25</v>
      </c>
      <c r="M5" s="3">
        <v>1.25</v>
      </c>
    </row>
    <row r="6" spans="1:13" ht="16.2" customHeight="1">
      <c r="A6" s="1" t="s">
        <v>11</v>
      </c>
      <c r="B6" s="6" t="s">
        <v>12</v>
      </c>
      <c r="C6" s="3" t="s">
        <v>30</v>
      </c>
      <c r="D6" s="3" t="s">
        <v>39</v>
      </c>
      <c r="E6" s="3">
        <v>237</v>
      </c>
      <c r="F6" s="3">
        <v>0</v>
      </c>
      <c r="G6" s="7">
        <v>-10.25</v>
      </c>
      <c r="H6" s="3">
        <v>0</v>
      </c>
      <c r="I6" s="3">
        <f t="shared" si="0"/>
        <v>-2429.25</v>
      </c>
      <c r="J6" s="3">
        <v>0.9</v>
      </c>
      <c r="K6" s="3">
        <v>1.25</v>
      </c>
      <c r="L6" s="3">
        <v>1.25</v>
      </c>
      <c r="M6" s="3">
        <v>1.25</v>
      </c>
    </row>
    <row r="7" spans="1:13">
      <c r="A7" s="1" t="s">
        <v>13</v>
      </c>
      <c r="B7" s="6" t="s">
        <v>14</v>
      </c>
      <c r="C7" s="3" t="s">
        <v>30</v>
      </c>
      <c r="D7" s="3" t="s">
        <v>37</v>
      </c>
      <c r="E7" s="3">
        <v>0</v>
      </c>
      <c r="F7" s="3">
        <v>0</v>
      </c>
      <c r="G7" s="7">
        <v>0</v>
      </c>
      <c r="H7" s="3">
        <v>0</v>
      </c>
      <c r="I7" s="3">
        <f t="shared" si="0"/>
        <v>0</v>
      </c>
      <c r="J7" s="3">
        <v>0</v>
      </c>
      <c r="K7" s="3">
        <v>0</v>
      </c>
      <c r="L7" s="3">
        <v>1.25</v>
      </c>
      <c r="M7" s="3">
        <v>1.25</v>
      </c>
    </row>
    <row r="8" spans="1:13">
      <c r="A8" s="1" t="s">
        <v>15</v>
      </c>
      <c r="B8" s="6" t="s">
        <v>16</v>
      </c>
      <c r="C8" s="3" t="s">
        <v>30</v>
      </c>
      <c r="D8" s="3" t="s">
        <v>37</v>
      </c>
      <c r="E8" s="3">
        <v>0</v>
      </c>
      <c r="F8" s="3">
        <v>0</v>
      </c>
      <c r="G8" s="7">
        <v>0</v>
      </c>
      <c r="H8" s="3">
        <v>0</v>
      </c>
      <c r="I8" s="3">
        <f t="shared" si="0"/>
        <v>0</v>
      </c>
      <c r="J8" s="3">
        <v>0</v>
      </c>
      <c r="K8" s="3">
        <v>1.25</v>
      </c>
      <c r="L8" s="3">
        <v>1.25</v>
      </c>
      <c r="M8" s="3">
        <v>1.25</v>
      </c>
    </row>
    <row r="9" spans="1:13">
      <c r="A9" s="1" t="s">
        <v>17</v>
      </c>
      <c r="B9" s="6" t="s">
        <v>18</v>
      </c>
      <c r="C9" s="3" t="s">
        <v>30</v>
      </c>
      <c r="D9" s="3" t="s">
        <v>39</v>
      </c>
      <c r="E9" s="3">
        <v>0</v>
      </c>
      <c r="F9" s="3">
        <v>0</v>
      </c>
      <c r="G9" s="7">
        <v>0</v>
      </c>
      <c r="H9" s="3">
        <v>0</v>
      </c>
      <c r="I9" s="3">
        <f t="shared" si="0"/>
        <v>0</v>
      </c>
      <c r="J9" s="3">
        <v>0.9</v>
      </c>
      <c r="K9" s="3">
        <v>1.25</v>
      </c>
      <c r="L9" s="3">
        <v>1.25</v>
      </c>
      <c r="M9" s="3">
        <v>1.25</v>
      </c>
    </row>
    <row r="10" spans="1:13">
      <c r="A10" s="1" t="s">
        <v>19</v>
      </c>
      <c r="B10" s="6" t="s">
        <v>20</v>
      </c>
      <c r="C10" s="3" t="s">
        <v>30</v>
      </c>
      <c r="D10" s="3" t="s">
        <v>37</v>
      </c>
      <c r="E10" s="3">
        <v>0</v>
      </c>
      <c r="F10" s="3">
        <v>0</v>
      </c>
      <c r="G10" s="7">
        <v>0</v>
      </c>
      <c r="H10" s="3">
        <v>0</v>
      </c>
      <c r="I10" s="3">
        <f t="shared" si="0"/>
        <v>0</v>
      </c>
      <c r="J10" s="3">
        <v>0</v>
      </c>
      <c r="K10" s="3">
        <v>1.25</v>
      </c>
      <c r="L10" s="3">
        <v>1.25</v>
      </c>
      <c r="M10" s="3">
        <v>1.25</v>
      </c>
    </row>
    <row r="11" spans="1:13">
      <c r="A11" s="2" t="s">
        <v>22</v>
      </c>
      <c r="B11" s="6" t="s">
        <v>23</v>
      </c>
      <c r="C11" s="3" t="s">
        <v>21</v>
      </c>
      <c r="D11" s="3" t="s">
        <v>38</v>
      </c>
      <c r="E11" s="3">
        <v>543</v>
      </c>
      <c r="F11" s="3">
        <v>0</v>
      </c>
      <c r="G11" s="6">
        <v>-15.5</v>
      </c>
      <c r="H11" s="3">
        <v>0</v>
      </c>
      <c r="I11" s="3">
        <f t="shared" si="0"/>
        <v>-8416.5</v>
      </c>
      <c r="J11" s="3">
        <v>1</v>
      </c>
      <c r="K11" s="3">
        <v>0</v>
      </c>
      <c r="L11" s="3">
        <v>1.35</v>
      </c>
      <c r="M11" s="3">
        <v>1.35</v>
      </c>
    </row>
    <row r="12" spans="1:13">
      <c r="A12" s="1" t="s">
        <v>24</v>
      </c>
      <c r="B12" s="6" t="s">
        <v>25</v>
      </c>
      <c r="C12" s="3" t="s">
        <v>21</v>
      </c>
      <c r="D12" s="3" t="s">
        <v>38</v>
      </c>
      <c r="E12" s="3">
        <v>0</v>
      </c>
      <c r="F12" s="3">
        <v>0</v>
      </c>
      <c r="G12" s="6">
        <v>0</v>
      </c>
      <c r="H12" s="3">
        <v>0</v>
      </c>
      <c r="I12" s="3">
        <f t="shared" si="0"/>
        <v>0</v>
      </c>
      <c r="J12" s="3">
        <v>1</v>
      </c>
      <c r="K12" s="3">
        <v>0</v>
      </c>
      <c r="L12" s="3">
        <v>1.35</v>
      </c>
      <c r="M12" s="3">
        <v>1.35</v>
      </c>
    </row>
    <row r="13" spans="1:13">
      <c r="A13" s="4" t="s">
        <v>29</v>
      </c>
      <c r="B13" s="6" t="s">
        <v>26</v>
      </c>
      <c r="C13" s="3" t="s">
        <v>31</v>
      </c>
      <c r="D13" s="3" t="s">
        <v>37</v>
      </c>
      <c r="E13" s="3">
        <v>52</v>
      </c>
      <c r="F13" s="3">
        <v>0</v>
      </c>
      <c r="G13" s="6">
        <v>-8</v>
      </c>
      <c r="H13" s="3">
        <v>0</v>
      </c>
      <c r="I13" s="3">
        <f t="shared" si="0"/>
        <v>-416</v>
      </c>
      <c r="J13" s="3">
        <v>0</v>
      </c>
      <c r="K13" s="3">
        <v>0</v>
      </c>
      <c r="L13" s="3">
        <v>1.75</v>
      </c>
      <c r="M13" s="3">
        <v>1.75</v>
      </c>
    </row>
    <row r="14" spans="1:13">
      <c r="A14" s="2" t="s">
        <v>32</v>
      </c>
      <c r="B14" s="6" t="s">
        <v>41</v>
      </c>
      <c r="C14" s="3" t="s">
        <v>34</v>
      </c>
      <c r="D14" s="3" t="s">
        <v>38</v>
      </c>
      <c r="E14" s="5">
        <v>0</v>
      </c>
      <c r="F14" s="3">
        <v>280</v>
      </c>
      <c r="G14" s="3">
        <v>0</v>
      </c>
      <c r="H14" s="6">
        <v>8.4</v>
      </c>
      <c r="I14" s="3">
        <f t="shared" si="0"/>
        <v>2352</v>
      </c>
      <c r="J14" s="3">
        <v>1.5</v>
      </c>
      <c r="K14" s="3">
        <v>0</v>
      </c>
      <c r="L14" s="3">
        <v>0.9</v>
      </c>
      <c r="M14" s="3">
        <v>1.5</v>
      </c>
    </row>
    <row r="15" spans="1:13">
      <c r="A15" s="1" t="s">
        <v>33</v>
      </c>
      <c r="B15" s="6" t="s">
        <v>42</v>
      </c>
      <c r="C15" s="3" t="s">
        <v>35</v>
      </c>
      <c r="D15" s="3" t="s">
        <v>38</v>
      </c>
      <c r="E15" s="5">
        <v>0</v>
      </c>
      <c r="F15" s="3">
        <v>44.35</v>
      </c>
      <c r="G15" s="3">
        <v>0</v>
      </c>
      <c r="H15" s="6">
        <v>12.6</v>
      </c>
      <c r="I15" s="3">
        <f t="shared" si="0"/>
        <v>558.80999999999995</v>
      </c>
      <c r="J15" s="3">
        <v>1.75</v>
      </c>
      <c r="K15" s="3">
        <v>0</v>
      </c>
      <c r="L15" s="3">
        <v>0</v>
      </c>
      <c r="M15" s="3">
        <v>0</v>
      </c>
    </row>
    <row r="18" spans="5:12">
      <c r="E18" s="3"/>
      <c r="F18" s="3" t="s">
        <v>2</v>
      </c>
      <c r="G18" s="3" t="s">
        <v>3</v>
      </c>
      <c r="H18" s="3" t="s">
        <v>50</v>
      </c>
      <c r="I18" s="5" t="s">
        <v>52</v>
      </c>
      <c r="J18" s="3" t="s">
        <v>53</v>
      </c>
      <c r="K18" s="3" t="s">
        <v>51</v>
      </c>
      <c r="L18" s="5" t="s">
        <v>54</v>
      </c>
    </row>
    <row r="19" spans="5:12">
      <c r="E19" s="3" t="s">
        <v>45</v>
      </c>
      <c r="F19" s="3">
        <f>SUMPRODUCT(E2:E15,J2:J15)</f>
        <v>958.8</v>
      </c>
      <c r="G19" s="3">
        <f>SUMPRODUCT(F2:F15,J2:J15)</f>
        <v>497.61250000000001</v>
      </c>
      <c r="H19" s="3">
        <f>SUMPRODUCT(I2:I15,J2:J15)</f>
        <v>-7716.9075000000012</v>
      </c>
      <c r="I19" s="9">
        <f>H19/F19</f>
        <v>-8.0485059449311649</v>
      </c>
      <c r="J19" s="3">
        <v>-10.5</v>
      </c>
      <c r="K19" s="3">
        <f>I19-J19</f>
        <v>2.4514940550688351</v>
      </c>
      <c r="L19" s="9">
        <f>F19*K19</f>
        <v>2350.4924999999989</v>
      </c>
    </row>
    <row r="20" spans="5:12">
      <c r="E20" s="3" t="s">
        <v>46</v>
      </c>
      <c r="F20" s="3">
        <f>SUMPRODUCT(E2:E15,K2:K15)</f>
        <v>910</v>
      </c>
      <c r="G20" s="3">
        <f>SUMPRODUCT(F2:F15,K2:K15)</f>
        <v>0</v>
      </c>
      <c r="H20" s="3">
        <f>SUMPRODUCT(I2:I15,K2:K15)</f>
        <v>-7968.125</v>
      </c>
      <c r="I20" s="9">
        <f t="shared" ref="I20:I22" si="1">H20/F20</f>
        <v>-8.7561813186813193</v>
      </c>
      <c r="J20" s="3">
        <v>-10.5</v>
      </c>
      <c r="K20" s="3">
        <f t="shared" ref="K20:K22" si="2">I20-J20</f>
        <v>1.7438186813186807</v>
      </c>
      <c r="L20" s="9">
        <f t="shared" ref="L20:L22" si="3">F20*K20</f>
        <v>1586.8749999999993</v>
      </c>
    </row>
    <row r="21" spans="5:12">
      <c r="E21" s="3" t="s">
        <v>47</v>
      </c>
      <c r="F21" s="3">
        <f>SUMPRODUCT(E2:E15,L2:L15)</f>
        <v>1734.0500000000002</v>
      </c>
      <c r="G21" s="3">
        <f>SUMPRODUCT(F2:F15,L2:L15)</f>
        <v>252</v>
      </c>
      <c r="H21" s="3">
        <f>SUMPRODUCT(I2:I15,L2:L15)</f>
        <v>-17941.600000000002</v>
      </c>
      <c r="I21" s="9">
        <f t="shared" si="1"/>
        <v>-10.346645137106773</v>
      </c>
      <c r="J21" s="3">
        <v>-10.5</v>
      </c>
      <c r="K21" s="3">
        <f t="shared" si="2"/>
        <v>0.15335486289322731</v>
      </c>
      <c r="L21" s="9">
        <f t="shared" si="3"/>
        <v>265.92500000000086</v>
      </c>
    </row>
    <row r="22" spans="5:12">
      <c r="E22" s="3" t="s">
        <v>48</v>
      </c>
      <c r="F22" s="3">
        <f>SUMPRODUCT(E2:E15,M2:M15)</f>
        <v>1734.0500000000002</v>
      </c>
      <c r="G22" s="3">
        <f>SUMPRODUCT(F2:F15,M2:M15)</f>
        <v>420</v>
      </c>
      <c r="H22" s="3">
        <f>SUMPRODUCT(I2:I15,M2:M15)</f>
        <v>-16530.400000000001</v>
      </c>
      <c r="I22" s="9">
        <f t="shared" si="1"/>
        <v>-9.5328277731322633</v>
      </c>
      <c r="J22" s="3">
        <v>-10.5</v>
      </c>
      <c r="K22" s="3">
        <f t="shared" si="2"/>
        <v>0.96717222686773674</v>
      </c>
      <c r="L22" s="9">
        <f t="shared" si="3"/>
        <v>1677.1249999999991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Basic_Load_Application_Point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2022-04-27T09:26:42Z</dcterms:modified>
</cp:coreProperties>
</file>