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drawings/drawing7.xml" ContentType="application/vnd.openxmlformats-officedocument.drawingml.chartshapes+xml"/>
  <Override PartName="/xl/charts/chart7.xml" ContentType="application/vnd.openxmlformats-officedocument.drawingml.chart+xml"/>
  <Override PartName="/xl/drawings/drawing8.xml" ContentType="application/vnd.openxmlformats-officedocument.drawingml.chartshapes+xml"/>
  <Override PartName="/xl/charts/chart8.xml" ContentType="application/vnd.openxmlformats-officedocument.drawingml.chart+xml"/>
  <Override PartName="/xl/drawings/drawing9.xml" ContentType="application/vnd.openxmlformats-officedocument.drawingml.chartshapes+xml"/>
  <Override PartName="/xl/charts/chart9.xml" ContentType="application/vnd.openxmlformats-officedocument.drawingml.chart+xml"/>
  <Override PartName="/xl/drawings/drawing10.xml" ContentType="application/vnd.openxmlformats-officedocument.drawingml.chartshapes+xml"/>
  <Override PartName="/xl/charts/chart10.xml" ContentType="application/vnd.openxmlformats-officedocument.drawingml.chart+xml"/>
  <Override PartName="/xl/drawings/drawing11.xml" ContentType="application/vnd.openxmlformats-officedocument.drawingml.chartshapes+xml"/>
  <Override PartName="/xl/charts/chart11.xml" ContentType="application/vnd.openxmlformats-officedocument.drawingml.chart+xml"/>
  <Override PartName="/xl/drawings/drawing12.xml" ContentType="application/vnd.openxmlformats-officedocument.drawingml.chartshapes+xml"/>
  <Override PartName="/xl/charts/chart12.xml" ContentType="application/vnd.openxmlformats-officedocument.drawingml.chart+xml"/>
  <Override PartName="/xl/drawings/drawing13.xml" ContentType="application/vnd.openxmlformats-officedocument.drawingml.chartshapes+xml"/>
  <Override PartName="/xl/charts/chart13.xml" ContentType="application/vnd.openxmlformats-officedocument.drawingml.chart+xml"/>
  <Override PartName="/xl/drawings/drawing14.xml" ContentType="application/vnd.openxmlformats-officedocument.drawingml.chartshapes+xml"/>
  <Override PartName="/xl/charts/chart14.xml" ContentType="application/vnd.openxmlformats-officedocument.drawingml.chart+xml"/>
  <Override PartName="/xl/drawings/drawing15.xml" ContentType="application/vnd.openxmlformats-officedocument.drawingml.chartshapes+xml"/>
  <Override PartName="/xl/charts/chart15.xml" ContentType="application/vnd.openxmlformats-officedocument.drawingml.chart+xml"/>
  <Override PartName="/xl/drawings/drawing16.xml" ContentType="application/vnd.openxmlformats-officedocument.drawingml.chartshapes+xml"/>
  <Override PartName="/xl/charts/chart16.xml" ContentType="application/vnd.openxmlformats-officedocument.drawingml.chart+xml"/>
  <Override PartName="/xl/drawings/drawing17.xml" ContentType="application/vnd.openxmlformats-officedocument.drawingml.chartshapes+xml"/>
  <Override PartName="/xl/charts/chart17.xml" ContentType="application/vnd.openxmlformats-officedocument.drawingml.chart+xml"/>
  <Override PartName="/xl/drawings/drawing18.xml" ContentType="application/vnd.openxmlformats-officedocument.drawingml.chartshapes+xml"/>
  <Override PartName="/xl/charts/chart18.xml" ContentType="application/vnd.openxmlformats-officedocument.drawingml.chart+xml"/>
  <Override PartName="/xl/drawings/drawing19.xml" ContentType="application/vnd.openxmlformats-officedocument.drawingml.chartshapes+xml"/>
  <Override PartName="/xl/charts/chart19.xml" ContentType="application/vnd.openxmlformats-officedocument.drawingml.chart+xml"/>
  <Override PartName="/xl/drawings/drawing20.xml" ContentType="application/vnd.openxmlformats-officedocument.drawingml.chartshapes+xml"/>
  <Override PartName="/xl/charts/chart20.xml" ContentType="application/vnd.openxmlformats-officedocument.drawingml.chart+xml"/>
  <Override PartName="/xl/drawings/drawing21.xml" ContentType="application/vnd.openxmlformats-officedocument.drawingml.chartshapes+xml"/>
  <Override PartName="/xl/charts/chart21.xml" ContentType="application/vnd.openxmlformats-officedocument.drawingml.chart+xml"/>
  <Override PartName="/xl/drawings/drawing22.xml" ContentType="application/vnd.openxmlformats-officedocument.drawingml.chartshapes+xml"/>
  <Override PartName="/xl/charts/chart22.xml" ContentType="application/vnd.openxmlformats-officedocument.drawingml.chart+xml"/>
  <Override PartName="/xl/drawings/drawing23.xml" ContentType="application/vnd.openxmlformats-officedocument.drawingml.chartshapes+xml"/>
  <Override PartName="/xl/charts/chart23.xml" ContentType="application/vnd.openxmlformats-officedocument.drawingml.chart+xml"/>
  <Override PartName="/xl/drawings/drawing24.xml" ContentType="application/vnd.openxmlformats-officedocument.drawingml.chartshapes+xml"/>
  <Override PartName="/xl/charts/chart24.xml" ContentType="application/vnd.openxmlformats-officedocument.drawingml.chart+xml"/>
  <Override PartName="/xl/drawings/drawing25.xml" ContentType="application/vnd.openxmlformats-officedocument.drawingml.chartshapes+xml"/>
  <Override PartName="/xl/charts/chart25.xml" ContentType="application/vnd.openxmlformats-officedocument.drawingml.chart+xml"/>
  <Override PartName="/xl/drawings/drawing26.xml" ContentType="application/vnd.openxmlformats-officedocument.drawingml.chartshapes+xml"/>
  <Override PartName="/xl/charts/chart26.xml" ContentType="application/vnd.openxmlformats-officedocument.drawingml.chart+xml"/>
  <Override PartName="/xl/drawings/drawing27.xml" ContentType="application/vnd.openxmlformats-officedocument.drawingml.chartshapes+xml"/>
  <Override PartName="/xl/charts/chart27.xml" ContentType="application/vnd.openxmlformats-officedocument.drawingml.chart+xml"/>
  <Override PartName="/xl/drawings/drawing28.xml" ContentType="application/vnd.openxmlformats-officedocument.drawingml.chartshapes+xml"/>
  <Override PartName="/xl/charts/chart28.xml" ContentType="application/vnd.openxmlformats-officedocument.drawingml.chart+xml"/>
  <Override PartName="/xl/drawings/drawing29.xml" ContentType="application/vnd.openxmlformats-officedocument.drawingml.chartshapes+xml"/>
  <Override PartName="/xl/charts/chart29.xml" ContentType="application/vnd.openxmlformats-officedocument.drawingml.chart+xml"/>
  <Override PartName="/xl/drawings/drawing30.xml" ContentType="application/vnd.openxmlformats-officedocument.drawingml.chartshapes+xml"/>
  <Override PartName="/xl/charts/chart30.xml" ContentType="application/vnd.openxmlformats-officedocument.drawingml.chart+xml"/>
  <Override PartName="/xl/drawings/drawing31.xml" ContentType="application/vnd.openxmlformats-officedocument.drawingml.chartshapes+xml"/>
  <Override PartName="/xl/charts/chart31.xml" ContentType="application/vnd.openxmlformats-officedocument.drawingml.chart+xml"/>
  <Override PartName="/xl/drawings/drawing32.xml" ContentType="application/vnd.openxmlformats-officedocument.drawingml.chartshapes+xml"/>
  <Override PartName="/xl/charts/chart32.xml" ContentType="application/vnd.openxmlformats-officedocument.drawingml.chart+xml"/>
  <Override PartName="/xl/drawings/drawing33.xml" ContentType="application/vnd.openxmlformats-officedocument.drawingml.chartshapes+xml"/>
  <Override PartName="/xl/charts/chart33.xml" ContentType="application/vnd.openxmlformats-officedocument.drawingml.chart+xml"/>
  <Override PartName="/xl/drawings/drawing3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Design-8\Divisions\Satkhira2\Khals\P_W_2_40\1st Draft\"/>
    </mc:Choice>
  </mc:AlternateContent>
  <bookViews>
    <workbookView xWindow="0" yWindow="0" windowWidth="20040" windowHeight="7956" tabRatio="726" activeTab="3"/>
  </bookViews>
  <sheets>
    <sheet name="Package_Info" sheetId="64" r:id="rId1"/>
    <sheet name="Raw_Cross_Section_Data" sheetId="58" r:id="rId2"/>
    <sheet name="Data_index" sheetId="62" r:id="rId3"/>
    <sheet name="Khal_Info" sheetId="63" r:id="rId4"/>
    <sheet name="Only_Data" sheetId="21" state="hidden" r:id="rId5"/>
  </sheets>
  <definedNames>
    <definedName name="_xlnm.Print_Area" localSheetId="1">Raw_Cross_Section_Data!#REF!</definedName>
  </definedNames>
  <calcPr calcId="162913"/>
</workbook>
</file>

<file path=xl/calcChain.xml><?xml version="1.0" encoding="utf-8"?>
<calcChain xmlns="http://schemas.openxmlformats.org/spreadsheetml/2006/main">
  <c r="D26" i="62" l="1"/>
  <c r="D27" i="62"/>
  <c r="C28" i="62"/>
  <c r="C29" i="62" s="1"/>
  <c r="D25" i="62"/>
  <c r="C21" i="62"/>
  <c r="C22" i="62" s="1"/>
  <c r="C23" i="62" s="1"/>
  <c r="D15" i="62"/>
  <c r="D12" i="62"/>
  <c r="C3" i="62"/>
  <c r="D3" i="62" s="1"/>
  <c r="C30" i="62" l="1"/>
  <c r="D29" i="62"/>
  <c r="C4" i="62"/>
  <c r="D28" i="62"/>
  <c r="D17" i="62"/>
  <c r="D16" i="62"/>
  <c r="D4" i="62" l="1"/>
  <c r="C5" i="62"/>
  <c r="C31" i="62"/>
  <c r="D30" i="62"/>
  <c r="D18" i="62"/>
  <c r="C32" i="62" l="1"/>
  <c r="D31" i="62"/>
  <c r="C6" i="62"/>
  <c r="D5" i="62"/>
  <c r="D19" i="62"/>
  <c r="C7" i="62" l="1"/>
  <c r="D6" i="62"/>
  <c r="C33" i="62"/>
  <c r="D32" i="62"/>
  <c r="D20" i="62"/>
  <c r="C34" i="62" l="1"/>
  <c r="D34" i="62" s="1"/>
  <c r="D33" i="62"/>
  <c r="C8" i="62"/>
  <c r="D7" i="62"/>
  <c r="D21" i="62"/>
  <c r="C9" i="62" l="1"/>
  <c r="D8" i="62"/>
  <c r="D22" i="62"/>
  <c r="C10" i="62" l="1"/>
  <c r="D9" i="62"/>
  <c r="D24" i="62"/>
  <c r="D23" i="62"/>
  <c r="C11" i="62" l="1"/>
  <c r="D10" i="62"/>
  <c r="C13" i="62" l="1"/>
  <c r="D13" i="62" s="1"/>
  <c r="D11" i="62"/>
  <c r="J840" i="21" l="1"/>
  <c r="A840" i="21"/>
  <c r="J839" i="21"/>
  <c r="A839" i="21"/>
  <c r="J838" i="21"/>
  <c r="A838" i="21"/>
  <c r="J837" i="21"/>
  <c r="A837" i="21"/>
  <c r="J836" i="21"/>
  <c r="A836" i="21"/>
  <c r="J835" i="21"/>
  <c r="A835" i="21"/>
  <c r="J834" i="21"/>
  <c r="A834" i="21"/>
  <c r="J833" i="21"/>
  <c r="A833" i="21"/>
  <c r="J832" i="21"/>
  <c r="A832" i="21"/>
  <c r="J831" i="21"/>
  <c r="A831" i="21"/>
  <c r="J830" i="21"/>
  <c r="A830" i="21"/>
  <c r="J829" i="21"/>
  <c r="A829" i="21"/>
  <c r="J828" i="21"/>
  <c r="A828" i="21"/>
  <c r="J827" i="21"/>
  <c r="A827" i="21"/>
  <c r="J826" i="21"/>
  <c r="A826" i="21"/>
  <c r="J825" i="21"/>
  <c r="A825" i="21"/>
  <c r="J824" i="21"/>
  <c r="A824" i="21"/>
  <c r="J823" i="21"/>
  <c r="A823" i="21"/>
  <c r="J822" i="21"/>
  <c r="A822" i="21"/>
  <c r="J821" i="21"/>
  <c r="A821" i="21"/>
  <c r="J820" i="21"/>
  <c r="A820" i="21"/>
  <c r="J819" i="21"/>
  <c r="A819" i="21"/>
  <c r="J818" i="21"/>
  <c r="A818" i="21"/>
  <c r="J817" i="21"/>
  <c r="A817" i="21"/>
  <c r="J816" i="21"/>
  <c r="A816" i="21"/>
  <c r="J815" i="21"/>
  <c r="A815" i="21"/>
  <c r="J814" i="21"/>
  <c r="A814" i="21"/>
  <c r="J813" i="21"/>
  <c r="A813" i="21"/>
  <c r="J812" i="21"/>
  <c r="A812" i="21"/>
  <c r="J811" i="21"/>
  <c r="A811" i="21"/>
  <c r="J810" i="21"/>
  <c r="A810" i="21"/>
  <c r="J809" i="21"/>
  <c r="A809" i="21"/>
  <c r="J808" i="21"/>
  <c r="A808" i="21"/>
  <c r="J807" i="21"/>
  <c r="A807" i="21"/>
  <c r="A806" i="21"/>
  <c r="L798" i="21"/>
  <c r="M798" i="21" s="1"/>
  <c r="K798" i="21"/>
  <c r="E798" i="21"/>
  <c r="F798" i="21" s="1"/>
  <c r="D798" i="21"/>
  <c r="L797" i="21"/>
  <c r="M797" i="21" s="1"/>
  <c r="K797" i="21"/>
  <c r="E797" i="21"/>
  <c r="F797" i="21" s="1"/>
  <c r="D797" i="21"/>
  <c r="L796" i="21"/>
  <c r="M796" i="21" s="1"/>
  <c r="K796" i="21"/>
  <c r="E796" i="21"/>
  <c r="F796" i="21" s="1"/>
  <c r="D796" i="21"/>
  <c r="L795" i="21"/>
  <c r="M795" i="21" s="1"/>
  <c r="K795" i="21"/>
  <c r="E795" i="21"/>
  <c r="F795" i="21" s="1"/>
  <c r="D795" i="21"/>
  <c r="L794" i="21"/>
  <c r="M794" i="21" s="1"/>
  <c r="K794" i="21"/>
  <c r="E794" i="21"/>
  <c r="F794" i="21" s="1"/>
  <c r="D794" i="21"/>
  <c r="L793" i="21"/>
  <c r="M793" i="21" s="1"/>
  <c r="K793" i="21"/>
  <c r="E793" i="21"/>
  <c r="F793" i="21" s="1"/>
  <c r="D793" i="21"/>
  <c r="L792" i="21"/>
  <c r="M792" i="21" s="1"/>
  <c r="K792" i="21"/>
  <c r="E792" i="21"/>
  <c r="F792" i="21" s="1"/>
  <c r="D792" i="21"/>
  <c r="L791" i="21"/>
  <c r="M791" i="21" s="1"/>
  <c r="K791" i="21"/>
  <c r="E791" i="21"/>
  <c r="F791" i="21" s="1"/>
  <c r="D791" i="21"/>
  <c r="L790" i="21"/>
  <c r="M790" i="21" s="1"/>
  <c r="K790" i="21"/>
  <c r="E790" i="21"/>
  <c r="F790" i="21" s="1"/>
  <c r="D790" i="21"/>
  <c r="L789" i="21"/>
  <c r="M789" i="21" s="1"/>
  <c r="K789" i="21"/>
  <c r="E789" i="21"/>
  <c r="F789" i="21" s="1"/>
  <c r="D789" i="21"/>
  <c r="L788" i="21"/>
  <c r="M788" i="21" s="1"/>
  <c r="K788" i="21"/>
  <c r="E788" i="21"/>
  <c r="F788" i="21" s="1"/>
  <c r="D788" i="21"/>
  <c r="L787" i="21"/>
  <c r="M787" i="21" s="1"/>
  <c r="K787" i="21"/>
  <c r="E787" i="21"/>
  <c r="F787" i="21" s="1"/>
  <c r="D787" i="21"/>
  <c r="L786" i="21"/>
  <c r="M786" i="21" s="1"/>
  <c r="K786" i="21"/>
  <c r="E786" i="21"/>
  <c r="F786" i="21" s="1"/>
  <c r="D786" i="21"/>
  <c r="L785" i="21"/>
  <c r="M785" i="21" s="1"/>
  <c r="K785" i="21"/>
  <c r="E785" i="21"/>
  <c r="F785" i="21" s="1"/>
  <c r="D785" i="21"/>
  <c r="M783" i="21"/>
  <c r="L783" i="21"/>
  <c r="K783" i="21"/>
  <c r="J783" i="21"/>
  <c r="I783" i="21"/>
  <c r="L775" i="21"/>
  <c r="M775" i="21" s="1"/>
  <c r="K775" i="21"/>
  <c r="E775" i="21"/>
  <c r="F775" i="21" s="1"/>
  <c r="D775" i="21"/>
  <c r="L774" i="21"/>
  <c r="M774" i="21" s="1"/>
  <c r="K774" i="21"/>
  <c r="E774" i="21"/>
  <c r="F774" i="21" s="1"/>
  <c r="D774" i="21"/>
  <c r="L773" i="21"/>
  <c r="M773" i="21" s="1"/>
  <c r="K773" i="21"/>
  <c r="E773" i="21"/>
  <c r="F773" i="21" s="1"/>
  <c r="D773" i="21"/>
  <c r="L772" i="21"/>
  <c r="M772" i="21" s="1"/>
  <c r="K772" i="21"/>
  <c r="E772" i="21"/>
  <c r="F772" i="21" s="1"/>
  <c r="D772" i="21"/>
  <c r="L771" i="21"/>
  <c r="M771" i="21" s="1"/>
  <c r="K771" i="21"/>
  <c r="E771" i="21"/>
  <c r="F771" i="21" s="1"/>
  <c r="D771" i="21"/>
  <c r="L770" i="21"/>
  <c r="M770" i="21" s="1"/>
  <c r="K770" i="21"/>
  <c r="E770" i="21"/>
  <c r="F770" i="21" s="1"/>
  <c r="D770" i="21"/>
  <c r="L769" i="21"/>
  <c r="M769" i="21" s="1"/>
  <c r="K769" i="21"/>
  <c r="E769" i="21"/>
  <c r="F769" i="21" s="1"/>
  <c r="D769" i="21"/>
  <c r="L768" i="21"/>
  <c r="M768" i="21" s="1"/>
  <c r="K768" i="21"/>
  <c r="E768" i="21"/>
  <c r="F768" i="21" s="1"/>
  <c r="D768" i="21"/>
  <c r="L767" i="21"/>
  <c r="M767" i="21" s="1"/>
  <c r="K767" i="21"/>
  <c r="E767" i="21"/>
  <c r="F767" i="21" s="1"/>
  <c r="D767" i="21"/>
  <c r="L766" i="21"/>
  <c r="M766" i="21" s="1"/>
  <c r="K766" i="21"/>
  <c r="E766" i="21"/>
  <c r="F766" i="21" s="1"/>
  <c r="D766" i="21"/>
  <c r="L765" i="21"/>
  <c r="M765" i="21" s="1"/>
  <c r="K765" i="21"/>
  <c r="E765" i="21"/>
  <c r="F765" i="21" s="1"/>
  <c r="D765" i="21"/>
  <c r="M764" i="21"/>
  <c r="L764" i="21"/>
  <c r="K764" i="21"/>
  <c r="E764" i="21"/>
  <c r="F764" i="21" s="1"/>
  <c r="D764" i="21"/>
  <c r="L763" i="21"/>
  <c r="M763" i="21" s="1"/>
  <c r="K763" i="21"/>
  <c r="E763" i="21"/>
  <c r="F763" i="21" s="1"/>
  <c r="D763" i="21"/>
  <c r="L762" i="21"/>
  <c r="M762" i="21" s="1"/>
  <c r="K762" i="21"/>
  <c r="E762" i="21"/>
  <c r="F762" i="21" s="1"/>
  <c r="D762" i="21"/>
  <c r="M760" i="21"/>
  <c r="L760" i="21"/>
  <c r="K760" i="21"/>
  <c r="J760" i="21"/>
  <c r="I760" i="21"/>
  <c r="L752" i="21"/>
  <c r="M752" i="21" s="1"/>
  <c r="K752" i="21"/>
  <c r="E752" i="21"/>
  <c r="F752" i="21" s="1"/>
  <c r="D752" i="21"/>
  <c r="L751" i="21"/>
  <c r="M751" i="21" s="1"/>
  <c r="K751" i="21"/>
  <c r="E751" i="21"/>
  <c r="F751" i="21" s="1"/>
  <c r="D751" i="21"/>
  <c r="L750" i="21"/>
  <c r="M750" i="21" s="1"/>
  <c r="K750" i="21"/>
  <c r="E750" i="21"/>
  <c r="F750" i="21" s="1"/>
  <c r="D750" i="21"/>
  <c r="L749" i="21"/>
  <c r="M749" i="21" s="1"/>
  <c r="K749" i="21"/>
  <c r="E749" i="21"/>
  <c r="F749" i="21" s="1"/>
  <c r="D749" i="21"/>
  <c r="L748" i="21"/>
  <c r="M748" i="21" s="1"/>
  <c r="K748" i="21"/>
  <c r="E748" i="21"/>
  <c r="F748" i="21" s="1"/>
  <c r="D748" i="21"/>
  <c r="L747" i="21"/>
  <c r="M747" i="21" s="1"/>
  <c r="K747" i="21"/>
  <c r="E747" i="21"/>
  <c r="F747" i="21" s="1"/>
  <c r="D747" i="21"/>
  <c r="L746" i="21"/>
  <c r="M746" i="21" s="1"/>
  <c r="K746" i="21"/>
  <c r="E746" i="21"/>
  <c r="F746" i="21" s="1"/>
  <c r="D746" i="21"/>
  <c r="L745" i="21"/>
  <c r="M745" i="21" s="1"/>
  <c r="K745" i="21"/>
  <c r="E745" i="21"/>
  <c r="F745" i="21" s="1"/>
  <c r="D745" i="21"/>
  <c r="L744" i="21"/>
  <c r="M744" i="21" s="1"/>
  <c r="K744" i="21"/>
  <c r="E744" i="21"/>
  <c r="F744" i="21" s="1"/>
  <c r="D744" i="21"/>
  <c r="L743" i="21"/>
  <c r="M743" i="21" s="1"/>
  <c r="K743" i="21"/>
  <c r="E743" i="21"/>
  <c r="F743" i="21" s="1"/>
  <c r="D743" i="21"/>
  <c r="L742" i="21"/>
  <c r="M742" i="21" s="1"/>
  <c r="K742" i="21"/>
  <c r="E742" i="21"/>
  <c r="F742" i="21" s="1"/>
  <c r="D742" i="21"/>
  <c r="L741" i="21"/>
  <c r="M741" i="21" s="1"/>
  <c r="K741" i="21"/>
  <c r="E741" i="21"/>
  <c r="F741" i="21" s="1"/>
  <c r="D741" i="21"/>
  <c r="L740" i="21"/>
  <c r="M740" i="21" s="1"/>
  <c r="K740" i="21"/>
  <c r="E740" i="21"/>
  <c r="F740" i="21" s="1"/>
  <c r="D740" i="21"/>
  <c r="L739" i="21"/>
  <c r="M739" i="21" s="1"/>
  <c r="K739" i="21"/>
  <c r="E739" i="21"/>
  <c r="F739" i="21" s="1"/>
  <c r="D739" i="21"/>
  <c r="M737" i="21"/>
  <c r="L737" i="21"/>
  <c r="K737" i="21"/>
  <c r="J737" i="21"/>
  <c r="I737" i="21"/>
  <c r="L729" i="21"/>
  <c r="M729" i="21" s="1"/>
  <c r="K729" i="21"/>
  <c r="E729" i="21"/>
  <c r="F729" i="21" s="1"/>
  <c r="D729" i="21"/>
  <c r="L728" i="21"/>
  <c r="M728" i="21" s="1"/>
  <c r="K728" i="21"/>
  <c r="E728" i="21"/>
  <c r="F728" i="21" s="1"/>
  <c r="D728" i="21"/>
  <c r="L727" i="21"/>
  <c r="M727" i="21" s="1"/>
  <c r="K727" i="21"/>
  <c r="E727" i="21"/>
  <c r="F727" i="21" s="1"/>
  <c r="D727" i="21"/>
  <c r="L726" i="21"/>
  <c r="M726" i="21" s="1"/>
  <c r="K726" i="21"/>
  <c r="E726" i="21"/>
  <c r="F726" i="21" s="1"/>
  <c r="D726" i="21"/>
  <c r="L725" i="21"/>
  <c r="M725" i="21" s="1"/>
  <c r="K725" i="21"/>
  <c r="E725" i="21"/>
  <c r="F725" i="21" s="1"/>
  <c r="D725" i="21"/>
  <c r="L724" i="21"/>
  <c r="M724" i="21" s="1"/>
  <c r="K724" i="21"/>
  <c r="E724" i="21"/>
  <c r="F724" i="21" s="1"/>
  <c r="D724" i="21"/>
  <c r="L723" i="21"/>
  <c r="M723" i="21" s="1"/>
  <c r="K723" i="21"/>
  <c r="E723" i="21"/>
  <c r="F723" i="21" s="1"/>
  <c r="D723" i="21"/>
  <c r="L722" i="21"/>
  <c r="M722" i="21" s="1"/>
  <c r="K722" i="21"/>
  <c r="E722" i="21"/>
  <c r="F722" i="21" s="1"/>
  <c r="D722" i="21"/>
  <c r="L721" i="21"/>
  <c r="M721" i="21" s="1"/>
  <c r="K721" i="21"/>
  <c r="E721" i="21"/>
  <c r="F721" i="21" s="1"/>
  <c r="D721" i="21"/>
  <c r="L720" i="21"/>
  <c r="M720" i="21" s="1"/>
  <c r="K720" i="21"/>
  <c r="E720" i="21"/>
  <c r="F720" i="21" s="1"/>
  <c r="D720" i="21"/>
  <c r="L719" i="21"/>
  <c r="M719" i="21" s="1"/>
  <c r="K719" i="21"/>
  <c r="E719" i="21"/>
  <c r="F719" i="21" s="1"/>
  <c r="D719" i="21"/>
  <c r="L718" i="21"/>
  <c r="M718" i="21" s="1"/>
  <c r="K718" i="21"/>
  <c r="E718" i="21"/>
  <c r="F718" i="21" s="1"/>
  <c r="D718" i="21"/>
  <c r="L717" i="21"/>
  <c r="M717" i="21" s="1"/>
  <c r="K717" i="21"/>
  <c r="E717" i="21"/>
  <c r="F717" i="21" s="1"/>
  <c r="D717" i="21"/>
  <c r="L716" i="21"/>
  <c r="M716" i="21" s="1"/>
  <c r="K716" i="21"/>
  <c r="E716" i="21"/>
  <c r="F716" i="21" s="1"/>
  <c r="D716" i="21"/>
  <c r="M714" i="21"/>
  <c r="L714" i="21"/>
  <c r="K714" i="21"/>
  <c r="J714" i="21"/>
  <c r="I714" i="21"/>
  <c r="L706" i="21"/>
  <c r="M706" i="21" s="1"/>
  <c r="K706" i="21"/>
  <c r="E706" i="21"/>
  <c r="F706" i="21" s="1"/>
  <c r="D706" i="21"/>
  <c r="L705" i="21"/>
  <c r="M705" i="21" s="1"/>
  <c r="K705" i="21"/>
  <c r="E705" i="21"/>
  <c r="F705" i="21" s="1"/>
  <c r="D705" i="21"/>
  <c r="L704" i="21"/>
  <c r="M704" i="21" s="1"/>
  <c r="K704" i="21"/>
  <c r="E704" i="21"/>
  <c r="F704" i="21" s="1"/>
  <c r="D704" i="21"/>
  <c r="L703" i="21"/>
  <c r="M703" i="21" s="1"/>
  <c r="K703" i="21"/>
  <c r="E703" i="21"/>
  <c r="F703" i="21" s="1"/>
  <c r="D703" i="21"/>
  <c r="L702" i="21"/>
  <c r="M702" i="21" s="1"/>
  <c r="K702" i="21"/>
  <c r="E702" i="21"/>
  <c r="F702" i="21" s="1"/>
  <c r="D702" i="21"/>
  <c r="L701" i="21"/>
  <c r="M701" i="21" s="1"/>
  <c r="K701" i="21"/>
  <c r="E701" i="21"/>
  <c r="F701" i="21" s="1"/>
  <c r="D701" i="21"/>
  <c r="L700" i="21"/>
  <c r="M700" i="21" s="1"/>
  <c r="K700" i="21"/>
  <c r="E700" i="21"/>
  <c r="F700" i="21" s="1"/>
  <c r="D700" i="21"/>
  <c r="L699" i="21"/>
  <c r="M699" i="21" s="1"/>
  <c r="K699" i="21"/>
  <c r="E699" i="21"/>
  <c r="F699" i="21" s="1"/>
  <c r="D699" i="21"/>
  <c r="L698" i="21"/>
  <c r="M698" i="21" s="1"/>
  <c r="K698" i="21"/>
  <c r="E698" i="21"/>
  <c r="F698" i="21" s="1"/>
  <c r="D698" i="21"/>
  <c r="L697" i="21"/>
  <c r="M697" i="21" s="1"/>
  <c r="K697" i="21"/>
  <c r="E697" i="21"/>
  <c r="F697" i="21" s="1"/>
  <c r="D697" i="21"/>
  <c r="L696" i="21"/>
  <c r="M696" i="21" s="1"/>
  <c r="K696" i="21"/>
  <c r="E696" i="21"/>
  <c r="F696" i="21" s="1"/>
  <c r="D696" i="21"/>
  <c r="L695" i="21"/>
  <c r="M695" i="21" s="1"/>
  <c r="K695" i="21"/>
  <c r="E695" i="21"/>
  <c r="F695" i="21" s="1"/>
  <c r="D695" i="21"/>
  <c r="L694" i="21"/>
  <c r="M694" i="21" s="1"/>
  <c r="K694" i="21"/>
  <c r="E694" i="21"/>
  <c r="F694" i="21" s="1"/>
  <c r="D694" i="21"/>
  <c r="L693" i="21"/>
  <c r="M693" i="21" s="1"/>
  <c r="K693" i="21"/>
  <c r="E693" i="21"/>
  <c r="F693" i="21" s="1"/>
  <c r="D693" i="21"/>
  <c r="M691" i="21"/>
  <c r="L691" i="21"/>
  <c r="K691" i="21"/>
  <c r="J691" i="21"/>
  <c r="I691" i="21"/>
  <c r="L683" i="21"/>
  <c r="M683" i="21" s="1"/>
  <c r="K683" i="21"/>
  <c r="E683" i="21"/>
  <c r="F683" i="21" s="1"/>
  <c r="D683" i="21"/>
  <c r="L682" i="21"/>
  <c r="M682" i="21" s="1"/>
  <c r="K682" i="21"/>
  <c r="E682" i="21"/>
  <c r="F682" i="21" s="1"/>
  <c r="D682" i="21"/>
  <c r="L681" i="21"/>
  <c r="M681" i="21" s="1"/>
  <c r="K681" i="21"/>
  <c r="E681" i="21"/>
  <c r="F681" i="21" s="1"/>
  <c r="D681" i="21"/>
  <c r="L680" i="21"/>
  <c r="M680" i="21" s="1"/>
  <c r="K680" i="21"/>
  <c r="E680" i="21"/>
  <c r="F680" i="21" s="1"/>
  <c r="D680" i="21"/>
  <c r="L679" i="21"/>
  <c r="M679" i="21" s="1"/>
  <c r="K679" i="21"/>
  <c r="E679" i="21"/>
  <c r="F679" i="21" s="1"/>
  <c r="D679" i="21"/>
  <c r="L678" i="21"/>
  <c r="M678" i="21" s="1"/>
  <c r="K678" i="21"/>
  <c r="E678" i="21"/>
  <c r="F678" i="21" s="1"/>
  <c r="D678" i="21"/>
  <c r="L677" i="21"/>
  <c r="M677" i="21" s="1"/>
  <c r="K677" i="21"/>
  <c r="E677" i="21"/>
  <c r="F677" i="21" s="1"/>
  <c r="D677" i="21"/>
  <c r="L676" i="21"/>
  <c r="M676" i="21" s="1"/>
  <c r="K676" i="21"/>
  <c r="E676" i="21"/>
  <c r="F676" i="21" s="1"/>
  <c r="D676" i="21"/>
  <c r="L675" i="21"/>
  <c r="M675" i="21" s="1"/>
  <c r="K675" i="21"/>
  <c r="E675" i="21"/>
  <c r="F675" i="21" s="1"/>
  <c r="D675" i="21"/>
  <c r="L674" i="21"/>
  <c r="M674" i="21" s="1"/>
  <c r="K674" i="21"/>
  <c r="E674" i="21"/>
  <c r="F674" i="21" s="1"/>
  <c r="D674" i="21"/>
  <c r="L673" i="21"/>
  <c r="M673" i="21" s="1"/>
  <c r="K673" i="21"/>
  <c r="E673" i="21"/>
  <c r="F673" i="21" s="1"/>
  <c r="D673" i="21"/>
  <c r="M672" i="21"/>
  <c r="L672" i="21"/>
  <c r="K672" i="21"/>
  <c r="E672" i="21"/>
  <c r="F672" i="21" s="1"/>
  <c r="D672" i="21"/>
  <c r="L671" i="21"/>
  <c r="M671" i="21" s="1"/>
  <c r="K671" i="21"/>
  <c r="E671" i="21"/>
  <c r="F671" i="21" s="1"/>
  <c r="D671" i="21"/>
  <c r="L670" i="21"/>
  <c r="M670" i="21" s="1"/>
  <c r="K670" i="21"/>
  <c r="E670" i="21"/>
  <c r="F670" i="21" s="1"/>
  <c r="D670" i="21"/>
  <c r="M668" i="21"/>
  <c r="L668" i="21"/>
  <c r="K668" i="21"/>
  <c r="J668" i="21"/>
  <c r="I668" i="21"/>
  <c r="L660" i="21"/>
  <c r="M660" i="21" s="1"/>
  <c r="K660" i="21"/>
  <c r="E660" i="21"/>
  <c r="F660" i="21" s="1"/>
  <c r="D660" i="21"/>
  <c r="L659" i="21"/>
  <c r="M659" i="21" s="1"/>
  <c r="K659" i="21"/>
  <c r="E659" i="21"/>
  <c r="F659" i="21" s="1"/>
  <c r="D659" i="21"/>
  <c r="L658" i="21"/>
  <c r="M658" i="21" s="1"/>
  <c r="K658" i="21"/>
  <c r="E658" i="21"/>
  <c r="F658" i="21" s="1"/>
  <c r="D658" i="21"/>
  <c r="L657" i="21"/>
  <c r="M657" i="21" s="1"/>
  <c r="K657" i="21"/>
  <c r="E657" i="21"/>
  <c r="F657" i="21" s="1"/>
  <c r="D657" i="21"/>
  <c r="L656" i="21"/>
  <c r="M656" i="21" s="1"/>
  <c r="K656" i="21"/>
  <c r="E656" i="21"/>
  <c r="F656" i="21" s="1"/>
  <c r="D656" i="21"/>
  <c r="L655" i="21"/>
  <c r="M655" i="21" s="1"/>
  <c r="K655" i="21"/>
  <c r="E655" i="21"/>
  <c r="F655" i="21" s="1"/>
  <c r="D655" i="21"/>
  <c r="L654" i="21"/>
  <c r="M654" i="21" s="1"/>
  <c r="K654" i="21"/>
  <c r="E654" i="21"/>
  <c r="F654" i="21" s="1"/>
  <c r="D654" i="21"/>
  <c r="L653" i="21"/>
  <c r="M653" i="21" s="1"/>
  <c r="K653" i="21"/>
  <c r="E653" i="21"/>
  <c r="F653" i="21" s="1"/>
  <c r="D653" i="21"/>
  <c r="L652" i="21"/>
  <c r="M652" i="21" s="1"/>
  <c r="K652" i="21"/>
  <c r="E652" i="21"/>
  <c r="F652" i="21" s="1"/>
  <c r="D652" i="21"/>
  <c r="L651" i="21"/>
  <c r="M651" i="21" s="1"/>
  <c r="K651" i="21"/>
  <c r="E651" i="21"/>
  <c r="F651" i="21" s="1"/>
  <c r="D651" i="21"/>
  <c r="L650" i="21"/>
  <c r="M650" i="21" s="1"/>
  <c r="K650" i="21"/>
  <c r="E650" i="21"/>
  <c r="F650" i="21" s="1"/>
  <c r="D650" i="21"/>
  <c r="M649" i="21"/>
  <c r="L649" i="21"/>
  <c r="K649" i="21"/>
  <c r="E649" i="21"/>
  <c r="F649" i="21" s="1"/>
  <c r="D649" i="21"/>
  <c r="L648" i="21"/>
  <c r="M648" i="21" s="1"/>
  <c r="K648" i="21"/>
  <c r="E648" i="21"/>
  <c r="F648" i="21" s="1"/>
  <c r="D648" i="21"/>
  <c r="L647" i="21"/>
  <c r="M647" i="21" s="1"/>
  <c r="K647" i="21"/>
  <c r="E647" i="21"/>
  <c r="F647" i="21" s="1"/>
  <c r="D647" i="21"/>
  <c r="M645" i="21"/>
  <c r="L645" i="21"/>
  <c r="K645" i="21"/>
  <c r="J645" i="21"/>
  <c r="I645" i="21"/>
  <c r="L637" i="21"/>
  <c r="M637" i="21" s="1"/>
  <c r="K637" i="21"/>
  <c r="E637" i="21"/>
  <c r="F637" i="21" s="1"/>
  <c r="D637" i="21"/>
  <c r="L636" i="21"/>
  <c r="M636" i="21" s="1"/>
  <c r="K636" i="21"/>
  <c r="E636" i="21"/>
  <c r="F636" i="21" s="1"/>
  <c r="D636" i="21"/>
  <c r="L635" i="21"/>
  <c r="M635" i="21" s="1"/>
  <c r="K635" i="21"/>
  <c r="E635" i="21"/>
  <c r="F635" i="21" s="1"/>
  <c r="D635" i="21"/>
  <c r="L634" i="21"/>
  <c r="M634" i="21" s="1"/>
  <c r="K634" i="21"/>
  <c r="E634" i="21"/>
  <c r="F634" i="21" s="1"/>
  <c r="D634" i="21"/>
  <c r="L633" i="21"/>
  <c r="M633" i="21" s="1"/>
  <c r="K633" i="21"/>
  <c r="E633" i="21"/>
  <c r="F633" i="21" s="1"/>
  <c r="D633" i="21"/>
  <c r="L632" i="21"/>
  <c r="M632" i="21" s="1"/>
  <c r="K632" i="21"/>
  <c r="E632" i="21"/>
  <c r="F632" i="21" s="1"/>
  <c r="D632" i="21"/>
  <c r="L631" i="21"/>
  <c r="M631" i="21" s="1"/>
  <c r="K631" i="21"/>
  <c r="E631" i="21"/>
  <c r="F631" i="21" s="1"/>
  <c r="D631" i="21"/>
  <c r="L630" i="21"/>
  <c r="M630" i="21" s="1"/>
  <c r="K630" i="21"/>
  <c r="E630" i="21"/>
  <c r="F630" i="21" s="1"/>
  <c r="D630" i="21"/>
  <c r="L629" i="21"/>
  <c r="M629" i="21" s="1"/>
  <c r="K629" i="21"/>
  <c r="E629" i="21"/>
  <c r="F629" i="21" s="1"/>
  <c r="D629" i="21"/>
  <c r="L628" i="21"/>
  <c r="M628" i="21" s="1"/>
  <c r="K628" i="21"/>
  <c r="E628" i="21"/>
  <c r="F628" i="21" s="1"/>
  <c r="D628" i="21"/>
  <c r="L627" i="21"/>
  <c r="M627" i="21" s="1"/>
  <c r="K627" i="21"/>
  <c r="E627" i="21"/>
  <c r="F627" i="21" s="1"/>
  <c r="D627" i="21"/>
  <c r="L626" i="21"/>
  <c r="M626" i="21" s="1"/>
  <c r="K626" i="21"/>
  <c r="E626" i="21"/>
  <c r="F626" i="21" s="1"/>
  <c r="D626" i="21"/>
  <c r="L625" i="21"/>
  <c r="M625" i="21" s="1"/>
  <c r="K625" i="21"/>
  <c r="E625" i="21"/>
  <c r="F625" i="21" s="1"/>
  <c r="D625" i="21"/>
  <c r="L624" i="21"/>
  <c r="M624" i="21" s="1"/>
  <c r="K624" i="21"/>
  <c r="E624" i="21"/>
  <c r="F624" i="21" s="1"/>
  <c r="D624" i="21"/>
  <c r="M622" i="21"/>
  <c r="L622" i="21"/>
  <c r="K622" i="21"/>
  <c r="J622" i="21"/>
  <c r="I622" i="21"/>
  <c r="L614" i="21"/>
  <c r="M614" i="21" s="1"/>
  <c r="K614" i="21"/>
  <c r="E614" i="21"/>
  <c r="F614" i="21" s="1"/>
  <c r="D614" i="21"/>
  <c r="L613" i="21"/>
  <c r="M613" i="21" s="1"/>
  <c r="K613" i="21"/>
  <c r="E613" i="21"/>
  <c r="F613" i="21" s="1"/>
  <c r="D613" i="21"/>
  <c r="L612" i="21"/>
  <c r="M612" i="21" s="1"/>
  <c r="K612" i="21"/>
  <c r="E612" i="21"/>
  <c r="F612" i="21" s="1"/>
  <c r="D612" i="21"/>
  <c r="L611" i="21"/>
  <c r="M611" i="21" s="1"/>
  <c r="K611" i="21"/>
  <c r="E611" i="21"/>
  <c r="F611" i="21" s="1"/>
  <c r="D611" i="21"/>
  <c r="L610" i="21"/>
  <c r="M610" i="21" s="1"/>
  <c r="K610" i="21"/>
  <c r="E610" i="21"/>
  <c r="F610" i="21" s="1"/>
  <c r="D610" i="21"/>
  <c r="L609" i="21"/>
  <c r="M609" i="21" s="1"/>
  <c r="K609" i="21"/>
  <c r="E609" i="21"/>
  <c r="F609" i="21" s="1"/>
  <c r="D609" i="21"/>
  <c r="L608" i="21"/>
  <c r="M608" i="21" s="1"/>
  <c r="K608" i="21"/>
  <c r="E608" i="21"/>
  <c r="F608" i="21" s="1"/>
  <c r="D608" i="21"/>
  <c r="L607" i="21"/>
  <c r="M607" i="21" s="1"/>
  <c r="K607" i="21"/>
  <c r="E607" i="21"/>
  <c r="F607" i="21" s="1"/>
  <c r="D607" i="21"/>
  <c r="L606" i="21"/>
  <c r="M606" i="21" s="1"/>
  <c r="K606" i="21"/>
  <c r="E606" i="21"/>
  <c r="F606" i="21" s="1"/>
  <c r="D606" i="21"/>
  <c r="L605" i="21"/>
  <c r="M605" i="21" s="1"/>
  <c r="K605" i="21"/>
  <c r="E605" i="21"/>
  <c r="F605" i="21" s="1"/>
  <c r="D605" i="21"/>
  <c r="L604" i="21"/>
  <c r="M604" i="21" s="1"/>
  <c r="K604" i="21"/>
  <c r="E604" i="21"/>
  <c r="F604" i="21" s="1"/>
  <c r="D604" i="21"/>
  <c r="L603" i="21"/>
  <c r="M603" i="21" s="1"/>
  <c r="K603" i="21"/>
  <c r="E603" i="21"/>
  <c r="F603" i="21" s="1"/>
  <c r="D603" i="21"/>
  <c r="L602" i="21"/>
  <c r="M602" i="21" s="1"/>
  <c r="K602" i="21"/>
  <c r="E602" i="21"/>
  <c r="F602" i="21" s="1"/>
  <c r="D602" i="21"/>
  <c r="L601" i="21"/>
  <c r="M601" i="21" s="1"/>
  <c r="K601" i="21"/>
  <c r="E601" i="21"/>
  <c r="F601" i="21" s="1"/>
  <c r="D601" i="21"/>
  <c r="M599" i="21"/>
  <c r="L599" i="21"/>
  <c r="K599" i="21"/>
  <c r="J599" i="21"/>
  <c r="I599" i="21"/>
  <c r="L591" i="21"/>
  <c r="M591" i="21" s="1"/>
  <c r="K591" i="21"/>
  <c r="E591" i="21"/>
  <c r="F591" i="21" s="1"/>
  <c r="D591" i="21"/>
  <c r="L590" i="21"/>
  <c r="M590" i="21" s="1"/>
  <c r="K590" i="21"/>
  <c r="E590" i="21"/>
  <c r="F590" i="21" s="1"/>
  <c r="D590" i="21"/>
  <c r="L589" i="21"/>
  <c r="M589" i="21" s="1"/>
  <c r="K589" i="21"/>
  <c r="E589" i="21"/>
  <c r="F589" i="21" s="1"/>
  <c r="D589" i="21"/>
  <c r="L588" i="21"/>
  <c r="M588" i="21" s="1"/>
  <c r="K588" i="21"/>
  <c r="E588" i="21"/>
  <c r="F588" i="21" s="1"/>
  <c r="D588" i="21"/>
  <c r="L587" i="21"/>
  <c r="M587" i="21" s="1"/>
  <c r="K587" i="21"/>
  <c r="E587" i="21"/>
  <c r="F587" i="21" s="1"/>
  <c r="D587" i="21"/>
  <c r="L586" i="21"/>
  <c r="M586" i="21" s="1"/>
  <c r="K586" i="21"/>
  <c r="E586" i="21"/>
  <c r="F586" i="21" s="1"/>
  <c r="D586" i="21"/>
  <c r="L585" i="21"/>
  <c r="M585" i="21" s="1"/>
  <c r="K585" i="21"/>
  <c r="E585" i="21"/>
  <c r="F585" i="21" s="1"/>
  <c r="D585" i="21"/>
  <c r="L584" i="21"/>
  <c r="M584" i="21" s="1"/>
  <c r="K584" i="21"/>
  <c r="E584" i="21"/>
  <c r="F584" i="21" s="1"/>
  <c r="D584" i="21"/>
  <c r="L583" i="21"/>
  <c r="M583" i="21" s="1"/>
  <c r="K583" i="21"/>
  <c r="E583" i="21"/>
  <c r="F583" i="21" s="1"/>
  <c r="D583" i="21"/>
  <c r="L582" i="21"/>
  <c r="M582" i="21" s="1"/>
  <c r="K582" i="21"/>
  <c r="E582" i="21"/>
  <c r="F582" i="21" s="1"/>
  <c r="D582" i="21"/>
  <c r="L581" i="21"/>
  <c r="M581" i="21" s="1"/>
  <c r="K581" i="21"/>
  <c r="E581" i="21"/>
  <c r="F581" i="21" s="1"/>
  <c r="D581" i="21"/>
  <c r="L580" i="21"/>
  <c r="M580" i="21" s="1"/>
  <c r="K580" i="21"/>
  <c r="E580" i="21"/>
  <c r="F580" i="21" s="1"/>
  <c r="D580" i="21"/>
  <c r="L579" i="21"/>
  <c r="M579" i="21" s="1"/>
  <c r="K579" i="21"/>
  <c r="E579" i="21"/>
  <c r="F579" i="21" s="1"/>
  <c r="D579" i="21"/>
  <c r="L578" i="21"/>
  <c r="M578" i="21" s="1"/>
  <c r="K578" i="21"/>
  <c r="E578" i="21"/>
  <c r="F578" i="21" s="1"/>
  <c r="D578" i="21"/>
  <c r="M576" i="21"/>
  <c r="L576" i="21"/>
  <c r="K576" i="21"/>
  <c r="J576" i="21"/>
  <c r="I576" i="21"/>
  <c r="L568" i="21"/>
  <c r="M568" i="21" s="1"/>
  <c r="K568" i="21"/>
  <c r="E568" i="21"/>
  <c r="F568" i="21" s="1"/>
  <c r="D568" i="21"/>
  <c r="L567" i="21"/>
  <c r="M567" i="21" s="1"/>
  <c r="K567" i="21"/>
  <c r="E567" i="21"/>
  <c r="F567" i="21" s="1"/>
  <c r="D567" i="21"/>
  <c r="L566" i="21"/>
  <c r="M566" i="21" s="1"/>
  <c r="K566" i="21"/>
  <c r="E566" i="21"/>
  <c r="F566" i="21" s="1"/>
  <c r="D566" i="21"/>
  <c r="L565" i="21"/>
  <c r="M565" i="21" s="1"/>
  <c r="K565" i="21"/>
  <c r="E565" i="21"/>
  <c r="F565" i="21" s="1"/>
  <c r="D565" i="21"/>
  <c r="L564" i="21"/>
  <c r="M564" i="21" s="1"/>
  <c r="K564" i="21"/>
  <c r="E564" i="21"/>
  <c r="F564" i="21" s="1"/>
  <c r="D564" i="21"/>
  <c r="L563" i="21"/>
  <c r="M563" i="21" s="1"/>
  <c r="K563" i="21"/>
  <c r="E563" i="21"/>
  <c r="F563" i="21" s="1"/>
  <c r="D563" i="21"/>
  <c r="L562" i="21"/>
  <c r="M562" i="21" s="1"/>
  <c r="K562" i="21"/>
  <c r="E562" i="21"/>
  <c r="F562" i="21" s="1"/>
  <c r="D562" i="21"/>
  <c r="L561" i="21"/>
  <c r="M561" i="21" s="1"/>
  <c r="K561" i="21"/>
  <c r="E561" i="21"/>
  <c r="F561" i="21" s="1"/>
  <c r="D561" i="21"/>
  <c r="L560" i="21"/>
  <c r="M560" i="21" s="1"/>
  <c r="K560" i="21"/>
  <c r="E560" i="21"/>
  <c r="F560" i="21" s="1"/>
  <c r="D560" i="21"/>
  <c r="L559" i="21"/>
  <c r="M559" i="21" s="1"/>
  <c r="K559" i="21"/>
  <c r="E559" i="21"/>
  <c r="F559" i="21" s="1"/>
  <c r="D559" i="21"/>
  <c r="L558" i="21"/>
  <c r="M558" i="21" s="1"/>
  <c r="K558" i="21"/>
  <c r="E558" i="21"/>
  <c r="F558" i="21" s="1"/>
  <c r="D558" i="21"/>
  <c r="L557" i="21"/>
  <c r="M557" i="21" s="1"/>
  <c r="K557" i="21"/>
  <c r="E557" i="21"/>
  <c r="F557" i="21" s="1"/>
  <c r="D557" i="21"/>
  <c r="L556" i="21"/>
  <c r="M556" i="21" s="1"/>
  <c r="K556" i="21"/>
  <c r="E556" i="21"/>
  <c r="F556" i="21" s="1"/>
  <c r="D556" i="21"/>
  <c r="L555" i="21"/>
  <c r="M555" i="21" s="1"/>
  <c r="K555" i="21"/>
  <c r="E555" i="21"/>
  <c r="F555" i="21" s="1"/>
  <c r="D555" i="21"/>
  <c r="M553" i="21"/>
  <c r="L553" i="21"/>
  <c r="K553" i="21"/>
  <c r="J553" i="21"/>
  <c r="I553" i="21"/>
  <c r="L545" i="21"/>
  <c r="M545" i="21" s="1"/>
  <c r="K545" i="21"/>
  <c r="E545" i="21"/>
  <c r="F545" i="21" s="1"/>
  <c r="D545" i="21"/>
  <c r="L544" i="21"/>
  <c r="M544" i="21" s="1"/>
  <c r="K544" i="21"/>
  <c r="E544" i="21"/>
  <c r="F544" i="21" s="1"/>
  <c r="D544" i="21"/>
  <c r="L543" i="21"/>
  <c r="M543" i="21" s="1"/>
  <c r="K543" i="21"/>
  <c r="E543" i="21"/>
  <c r="F543" i="21" s="1"/>
  <c r="D543" i="21"/>
  <c r="L542" i="21"/>
  <c r="M542" i="21" s="1"/>
  <c r="K542" i="21"/>
  <c r="E542" i="21"/>
  <c r="F542" i="21" s="1"/>
  <c r="D542" i="21"/>
  <c r="L541" i="21"/>
  <c r="M541" i="21" s="1"/>
  <c r="K541" i="21"/>
  <c r="E541" i="21"/>
  <c r="F541" i="21" s="1"/>
  <c r="D541" i="21"/>
  <c r="L540" i="21"/>
  <c r="M540" i="21" s="1"/>
  <c r="K540" i="21"/>
  <c r="E540" i="21"/>
  <c r="F540" i="21" s="1"/>
  <c r="D540" i="21"/>
  <c r="L539" i="21"/>
  <c r="M539" i="21" s="1"/>
  <c r="K539" i="21"/>
  <c r="F539" i="21"/>
  <c r="E539" i="21"/>
  <c r="D539" i="21"/>
  <c r="L538" i="21"/>
  <c r="M538" i="21" s="1"/>
  <c r="K538" i="21"/>
  <c r="E538" i="21"/>
  <c r="F538" i="21" s="1"/>
  <c r="D538" i="21"/>
  <c r="L537" i="21"/>
  <c r="M537" i="21" s="1"/>
  <c r="K537" i="21"/>
  <c r="E537" i="21"/>
  <c r="F537" i="21" s="1"/>
  <c r="D537" i="21"/>
  <c r="L536" i="21"/>
  <c r="M536" i="21" s="1"/>
  <c r="K536" i="21"/>
  <c r="E536" i="21"/>
  <c r="F536" i="21" s="1"/>
  <c r="D536" i="21"/>
  <c r="L535" i="21"/>
  <c r="M535" i="21" s="1"/>
  <c r="K535" i="21"/>
  <c r="E535" i="21"/>
  <c r="F535" i="21" s="1"/>
  <c r="D535" i="21"/>
  <c r="L534" i="21"/>
  <c r="M534" i="21" s="1"/>
  <c r="K534" i="21"/>
  <c r="E534" i="21"/>
  <c r="F534" i="21" s="1"/>
  <c r="D534" i="21"/>
  <c r="L533" i="21"/>
  <c r="M533" i="21" s="1"/>
  <c r="K533" i="21"/>
  <c r="E533" i="21"/>
  <c r="F533" i="21" s="1"/>
  <c r="D533" i="21"/>
  <c r="L532" i="21"/>
  <c r="M532" i="21" s="1"/>
  <c r="K532" i="21"/>
  <c r="E532" i="21"/>
  <c r="F532" i="21" s="1"/>
  <c r="D532" i="21"/>
  <c r="M530" i="21"/>
  <c r="L530" i="21"/>
  <c r="K530" i="21"/>
  <c r="J530" i="21"/>
  <c r="I530" i="21"/>
  <c r="L523" i="21"/>
  <c r="M523" i="21" s="1"/>
  <c r="K523" i="21"/>
  <c r="E523" i="21"/>
  <c r="F523" i="21" s="1"/>
  <c r="D523" i="21"/>
  <c r="L522" i="21"/>
  <c r="M522" i="21" s="1"/>
  <c r="K522" i="21"/>
  <c r="E522" i="21"/>
  <c r="F522" i="21" s="1"/>
  <c r="D522" i="21"/>
  <c r="L521" i="21"/>
  <c r="M521" i="21" s="1"/>
  <c r="K521" i="21"/>
  <c r="E521" i="21"/>
  <c r="F521" i="21" s="1"/>
  <c r="D521" i="21"/>
  <c r="L520" i="21"/>
  <c r="M520" i="21" s="1"/>
  <c r="K520" i="21"/>
  <c r="E520" i="21"/>
  <c r="F520" i="21" s="1"/>
  <c r="D520" i="21"/>
  <c r="L519" i="21"/>
  <c r="M519" i="21" s="1"/>
  <c r="K519" i="21"/>
  <c r="E519" i="21"/>
  <c r="F519" i="21" s="1"/>
  <c r="D519" i="21"/>
  <c r="L518" i="21"/>
  <c r="M518" i="21" s="1"/>
  <c r="K518" i="21"/>
  <c r="E518" i="21"/>
  <c r="F518" i="21" s="1"/>
  <c r="D518" i="21"/>
  <c r="L517" i="21"/>
  <c r="M517" i="21" s="1"/>
  <c r="K517" i="21"/>
  <c r="E517" i="21"/>
  <c r="F517" i="21" s="1"/>
  <c r="D517" i="21"/>
  <c r="L516" i="21"/>
  <c r="M516" i="21" s="1"/>
  <c r="K516" i="21"/>
  <c r="E516" i="21"/>
  <c r="F516" i="21" s="1"/>
  <c r="D516" i="21"/>
  <c r="L515" i="21"/>
  <c r="M515" i="21" s="1"/>
  <c r="K515" i="21"/>
  <c r="E515" i="21"/>
  <c r="F515" i="21" s="1"/>
  <c r="D515" i="21"/>
  <c r="L514" i="21"/>
  <c r="M514" i="21" s="1"/>
  <c r="K514" i="21"/>
  <c r="E514" i="21"/>
  <c r="F514" i="21" s="1"/>
  <c r="D514" i="21"/>
  <c r="L513" i="21"/>
  <c r="M513" i="21" s="1"/>
  <c r="K513" i="21"/>
  <c r="E513" i="21"/>
  <c r="F513" i="21" s="1"/>
  <c r="D513" i="21"/>
  <c r="L512" i="21"/>
  <c r="M512" i="21" s="1"/>
  <c r="K512" i="21"/>
  <c r="E512" i="21"/>
  <c r="F512" i="21" s="1"/>
  <c r="D512" i="21"/>
  <c r="L511" i="21"/>
  <c r="M511" i="21" s="1"/>
  <c r="K511" i="21"/>
  <c r="E511" i="21"/>
  <c r="F511" i="21" s="1"/>
  <c r="D511" i="21"/>
  <c r="L510" i="21"/>
  <c r="M510" i="21" s="1"/>
  <c r="K510" i="21"/>
  <c r="E510" i="21"/>
  <c r="F510" i="21" s="1"/>
  <c r="D510" i="21"/>
  <c r="M508" i="21"/>
  <c r="L508" i="21"/>
  <c r="K508" i="21"/>
  <c r="J508" i="21"/>
  <c r="I508" i="21"/>
  <c r="L500" i="21"/>
  <c r="M500" i="21" s="1"/>
  <c r="K500" i="21"/>
  <c r="F500" i="21"/>
  <c r="E500" i="21"/>
  <c r="D500" i="21"/>
  <c r="L499" i="21"/>
  <c r="M499" i="21" s="1"/>
  <c r="K499" i="21"/>
  <c r="E499" i="21"/>
  <c r="F499" i="21" s="1"/>
  <c r="D499" i="21"/>
  <c r="L498" i="21"/>
  <c r="M498" i="21" s="1"/>
  <c r="K498" i="21"/>
  <c r="E498" i="21"/>
  <c r="F498" i="21" s="1"/>
  <c r="D498" i="21"/>
  <c r="L497" i="21"/>
  <c r="M497" i="21" s="1"/>
  <c r="K497" i="21"/>
  <c r="E497" i="21"/>
  <c r="F497" i="21" s="1"/>
  <c r="D497" i="21"/>
  <c r="L496" i="21"/>
  <c r="M496" i="21" s="1"/>
  <c r="K496" i="21"/>
  <c r="E496" i="21"/>
  <c r="F496" i="21" s="1"/>
  <c r="D496" i="21"/>
  <c r="L495" i="21"/>
  <c r="M495" i="21" s="1"/>
  <c r="K495" i="21"/>
  <c r="E495" i="21"/>
  <c r="F495" i="21" s="1"/>
  <c r="D495" i="21"/>
  <c r="L494" i="21"/>
  <c r="M494" i="21" s="1"/>
  <c r="K494" i="21"/>
  <c r="E494" i="21"/>
  <c r="F494" i="21" s="1"/>
  <c r="D494" i="21"/>
  <c r="L493" i="21"/>
  <c r="M493" i="21" s="1"/>
  <c r="K493" i="21"/>
  <c r="E493" i="21"/>
  <c r="F493" i="21" s="1"/>
  <c r="D493" i="21"/>
  <c r="L492" i="21"/>
  <c r="M492" i="21" s="1"/>
  <c r="K492" i="21"/>
  <c r="E492" i="21"/>
  <c r="F492" i="21" s="1"/>
  <c r="D492" i="21"/>
  <c r="L491" i="21"/>
  <c r="M491" i="21" s="1"/>
  <c r="K491" i="21"/>
  <c r="E491" i="21"/>
  <c r="F491" i="21" s="1"/>
  <c r="D491" i="21"/>
  <c r="L490" i="21"/>
  <c r="M490" i="21" s="1"/>
  <c r="K490" i="21"/>
  <c r="E490" i="21"/>
  <c r="F490" i="21" s="1"/>
  <c r="D490" i="21"/>
  <c r="L489" i="21"/>
  <c r="M489" i="21" s="1"/>
  <c r="K489" i="21"/>
  <c r="E489" i="21"/>
  <c r="F489" i="21" s="1"/>
  <c r="D489" i="21"/>
  <c r="L488" i="21"/>
  <c r="M488" i="21" s="1"/>
  <c r="K488" i="21"/>
  <c r="E488" i="21"/>
  <c r="F488" i="21" s="1"/>
  <c r="D488" i="21"/>
  <c r="L487" i="21"/>
  <c r="M487" i="21" s="1"/>
  <c r="K487" i="21"/>
  <c r="E487" i="21"/>
  <c r="F487" i="21" s="1"/>
  <c r="D487" i="21"/>
  <c r="M485" i="21"/>
  <c r="L485" i="21"/>
  <c r="K485" i="21"/>
  <c r="J485" i="21"/>
  <c r="I485" i="21"/>
  <c r="L477" i="21"/>
  <c r="M477" i="21" s="1"/>
  <c r="K477" i="21"/>
  <c r="E477" i="21"/>
  <c r="F477" i="21" s="1"/>
  <c r="D477" i="21"/>
  <c r="L476" i="21"/>
  <c r="M476" i="21" s="1"/>
  <c r="K476" i="21"/>
  <c r="E476" i="21"/>
  <c r="F476" i="21" s="1"/>
  <c r="D476" i="21"/>
  <c r="L475" i="21"/>
  <c r="M475" i="21" s="1"/>
  <c r="K475" i="21"/>
  <c r="E475" i="21"/>
  <c r="F475" i="21" s="1"/>
  <c r="D475" i="21"/>
  <c r="L474" i="21"/>
  <c r="M474" i="21" s="1"/>
  <c r="K474" i="21"/>
  <c r="F474" i="21"/>
  <c r="E474" i="21"/>
  <c r="D474" i="21"/>
  <c r="L473" i="21"/>
  <c r="M473" i="21" s="1"/>
  <c r="K473" i="21"/>
  <c r="E473" i="21"/>
  <c r="F473" i="21" s="1"/>
  <c r="D473" i="21"/>
  <c r="L472" i="21"/>
  <c r="M472" i="21" s="1"/>
  <c r="K472" i="21"/>
  <c r="E472" i="21"/>
  <c r="F472" i="21" s="1"/>
  <c r="D472" i="21"/>
  <c r="L471" i="21"/>
  <c r="M471" i="21" s="1"/>
  <c r="K471" i="21"/>
  <c r="E471" i="21"/>
  <c r="F471" i="21" s="1"/>
  <c r="D471" i="21"/>
  <c r="L470" i="21"/>
  <c r="M470" i="21" s="1"/>
  <c r="K470" i="21"/>
  <c r="E470" i="21"/>
  <c r="F470" i="21" s="1"/>
  <c r="D470" i="21"/>
  <c r="L469" i="21"/>
  <c r="M469" i="21" s="1"/>
  <c r="K469" i="21"/>
  <c r="E469" i="21"/>
  <c r="F469" i="21" s="1"/>
  <c r="D469" i="21"/>
  <c r="L468" i="21"/>
  <c r="M468" i="21" s="1"/>
  <c r="K468" i="21"/>
  <c r="E468" i="21"/>
  <c r="F468" i="21" s="1"/>
  <c r="D468" i="21"/>
  <c r="L467" i="21"/>
  <c r="M467" i="21" s="1"/>
  <c r="K467" i="21"/>
  <c r="E467" i="21"/>
  <c r="F467" i="21" s="1"/>
  <c r="D467" i="21"/>
  <c r="L466" i="21"/>
  <c r="M466" i="21" s="1"/>
  <c r="K466" i="21"/>
  <c r="E466" i="21"/>
  <c r="F466" i="21" s="1"/>
  <c r="D466" i="21"/>
  <c r="L465" i="21"/>
  <c r="M465" i="21" s="1"/>
  <c r="K465" i="21"/>
  <c r="E465" i="21"/>
  <c r="F465" i="21" s="1"/>
  <c r="D465" i="21"/>
  <c r="L464" i="21"/>
  <c r="M464" i="21" s="1"/>
  <c r="K464" i="21"/>
  <c r="E464" i="21"/>
  <c r="F464" i="21" s="1"/>
  <c r="D464" i="21"/>
  <c r="M462" i="21"/>
  <c r="L462" i="21"/>
  <c r="K462" i="21"/>
  <c r="J462" i="21"/>
  <c r="I462" i="21"/>
  <c r="L454" i="21"/>
  <c r="M454" i="21" s="1"/>
  <c r="K454" i="21"/>
  <c r="E454" i="21"/>
  <c r="F454" i="21" s="1"/>
  <c r="D454" i="21"/>
  <c r="L453" i="21"/>
  <c r="M453" i="21" s="1"/>
  <c r="K453" i="21"/>
  <c r="E453" i="21"/>
  <c r="F453" i="21" s="1"/>
  <c r="D453" i="21"/>
  <c r="L452" i="21"/>
  <c r="M452" i="21" s="1"/>
  <c r="K452" i="21"/>
  <c r="E452" i="21"/>
  <c r="F452" i="21" s="1"/>
  <c r="D452" i="21"/>
  <c r="L451" i="21"/>
  <c r="M451" i="21" s="1"/>
  <c r="K451" i="21"/>
  <c r="E451" i="21"/>
  <c r="F451" i="21" s="1"/>
  <c r="D451" i="21"/>
  <c r="L450" i="21"/>
  <c r="M450" i="21" s="1"/>
  <c r="K450" i="21"/>
  <c r="E450" i="21"/>
  <c r="F450" i="21" s="1"/>
  <c r="D450" i="21"/>
  <c r="L449" i="21"/>
  <c r="M449" i="21" s="1"/>
  <c r="K449" i="21"/>
  <c r="E449" i="21"/>
  <c r="F449" i="21" s="1"/>
  <c r="D449" i="21"/>
  <c r="L448" i="21"/>
  <c r="M448" i="21" s="1"/>
  <c r="K448" i="21"/>
  <c r="E448" i="21"/>
  <c r="F448" i="21" s="1"/>
  <c r="D448" i="21"/>
  <c r="L447" i="21"/>
  <c r="M447" i="21" s="1"/>
  <c r="K447" i="21"/>
  <c r="E447" i="21"/>
  <c r="F447" i="21" s="1"/>
  <c r="D447" i="21"/>
  <c r="L446" i="21"/>
  <c r="M446" i="21" s="1"/>
  <c r="K446" i="21"/>
  <c r="E446" i="21"/>
  <c r="F446" i="21" s="1"/>
  <c r="D446" i="21"/>
  <c r="L445" i="21"/>
  <c r="M445" i="21" s="1"/>
  <c r="K445" i="21"/>
  <c r="E445" i="21"/>
  <c r="F445" i="21" s="1"/>
  <c r="D445" i="21"/>
  <c r="M444" i="21"/>
  <c r="L444" i="21"/>
  <c r="K444" i="21"/>
  <c r="E444" i="21"/>
  <c r="F444" i="21" s="1"/>
  <c r="D444" i="21"/>
  <c r="L443" i="21"/>
  <c r="M443" i="21" s="1"/>
  <c r="K443" i="21"/>
  <c r="E443" i="21"/>
  <c r="F443" i="21" s="1"/>
  <c r="D443" i="21"/>
  <c r="L442" i="21"/>
  <c r="M442" i="21" s="1"/>
  <c r="K442" i="21"/>
  <c r="E442" i="21"/>
  <c r="F442" i="21" s="1"/>
  <c r="D442" i="21"/>
  <c r="L441" i="21"/>
  <c r="M441" i="21" s="1"/>
  <c r="K441" i="21"/>
  <c r="E441" i="21"/>
  <c r="F441" i="21" s="1"/>
  <c r="D441" i="21"/>
  <c r="M439" i="21"/>
  <c r="L439" i="21"/>
  <c r="K439" i="21"/>
  <c r="J439" i="21"/>
  <c r="I439" i="21"/>
  <c r="L431" i="21"/>
  <c r="M431" i="21" s="1"/>
  <c r="K431" i="21"/>
  <c r="E431" i="21"/>
  <c r="F431" i="21" s="1"/>
  <c r="D431" i="21"/>
  <c r="L430" i="21"/>
  <c r="M430" i="21" s="1"/>
  <c r="K430" i="21"/>
  <c r="E430" i="21"/>
  <c r="F430" i="21" s="1"/>
  <c r="D430" i="21"/>
  <c r="L429" i="21"/>
  <c r="M429" i="21" s="1"/>
  <c r="K429" i="21"/>
  <c r="E429" i="21"/>
  <c r="F429" i="21" s="1"/>
  <c r="D429" i="21"/>
  <c r="L428" i="21"/>
  <c r="M428" i="21" s="1"/>
  <c r="K428" i="21"/>
  <c r="E428" i="21"/>
  <c r="F428" i="21" s="1"/>
  <c r="D428" i="21"/>
  <c r="L427" i="21"/>
  <c r="M427" i="21" s="1"/>
  <c r="K427" i="21"/>
  <c r="E427" i="21"/>
  <c r="F427" i="21" s="1"/>
  <c r="D427" i="21"/>
  <c r="L426" i="21"/>
  <c r="M426" i="21" s="1"/>
  <c r="K426" i="21"/>
  <c r="E426" i="21"/>
  <c r="F426" i="21" s="1"/>
  <c r="D426" i="21"/>
  <c r="L425" i="21"/>
  <c r="M425" i="21" s="1"/>
  <c r="K425" i="21"/>
  <c r="E425" i="21"/>
  <c r="F425" i="21" s="1"/>
  <c r="D425" i="21"/>
  <c r="L424" i="21"/>
  <c r="M424" i="21" s="1"/>
  <c r="K424" i="21"/>
  <c r="E424" i="21"/>
  <c r="F424" i="21" s="1"/>
  <c r="D424" i="21"/>
  <c r="L423" i="21"/>
  <c r="M423" i="21" s="1"/>
  <c r="K423" i="21"/>
  <c r="E423" i="21"/>
  <c r="F423" i="21" s="1"/>
  <c r="D423" i="21"/>
  <c r="L422" i="21"/>
  <c r="M422" i="21" s="1"/>
  <c r="K422" i="21"/>
  <c r="E422" i="21"/>
  <c r="F422" i="21" s="1"/>
  <c r="D422" i="21"/>
  <c r="L421" i="21"/>
  <c r="M421" i="21" s="1"/>
  <c r="K421" i="21"/>
  <c r="E421" i="21"/>
  <c r="F421" i="21" s="1"/>
  <c r="D421" i="21"/>
  <c r="L420" i="21"/>
  <c r="M420" i="21" s="1"/>
  <c r="K420" i="21"/>
  <c r="E420" i="21"/>
  <c r="F420" i="21" s="1"/>
  <c r="D420" i="21"/>
  <c r="L419" i="21"/>
  <c r="M419" i="21" s="1"/>
  <c r="K419" i="21"/>
  <c r="E419" i="21"/>
  <c r="F419" i="21" s="1"/>
  <c r="D419" i="21"/>
  <c r="L418" i="21"/>
  <c r="M418" i="21" s="1"/>
  <c r="K418" i="21"/>
  <c r="E418" i="21"/>
  <c r="F418" i="21" s="1"/>
  <c r="D418" i="21"/>
  <c r="M416" i="21"/>
  <c r="L416" i="21"/>
  <c r="K416" i="21"/>
  <c r="J416" i="21"/>
  <c r="I416" i="21"/>
  <c r="L408" i="21"/>
  <c r="M408" i="21" s="1"/>
  <c r="K408" i="21"/>
  <c r="E408" i="21"/>
  <c r="F408" i="21" s="1"/>
  <c r="D408" i="21"/>
  <c r="L407" i="21"/>
  <c r="M407" i="21" s="1"/>
  <c r="K407" i="21"/>
  <c r="E407" i="21"/>
  <c r="F407" i="21" s="1"/>
  <c r="D407" i="21"/>
  <c r="L406" i="21"/>
  <c r="M406" i="21" s="1"/>
  <c r="K406" i="21"/>
  <c r="E406" i="21"/>
  <c r="F406" i="21" s="1"/>
  <c r="D406" i="21"/>
  <c r="L405" i="21"/>
  <c r="M405" i="21" s="1"/>
  <c r="K405" i="21"/>
  <c r="E405" i="21"/>
  <c r="F405" i="21" s="1"/>
  <c r="D405" i="21"/>
  <c r="L404" i="21"/>
  <c r="M404" i="21" s="1"/>
  <c r="K404" i="21"/>
  <c r="E404" i="21"/>
  <c r="F404" i="21" s="1"/>
  <c r="D404" i="21"/>
  <c r="L403" i="21"/>
  <c r="M403" i="21" s="1"/>
  <c r="K403" i="21"/>
  <c r="E403" i="21"/>
  <c r="F403" i="21" s="1"/>
  <c r="D403" i="21"/>
  <c r="L402" i="21"/>
  <c r="M402" i="21" s="1"/>
  <c r="K402" i="21"/>
  <c r="E402" i="21"/>
  <c r="F402" i="21" s="1"/>
  <c r="D402" i="21"/>
  <c r="L401" i="21"/>
  <c r="M401" i="21" s="1"/>
  <c r="K401" i="21"/>
  <c r="E401" i="21"/>
  <c r="F401" i="21" s="1"/>
  <c r="D401" i="21"/>
  <c r="L400" i="21"/>
  <c r="M400" i="21" s="1"/>
  <c r="K400" i="21"/>
  <c r="E400" i="21"/>
  <c r="F400" i="21" s="1"/>
  <c r="D400" i="21"/>
  <c r="L399" i="21"/>
  <c r="M399" i="21" s="1"/>
  <c r="K399" i="21"/>
  <c r="E399" i="21"/>
  <c r="F399" i="21" s="1"/>
  <c r="D399" i="21"/>
  <c r="L398" i="21"/>
  <c r="M398" i="21" s="1"/>
  <c r="K398" i="21"/>
  <c r="E398" i="21"/>
  <c r="F398" i="21" s="1"/>
  <c r="D398" i="21"/>
  <c r="L397" i="21"/>
  <c r="M397" i="21" s="1"/>
  <c r="K397" i="21"/>
  <c r="E397" i="21"/>
  <c r="F397" i="21" s="1"/>
  <c r="D397" i="21"/>
  <c r="L396" i="21"/>
  <c r="M396" i="21" s="1"/>
  <c r="K396" i="21"/>
  <c r="E396" i="21"/>
  <c r="F396" i="21" s="1"/>
  <c r="D396" i="21"/>
  <c r="L395" i="21"/>
  <c r="M395" i="21" s="1"/>
  <c r="K395" i="21"/>
  <c r="E395" i="21"/>
  <c r="F395" i="21" s="1"/>
  <c r="D395" i="21"/>
  <c r="M393" i="21"/>
  <c r="L393" i="21"/>
  <c r="K393" i="21"/>
  <c r="J393" i="21"/>
  <c r="I393" i="21"/>
  <c r="L385" i="21"/>
  <c r="M385" i="21" s="1"/>
  <c r="K385" i="21"/>
  <c r="E385" i="21"/>
  <c r="F385" i="21" s="1"/>
  <c r="D385" i="21"/>
  <c r="L384" i="21"/>
  <c r="M384" i="21" s="1"/>
  <c r="K384" i="21"/>
  <c r="E384" i="21"/>
  <c r="F384" i="21" s="1"/>
  <c r="D384" i="21"/>
  <c r="L383" i="21"/>
  <c r="M383" i="21" s="1"/>
  <c r="K383" i="21"/>
  <c r="E383" i="21"/>
  <c r="F383" i="21" s="1"/>
  <c r="D383" i="21"/>
  <c r="L382" i="21"/>
  <c r="M382" i="21" s="1"/>
  <c r="K382" i="21"/>
  <c r="E382" i="21"/>
  <c r="F382" i="21" s="1"/>
  <c r="D382" i="21"/>
  <c r="L381" i="21"/>
  <c r="M381" i="21" s="1"/>
  <c r="K381" i="21"/>
  <c r="E381" i="21"/>
  <c r="F381" i="21" s="1"/>
  <c r="D381" i="21"/>
  <c r="L380" i="21"/>
  <c r="M380" i="21" s="1"/>
  <c r="K380" i="21"/>
  <c r="E380" i="21"/>
  <c r="F380" i="21" s="1"/>
  <c r="D380" i="21"/>
  <c r="L379" i="21"/>
  <c r="M379" i="21" s="1"/>
  <c r="K379" i="21"/>
  <c r="E379" i="21"/>
  <c r="F379" i="21" s="1"/>
  <c r="D379" i="21"/>
  <c r="L378" i="21"/>
  <c r="M378" i="21" s="1"/>
  <c r="K378" i="21"/>
  <c r="E378" i="21"/>
  <c r="F378" i="21" s="1"/>
  <c r="D378" i="21"/>
  <c r="L377" i="21"/>
  <c r="M377" i="21" s="1"/>
  <c r="K377" i="21"/>
  <c r="E377" i="21"/>
  <c r="F377" i="21" s="1"/>
  <c r="D377" i="21"/>
  <c r="L376" i="21"/>
  <c r="M376" i="21" s="1"/>
  <c r="K376" i="21"/>
  <c r="E376" i="21"/>
  <c r="F376" i="21" s="1"/>
  <c r="D376" i="21"/>
  <c r="L375" i="21"/>
  <c r="M375" i="21" s="1"/>
  <c r="K375" i="21"/>
  <c r="E375" i="21"/>
  <c r="F375" i="21" s="1"/>
  <c r="D375" i="21"/>
  <c r="L374" i="21"/>
  <c r="M374" i="21" s="1"/>
  <c r="K374" i="21"/>
  <c r="E374" i="21"/>
  <c r="F374" i="21" s="1"/>
  <c r="D374" i="21"/>
  <c r="L373" i="21"/>
  <c r="M373" i="21" s="1"/>
  <c r="K373" i="21"/>
  <c r="E373" i="21"/>
  <c r="F373" i="21" s="1"/>
  <c r="D373" i="21"/>
  <c r="L372" i="21"/>
  <c r="M372" i="21" s="1"/>
  <c r="K372" i="21"/>
  <c r="E372" i="21"/>
  <c r="F372" i="21" s="1"/>
  <c r="D372" i="21"/>
  <c r="M370" i="21"/>
  <c r="L370" i="21"/>
  <c r="K370" i="21"/>
  <c r="J370" i="21"/>
  <c r="I370" i="21"/>
  <c r="L362" i="21"/>
  <c r="M362" i="21" s="1"/>
  <c r="K362" i="21"/>
  <c r="E362" i="21"/>
  <c r="F362" i="21" s="1"/>
  <c r="D362" i="21"/>
  <c r="L361" i="21"/>
  <c r="M361" i="21" s="1"/>
  <c r="K361" i="21"/>
  <c r="E361" i="21"/>
  <c r="F361" i="21" s="1"/>
  <c r="D361" i="21"/>
  <c r="L360" i="21"/>
  <c r="M360" i="21" s="1"/>
  <c r="K360" i="21"/>
  <c r="E360" i="21"/>
  <c r="F360" i="21" s="1"/>
  <c r="D360" i="21"/>
  <c r="L359" i="21"/>
  <c r="M359" i="21" s="1"/>
  <c r="K359" i="21"/>
  <c r="E359" i="21"/>
  <c r="F359" i="21" s="1"/>
  <c r="D359" i="21"/>
  <c r="L358" i="21"/>
  <c r="M358" i="21" s="1"/>
  <c r="K358" i="21"/>
  <c r="E358" i="21"/>
  <c r="F358" i="21" s="1"/>
  <c r="D358" i="21"/>
  <c r="L357" i="21"/>
  <c r="M357" i="21" s="1"/>
  <c r="K357" i="21"/>
  <c r="E357" i="21"/>
  <c r="F357" i="21" s="1"/>
  <c r="D357" i="21"/>
  <c r="L356" i="21"/>
  <c r="M356" i="21" s="1"/>
  <c r="K356" i="21"/>
  <c r="E356" i="21"/>
  <c r="F356" i="21" s="1"/>
  <c r="D356" i="21"/>
  <c r="L355" i="21"/>
  <c r="M355" i="21" s="1"/>
  <c r="K355" i="21"/>
  <c r="E355" i="21"/>
  <c r="F355" i="21" s="1"/>
  <c r="D355" i="21"/>
  <c r="L354" i="21"/>
  <c r="M354" i="21" s="1"/>
  <c r="K354" i="21"/>
  <c r="E354" i="21"/>
  <c r="F354" i="21" s="1"/>
  <c r="D354" i="21"/>
  <c r="L353" i="21"/>
  <c r="M353" i="21" s="1"/>
  <c r="K353" i="21"/>
  <c r="E353" i="21"/>
  <c r="F353" i="21" s="1"/>
  <c r="D353" i="21"/>
  <c r="L352" i="21"/>
  <c r="M352" i="21" s="1"/>
  <c r="K352" i="21"/>
  <c r="E352" i="21"/>
  <c r="F352" i="21" s="1"/>
  <c r="D352" i="21"/>
  <c r="L351" i="21"/>
  <c r="M351" i="21" s="1"/>
  <c r="K351" i="21"/>
  <c r="E351" i="21"/>
  <c r="F351" i="21" s="1"/>
  <c r="D351" i="21"/>
  <c r="L350" i="21"/>
  <c r="M350" i="21" s="1"/>
  <c r="K350" i="21"/>
  <c r="E350" i="21"/>
  <c r="F350" i="21" s="1"/>
  <c r="D350" i="21"/>
  <c r="L349" i="21"/>
  <c r="M349" i="21" s="1"/>
  <c r="K349" i="21"/>
  <c r="E349" i="21"/>
  <c r="F349" i="21" s="1"/>
  <c r="D349" i="21"/>
  <c r="M347" i="21"/>
  <c r="L347" i="21"/>
  <c r="K347" i="21"/>
  <c r="J347" i="21"/>
  <c r="I347" i="21"/>
  <c r="L339" i="21"/>
  <c r="M339" i="21" s="1"/>
  <c r="K339" i="21"/>
  <c r="E339" i="21"/>
  <c r="F339" i="21" s="1"/>
  <c r="D339" i="21"/>
  <c r="L338" i="21"/>
  <c r="M338" i="21" s="1"/>
  <c r="K338" i="21"/>
  <c r="F338" i="21"/>
  <c r="E338" i="21"/>
  <c r="D338" i="21"/>
  <c r="L337" i="21"/>
  <c r="M337" i="21" s="1"/>
  <c r="K337" i="21"/>
  <c r="E337" i="21"/>
  <c r="F337" i="21" s="1"/>
  <c r="D337" i="21"/>
  <c r="L336" i="21"/>
  <c r="M336" i="21" s="1"/>
  <c r="K336" i="21"/>
  <c r="E336" i="21"/>
  <c r="F336" i="21" s="1"/>
  <c r="D336" i="21"/>
  <c r="L335" i="21"/>
  <c r="M335" i="21" s="1"/>
  <c r="K335" i="21"/>
  <c r="E335" i="21"/>
  <c r="F335" i="21" s="1"/>
  <c r="D335" i="21"/>
  <c r="L334" i="21"/>
  <c r="M334" i="21" s="1"/>
  <c r="K334" i="21"/>
  <c r="E334" i="21"/>
  <c r="F334" i="21" s="1"/>
  <c r="D334" i="21"/>
  <c r="L333" i="21"/>
  <c r="M333" i="21" s="1"/>
  <c r="K333" i="21"/>
  <c r="E333" i="21"/>
  <c r="F333" i="21" s="1"/>
  <c r="D333" i="21"/>
  <c r="L332" i="21"/>
  <c r="M332" i="21" s="1"/>
  <c r="K332" i="21"/>
  <c r="E332" i="21"/>
  <c r="F332" i="21" s="1"/>
  <c r="D332" i="21"/>
  <c r="L331" i="21"/>
  <c r="M331" i="21" s="1"/>
  <c r="K331" i="21"/>
  <c r="E331" i="21"/>
  <c r="F331" i="21" s="1"/>
  <c r="D331" i="21"/>
  <c r="L330" i="21"/>
  <c r="M330" i="21" s="1"/>
  <c r="K330" i="21"/>
  <c r="E330" i="21"/>
  <c r="F330" i="21" s="1"/>
  <c r="D330" i="21"/>
  <c r="L329" i="21"/>
  <c r="M329" i="21" s="1"/>
  <c r="K329" i="21"/>
  <c r="E329" i="21"/>
  <c r="F329" i="21" s="1"/>
  <c r="D329" i="21"/>
  <c r="L328" i="21"/>
  <c r="M328" i="21" s="1"/>
  <c r="K328" i="21"/>
  <c r="E328" i="21"/>
  <c r="F328" i="21" s="1"/>
  <c r="D328" i="21"/>
  <c r="L327" i="21"/>
  <c r="M327" i="21" s="1"/>
  <c r="K327" i="21"/>
  <c r="E327" i="21"/>
  <c r="F327" i="21" s="1"/>
  <c r="D327" i="21"/>
  <c r="L326" i="21"/>
  <c r="M326" i="21" s="1"/>
  <c r="K326" i="21"/>
  <c r="E326" i="21"/>
  <c r="F326" i="21" s="1"/>
  <c r="D326" i="21"/>
  <c r="M324" i="21"/>
  <c r="L324" i="21"/>
  <c r="K324" i="21"/>
  <c r="J324" i="21"/>
  <c r="I324" i="21"/>
  <c r="L316" i="21"/>
  <c r="M316" i="21" s="1"/>
  <c r="K316" i="21"/>
  <c r="E316" i="21"/>
  <c r="F316" i="21" s="1"/>
  <c r="D316" i="21"/>
  <c r="L315" i="21"/>
  <c r="M315" i="21" s="1"/>
  <c r="K315" i="21"/>
  <c r="E315" i="21"/>
  <c r="F315" i="21" s="1"/>
  <c r="D315" i="21"/>
  <c r="L314" i="21"/>
  <c r="M314" i="21" s="1"/>
  <c r="K314" i="21"/>
  <c r="E314" i="21"/>
  <c r="F314" i="21" s="1"/>
  <c r="D314" i="21"/>
  <c r="L313" i="21"/>
  <c r="M313" i="21" s="1"/>
  <c r="K313" i="21"/>
  <c r="E313" i="21"/>
  <c r="F313" i="21" s="1"/>
  <c r="D313" i="21"/>
  <c r="L312" i="21"/>
  <c r="M312" i="21" s="1"/>
  <c r="K312" i="21"/>
  <c r="E312" i="21"/>
  <c r="F312" i="21" s="1"/>
  <c r="D312" i="21"/>
  <c r="L311" i="21"/>
  <c r="M311" i="21" s="1"/>
  <c r="K311" i="21"/>
  <c r="E311" i="21"/>
  <c r="F311" i="21" s="1"/>
  <c r="D311" i="21"/>
  <c r="L310" i="21"/>
  <c r="M310" i="21" s="1"/>
  <c r="K310" i="21"/>
  <c r="E310" i="21"/>
  <c r="F310" i="21" s="1"/>
  <c r="D310" i="21"/>
  <c r="L309" i="21"/>
  <c r="M309" i="21" s="1"/>
  <c r="K309" i="21"/>
  <c r="E309" i="21"/>
  <c r="F309" i="21" s="1"/>
  <c r="D309" i="21"/>
  <c r="L308" i="21"/>
  <c r="M308" i="21" s="1"/>
  <c r="K308" i="21"/>
  <c r="E308" i="21"/>
  <c r="F308" i="21" s="1"/>
  <c r="D308" i="21"/>
  <c r="L307" i="21"/>
  <c r="M307" i="21" s="1"/>
  <c r="K307" i="21"/>
  <c r="E307" i="21"/>
  <c r="F307" i="21" s="1"/>
  <c r="D307" i="21"/>
  <c r="L306" i="21"/>
  <c r="M306" i="21" s="1"/>
  <c r="K306" i="21"/>
  <c r="E306" i="21"/>
  <c r="F306" i="21" s="1"/>
  <c r="D306" i="21"/>
  <c r="L305" i="21"/>
  <c r="M305" i="21" s="1"/>
  <c r="K305" i="21"/>
  <c r="E305" i="21"/>
  <c r="F305" i="21" s="1"/>
  <c r="D305" i="21"/>
  <c r="L304" i="21"/>
  <c r="M304" i="21" s="1"/>
  <c r="K304" i="21"/>
  <c r="E304" i="21"/>
  <c r="F304" i="21" s="1"/>
  <c r="D304" i="21"/>
  <c r="L303" i="21"/>
  <c r="M303" i="21" s="1"/>
  <c r="K303" i="21"/>
  <c r="E303" i="21"/>
  <c r="F303" i="21" s="1"/>
  <c r="D303" i="21"/>
  <c r="M301" i="21"/>
  <c r="L301" i="21"/>
  <c r="K301" i="21"/>
  <c r="J301" i="21"/>
  <c r="I301" i="21"/>
  <c r="L293" i="21"/>
  <c r="M293" i="21" s="1"/>
  <c r="K293" i="21"/>
  <c r="E293" i="21"/>
  <c r="F293" i="21" s="1"/>
  <c r="D293" i="21"/>
  <c r="L292" i="21"/>
  <c r="M292" i="21" s="1"/>
  <c r="K292" i="21"/>
  <c r="E292" i="21"/>
  <c r="F292" i="21" s="1"/>
  <c r="D292" i="21"/>
  <c r="L291" i="21"/>
  <c r="M291" i="21" s="1"/>
  <c r="K291" i="21"/>
  <c r="E291" i="21"/>
  <c r="F291" i="21" s="1"/>
  <c r="D291" i="21"/>
  <c r="L290" i="21"/>
  <c r="M290" i="21" s="1"/>
  <c r="K290" i="21"/>
  <c r="E290" i="21"/>
  <c r="F290" i="21" s="1"/>
  <c r="D290" i="21"/>
  <c r="L289" i="21"/>
  <c r="M289" i="21" s="1"/>
  <c r="K289" i="21"/>
  <c r="E289" i="21"/>
  <c r="F289" i="21" s="1"/>
  <c r="D289" i="21"/>
  <c r="L288" i="21"/>
  <c r="M288" i="21" s="1"/>
  <c r="K288" i="21"/>
  <c r="E288" i="21"/>
  <c r="F288" i="21" s="1"/>
  <c r="D288" i="21"/>
  <c r="L287" i="21"/>
  <c r="M287" i="21" s="1"/>
  <c r="K287" i="21"/>
  <c r="E287" i="21"/>
  <c r="F287" i="21" s="1"/>
  <c r="D287" i="21"/>
  <c r="L286" i="21"/>
  <c r="M286" i="21" s="1"/>
  <c r="K286" i="21"/>
  <c r="E286" i="21"/>
  <c r="F286" i="21" s="1"/>
  <c r="D286" i="21"/>
  <c r="L285" i="21"/>
  <c r="M285" i="21" s="1"/>
  <c r="K285" i="21"/>
  <c r="E285" i="21"/>
  <c r="F285" i="21" s="1"/>
  <c r="D285" i="21"/>
  <c r="L284" i="21"/>
  <c r="M284" i="21" s="1"/>
  <c r="K284" i="21"/>
  <c r="E284" i="21"/>
  <c r="F284" i="21" s="1"/>
  <c r="D284" i="21"/>
  <c r="L283" i="21"/>
  <c r="M283" i="21" s="1"/>
  <c r="K283" i="21"/>
  <c r="E283" i="21"/>
  <c r="F283" i="21" s="1"/>
  <c r="D283" i="21"/>
  <c r="L282" i="21"/>
  <c r="M282" i="21" s="1"/>
  <c r="K282" i="21"/>
  <c r="E282" i="21"/>
  <c r="F282" i="21" s="1"/>
  <c r="D282" i="21"/>
  <c r="L281" i="21"/>
  <c r="M281" i="21" s="1"/>
  <c r="K281" i="21"/>
  <c r="E281" i="21"/>
  <c r="F281" i="21" s="1"/>
  <c r="D281" i="21"/>
  <c r="L280" i="21"/>
  <c r="M280" i="21" s="1"/>
  <c r="K280" i="21"/>
  <c r="E280" i="21"/>
  <c r="F280" i="21" s="1"/>
  <c r="D280" i="21"/>
  <c r="M278" i="21"/>
  <c r="L278" i="21"/>
  <c r="K278" i="21"/>
  <c r="J278" i="21"/>
  <c r="I278" i="21"/>
  <c r="L270" i="21"/>
  <c r="M270" i="21" s="1"/>
  <c r="K270" i="21"/>
  <c r="E270" i="21"/>
  <c r="F270" i="21" s="1"/>
  <c r="D270" i="21"/>
  <c r="L269" i="21"/>
  <c r="M269" i="21" s="1"/>
  <c r="K269" i="21"/>
  <c r="E269" i="21"/>
  <c r="F269" i="21" s="1"/>
  <c r="D269" i="21"/>
  <c r="L268" i="21"/>
  <c r="M268" i="21" s="1"/>
  <c r="K268" i="21"/>
  <c r="E268" i="21"/>
  <c r="F268" i="21" s="1"/>
  <c r="D268" i="21"/>
  <c r="L267" i="21"/>
  <c r="M267" i="21" s="1"/>
  <c r="K267" i="21"/>
  <c r="E267" i="21"/>
  <c r="F267" i="21" s="1"/>
  <c r="D267" i="21"/>
  <c r="L266" i="21"/>
  <c r="M266" i="21" s="1"/>
  <c r="K266" i="21"/>
  <c r="E266" i="21"/>
  <c r="F266" i="21" s="1"/>
  <c r="D266" i="21"/>
  <c r="L265" i="21"/>
  <c r="M265" i="21" s="1"/>
  <c r="K265" i="21"/>
  <c r="E265" i="21"/>
  <c r="F265" i="21" s="1"/>
  <c r="D265" i="21"/>
  <c r="L264" i="21"/>
  <c r="M264" i="21" s="1"/>
  <c r="K264" i="21"/>
  <c r="E264" i="21"/>
  <c r="F264" i="21" s="1"/>
  <c r="D264" i="21"/>
  <c r="L263" i="21"/>
  <c r="M263" i="21" s="1"/>
  <c r="K263" i="21"/>
  <c r="E263" i="21"/>
  <c r="F263" i="21" s="1"/>
  <c r="D263" i="21"/>
  <c r="L262" i="21"/>
  <c r="M262" i="21" s="1"/>
  <c r="K262" i="21"/>
  <c r="E262" i="21"/>
  <c r="F262" i="21" s="1"/>
  <c r="D262" i="21"/>
  <c r="L261" i="21"/>
  <c r="M261" i="21" s="1"/>
  <c r="K261" i="21"/>
  <c r="E261" i="21"/>
  <c r="F261" i="21" s="1"/>
  <c r="D261" i="21"/>
  <c r="L260" i="21"/>
  <c r="M260" i="21" s="1"/>
  <c r="K260" i="21"/>
  <c r="E260" i="21"/>
  <c r="F260" i="21" s="1"/>
  <c r="D260" i="21"/>
  <c r="L259" i="21"/>
  <c r="M259" i="21" s="1"/>
  <c r="K259" i="21"/>
  <c r="E259" i="21"/>
  <c r="F259" i="21" s="1"/>
  <c r="D259" i="21"/>
  <c r="L258" i="21"/>
  <c r="M258" i="21" s="1"/>
  <c r="K258" i="21"/>
  <c r="E258" i="21"/>
  <c r="F258" i="21" s="1"/>
  <c r="D258" i="21"/>
  <c r="L257" i="21"/>
  <c r="M257" i="21" s="1"/>
  <c r="K257" i="21"/>
  <c r="E257" i="21"/>
  <c r="F257" i="21" s="1"/>
  <c r="D257" i="21"/>
  <c r="M255" i="21"/>
  <c r="L255" i="21"/>
  <c r="K255" i="21"/>
  <c r="J255" i="21"/>
  <c r="I255" i="21"/>
  <c r="L247" i="21"/>
  <c r="M247" i="21" s="1"/>
  <c r="K247" i="21"/>
  <c r="E247" i="21"/>
  <c r="F247" i="21" s="1"/>
  <c r="D247" i="21"/>
  <c r="L246" i="21"/>
  <c r="M246" i="21" s="1"/>
  <c r="K246" i="21"/>
  <c r="E246" i="21"/>
  <c r="F246" i="21" s="1"/>
  <c r="D246" i="21"/>
  <c r="L245" i="21"/>
  <c r="M245" i="21" s="1"/>
  <c r="K245" i="21"/>
  <c r="E245" i="21"/>
  <c r="F245" i="21" s="1"/>
  <c r="D245" i="21"/>
  <c r="L244" i="21"/>
  <c r="M244" i="21" s="1"/>
  <c r="K244" i="21"/>
  <c r="E244" i="21"/>
  <c r="F244" i="21" s="1"/>
  <c r="D244" i="21"/>
  <c r="L243" i="21"/>
  <c r="M243" i="21" s="1"/>
  <c r="K243" i="21"/>
  <c r="E243" i="21"/>
  <c r="F243" i="21" s="1"/>
  <c r="D243" i="21"/>
  <c r="L242" i="21"/>
  <c r="M242" i="21" s="1"/>
  <c r="K242" i="21"/>
  <c r="E242" i="21"/>
  <c r="F242" i="21" s="1"/>
  <c r="D242" i="21"/>
  <c r="L241" i="21"/>
  <c r="M241" i="21" s="1"/>
  <c r="K241" i="21"/>
  <c r="F241" i="21"/>
  <c r="E241" i="21"/>
  <c r="D241" i="21"/>
  <c r="L240" i="21"/>
  <c r="M240" i="21" s="1"/>
  <c r="K240" i="21"/>
  <c r="E240" i="21"/>
  <c r="F240" i="21" s="1"/>
  <c r="D240" i="21"/>
  <c r="L239" i="21"/>
  <c r="M239" i="21" s="1"/>
  <c r="K239" i="21"/>
  <c r="E239" i="21"/>
  <c r="F239" i="21" s="1"/>
  <c r="D239" i="21"/>
  <c r="L238" i="21"/>
  <c r="M238" i="21" s="1"/>
  <c r="K238" i="21"/>
  <c r="E238" i="21"/>
  <c r="F238" i="21" s="1"/>
  <c r="D238" i="21"/>
  <c r="L237" i="21"/>
  <c r="M237" i="21" s="1"/>
  <c r="K237" i="21"/>
  <c r="E237" i="21"/>
  <c r="F237" i="21" s="1"/>
  <c r="D237" i="21"/>
  <c r="L236" i="21"/>
  <c r="M236" i="21" s="1"/>
  <c r="K236" i="21"/>
  <c r="E236" i="21"/>
  <c r="F236" i="21" s="1"/>
  <c r="D236" i="21"/>
  <c r="L235" i="21"/>
  <c r="M235" i="21" s="1"/>
  <c r="K235" i="21"/>
  <c r="E235" i="21"/>
  <c r="F235" i="21" s="1"/>
  <c r="D235" i="21"/>
  <c r="L234" i="21"/>
  <c r="M234" i="21" s="1"/>
  <c r="K234" i="21"/>
  <c r="E234" i="21"/>
  <c r="F234" i="21" s="1"/>
  <c r="D234" i="21"/>
  <c r="M232" i="21"/>
  <c r="L232" i="21"/>
  <c r="K232" i="21"/>
  <c r="J232" i="21"/>
  <c r="I232" i="21"/>
  <c r="L223" i="21"/>
  <c r="M223" i="21" s="1"/>
  <c r="K223" i="21"/>
  <c r="F223" i="21"/>
  <c r="E223" i="21"/>
  <c r="D223" i="21"/>
  <c r="L222" i="21"/>
  <c r="M222" i="21" s="1"/>
  <c r="K222" i="21"/>
  <c r="E222" i="21"/>
  <c r="F222" i="21" s="1"/>
  <c r="D222" i="21"/>
  <c r="L221" i="21"/>
  <c r="M221" i="21" s="1"/>
  <c r="K221" i="21"/>
  <c r="E221" i="21"/>
  <c r="F221" i="21" s="1"/>
  <c r="D221" i="21"/>
  <c r="L220" i="21"/>
  <c r="M220" i="21" s="1"/>
  <c r="K220" i="21"/>
  <c r="E220" i="21"/>
  <c r="F220" i="21" s="1"/>
  <c r="D220" i="21"/>
  <c r="L219" i="21"/>
  <c r="M219" i="21" s="1"/>
  <c r="K219" i="21"/>
  <c r="E219" i="21"/>
  <c r="F219" i="21" s="1"/>
  <c r="D219" i="21"/>
  <c r="L218" i="21"/>
  <c r="M218" i="21" s="1"/>
  <c r="K218" i="21"/>
  <c r="E218" i="21"/>
  <c r="F218" i="21" s="1"/>
  <c r="D218" i="21"/>
  <c r="L217" i="21"/>
  <c r="M217" i="21" s="1"/>
  <c r="K217" i="21"/>
  <c r="E217" i="21"/>
  <c r="F217" i="21" s="1"/>
  <c r="D217" i="21"/>
  <c r="L216" i="21"/>
  <c r="M216" i="21" s="1"/>
  <c r="K216" i="21"/>
  <c r="E216" i="21"/>
  <c r="F216" i="21" s="1"/>
  <c r="D216" i="21"/>
  <c r="L215" i="21"/>
  <c r="M215" i="21" s="1"/>
  <c r="K215" i="21"/>
  <c r="E215" i="21"/>
  <c r="F215" i="21" s="1"/>
  <c r="D215" i="21"/>
  <c r="L214" i="21"/>
  <c r="M214" i="21" s="1"/>
  <c r="K214" i="21"/>
  <c r="E214" i="21"/>
  <c r="F214" i="21" s="1"/>
  <c r="D214" i="21"/>
  <c r="L213" i="21"/>
  <c r="M213" i="21" s="1"/>
  <c r="K213" i="21"/>
  <c r="E213" i="21"/>
  <c r="F213" i="21" s="1"/>
  <c r="D213" i="21"/>
  <c r="L212" i="21"/>
  <c r="M212" i="21" s="1"/>
  <c r="K212" i="21"/>
  <c r="E212" i="21"/>
  <c r="F212" i="21" s="1"/>
  <c r="D212" i="21"/>
  <c r="L211" i="21"/>
  <c r="M211" i="21" s="1"/>
  <c r="K211" i="21"/>
  <c r="E211" i="21"/>
  <c r="F211" i="21" s="1"/>
  <c r="D211" i="21"/>
  <c r="L210" i="21"/>
  <c r="M210" i="21" s="1"/>
  <c r="K210" i="21"/>
  <c r="E210" i="21"/>
  <c r="F210" i="21" s="1"/>
  <c r="D210" i="21"/>
  <c r="M208" i="21"/>
  <c r="L208" i="21"/>
  <c r="K208" i="21"/>
  <c r="J208" i="21"/>
  <c r="I208" i="21"/>
  <c r="L200" i="21"/>
  <c r="M200" i="21" s="1"/>
  <c r="K200" i="21"/>
  <c r="E200" i="21"/>
  <c r="F200" i="21" s="1"/>
  <c r="D200" i="21"/>
  <c r="L199" i="21"/>
  <c r="M199" i="21" s="1"/>
  <c r="K199" i="21"/>
  <c r="E199" i="21"/>
  <c r="F199" i="21" s="1"/>
  <c r="D199" i="21"/>
  <c r="L198" i="21"/>
  <c r="M198" i="21" s="1"/>
  <c r="K198" i="21"/>
  <c r="E198" i="21"/>
  <c r="F198" i="21" s="1"/>
  <c r="D198" i="21"/>
  <c r="L197" i="21"/>
  <c r="M197" i="21" s="1"/>
  <c r="K197" i="21"/>
  <c r="E197" i="21"/>
  <c r="F197" i="21" s="1"/>
  <c r="D197" i="21"/>
  <c r="L196" i="21"/>
  <c r="M196" i="21" s="1"/>
  <c r="K196" i="21"/>
  <c r="E196" i="21"/>
  <c r="F196" i="21" s="1"/>
  <c r="D196" i="21"/>
  <c r="L195" i="21"/>
  <c r="M195" i="21" s="1"/>
  <c r="K195" i="21"/>
  <c r="E195" i="21"/>
  <c r="F195" i="21" s="1"/>
  <c r="D195" i="21"/>
  <c r="L194" i="21"/>
  <c r="M194" i="21" s="1"/>
  <c r="K194" i="21"/>
  <c r="E194" i="21"/>
  <c r="F194" i="21" s="1"/>
  <c r="D194" i="21"/>
  <c r="L193" i="21"/>
  <c r="M193" i="21" s="1"/>
  <c r="K193" i="21"/>
  <c r="E193" i="21"/>
  <c r="F193" i="21" s="1"/>
  <c r="D193" i="21"/>
  <c r="L192" i="21"/>
  <c r="M192" i="21" s="1"/>
  <c r="K192" i="21"/>
  <c r="E192" i="21"/>
  <c r="F192" i="21" s="1"/>
  <c r="D192" i="21"/>
  <c r="L191" i="21"/>
  <c r="M191" i="21" s="1"/>
  <c r="K191" i="21"/>
  <c r="E191" i="21"/>
  <c r="F191" i="21" s="1"/>
  <c r="D191" i="21"/>
  <c r="L190" i="21"/>
  <c r="M190" i="21" s="1"/>
  <c r="K190" i="21"/>
  <c r="E190" i="21"/>
  <c r="F190" i="21" s="1"/>
  <c r="D190" i="21"/>
  <c r="L189" i="21"/>
  <c r="M189" i="21" s="1"/>
  <c r="K189" i="21"/>
  <c r="E189" i="21"/>
  <c r="F189" i="21" s="1"/>
  <c r="D189" i="21"/>
  <c r="L188" i="21"/>
  <c r="M188" i="21" s="1"/>
  <c r="K188" i="21"/>
  <c r="E188" i="21"/>
  <c r="F188" i="21" s="1"/>
  <c r="D188" i="21"/>
  <c r="L187" i="21"/>
  <c r="M187" i="21" s="1"/>
  <c r="K187" i="21"/>
  <c r="E187" i="21"/>
  <c r="F187" i="21" s="1"/>
  <c r="D187" i="21"/>
  <c r="M185" i="21"/>
  <c r="L185" i="21"/>
  <c r="K185" i="21"/>
  <c r="J185" i="21"/>
  <c r="I185" i="21"/>
  <c r="L177" i="21"/>
  <c r="M177" i="21" s="1"/>
  <c r="K177" i="21"/>
  <c r="E177" i="21"/>
  <c r="F177" i="21" s="1"/>
  <c r="D177" i="21"/>
  <c r="L176" i="21"/>
  <c r="M176" i="21" s="1"/>
  <c r="K176" i="21"/>
  <c r="E176" i="21"/>
  <c r="F176" i="21" s="1"/>
  <c r="D176" i="21"/>
  <c r="L175" i="21"/>
  <c r="M175" i="21" s="1"/>
  <c r="K175" i="21"/>
  <c r="E175" i="21"/>
  <c r="F175" i="21" s="1"/>
  <c r="D175" i="21"/>
  <c r="L174" i="21"/>
  <c r="M174" i="21" s="1"/>
  <c r="K174" i="21"/>
  <c r="E174" i="21"/>
  <c r="F174" i="21" s="1"/>
  <c r="D174" i="21"/>
  <c r="L173" i="21"/>
  <c r="M173" i="21" s="1"/>
  <c r="K173" i="21"/>
  <c r="E173" i="21"/>
  <c r="F173" i="21" s="1"/>
  <c r="D173" i="21"/>
  <c r="L172" i="21"/>
  <c r="M172" i="21" s="1"/>
  <c r="K172" i="21"/>
  <c r="E172" i="21"/>
  <c r="F172" i="21" s="1"/>
  <c r="D172" i="21"/>
  <c r="L171" i="21"/>
  <c r="M171" i="21" s="1"/>
  <c r="K171" i="21"/>
  <c r="E171" i="21"/>
  <c r="F171" i="21" s="1"/>
  <c r="D171" i="21"/>
  <c r="L170" i="21"/>
  <c r="M170" i="21" s="1"/>
  <c r="K170" i="21"/>
  <c r="E170" i="21"/>
  <c r="F170" i="21" s="1"/>
  <c r="D170" i="21"/>
  <c r="L169" i="21"/>
  <c r="M169" i="21" s="1"/>
  <c r="K169" i="21"/>
  <c r="E169" i="21"/>
  <c r="F169" i="21" s="1"/>
  <c r="D169" i="21"/>
  <c r="L168" i="21"/>
  <c r="M168" i="21" s="1"/>
  <c r="K168" i="21"/>
  <c r="E168" i="21"/>
  <c r="F168" i="21" s="1"/>
  <c r="D168" i="21"/>
  <c r="L167" i="21"/>
  <c r="M167" i="21" s="1"/>
  <c r="K167" i="21"/>
  <c r="F167" i="21"/>
  <c r="E167" i="21"/>
  <c r="D167" i="21"/>
  <c r="L166" i="21"/>
  <c r="M166" i="21" s="1"/>
  <c r="K166" i="21"/>
  <c r="E166" i="21"/>
  <c r="F166" i="21" s="1"/>
  <c r="D166" i="21"/>
  <c r="L165" i="21"/>
  <c r="M165" i="21" s="1"/>
  <c r="K165" i="21"/>
  <c r="E165" i="21"/>
  <c r="F165" i="21" s="1"/>
  <c r="D165" i="21"/>
  <c r="L164" i="21"/>
  <c r="M164" i="21" s="1"/>
  <c r="K164" i="21"/>
  <c r="E164" i="21"/>
  <c r="F164" i="21" s="1"/>
  <c r="D164" i="21"/>
  <c r="M162" i="21"/>
  <c r="L162" i="21"/>
  <c r="K162" i="21"/>
  <c r="J162" i="21"/>
  <c r="I162" i="21"/>
  <c r="L154" i="21"/>
  <c r="M154" i="21" s="1"/>
  <c r="K154" i="21"/>
  <c r="E154" i="21"/>
  <c r="F154" i="21" s="1"/>
  <c r="D154" i="21"/>
  <c r="L153" i="21"/>
  <c r="M153" i="21" s="1"/>
  <c r="K153" i="21"/>
  <c r="E153" i="21"/>
  <c r="F153" i="21" s="1"/>
  <c r="D153" i="21"/>
  <c r="L152" i="21"/>
  <c r="M152" i="21" s="1"/>
  <c r="K152" i="21"/>
  <c r="E152" i="21"/>
  <c r="F152" i="21" s="1"/>
  <c r="D152" i="21"/>
  <c r="L151" i="21"/>
  <c r="M151" i="21" s="1"/>
  <c r="K151" i="21"/>
  <c r="E151" i="21"/>
  <c r="F151" i="21" s="1"/>
  <c r="D151" i="21"/>
  <c r="L150" i="21"/>
  <c r="M150" i="21" s="1"/>
  <c r="K150" i="21"/>
  <c r="E150" i="21"/>
  <c r="F150" i="21" s="1"/>
  <c r="D150" i="21"/>
  <c r="L149" i="21"/>
  <c r="M149" i="21" s="1"/>
  <c r="K149" i="21"/>
  <c r="E149" i="21"/>
  <c r="F149" i="21" s="1"/>
  <c r="D149" i="21"/>
  <c r="L148" i="21"/>
  <c r="M148" i="21" s="1"/>
  <c r="K148" i="21"/>
  <c r="E148" i="21"/>
  <c r="F148" i="21" s="1"/>
  <c r="D148" i="21"/>
  <c r="L147" i="21"/>
  <c r="M147" i="21" s="1"/>
  <c r="K147" i="21"/>
  <c r="E147" i="21"/>
  <c r="F147" i="21" s="1"/>
  <c r="D147" i="21"/>
  <c r="L146" i="21"/>
  <c r="M146" i="21" s="1"/>
  <c r="K146" i="21"/>
  <c r="E146" i="21"/>
  <c r="F146" i="21" s="1"/>
  <c r="D146" i="21"/>
  <c r="L145" i="21"/>
  <c r="M145" i="21" s="1"/>
  <c r="K145" i="21"/>
  <c r="E145" i="21"/>
  <c r="F145" i="21" s="1"/>
  <c r="D145" i="21"/>
  <c r="L144" i="21"/>
  <c r="M144" i="21" s="1"/>
  <c r="K144" i="21"/>
  <c r="E144" i="21"/>
  <c r="F144" i="21" s="1"/>
  <c r="D144" i="21"/>
  <c r="L143" i="21"/>
  <c r="M143" i="21" s="1"/>
  <c r="K143" i="21"/>
  <c r="E143" i="21"/>
  <c r="F143" i="21" s="1"/>
  <c r="D143" i="21"/>
  <c r="L142" i="21"/>
  <c r="M142" i="21" s="1"/>
  <c r="K142" i="21"/>
  <c r="E142" i="21"/>
  <c r="F142" i="21" s="1"/>
  <c r="D142" i="21"/>
  <c r="L141" i="21"/>
  <c r="M141" i="21" s="1"/>
  <c r="K141" i="21"/>
  <c r="E141" i="21"/>
  <c r="F141" i="21" s="1"/>
  <c r="D141" i="21"/>
  <c r="M139" i="21"/>
  <c r="L139" i="21"/>
  <c r="K139" i="21"/>
  <c r="J139" i="21"/>
  <c r="I139" i="21"/>
  <c r="L131" i="21"/>
  <c r="M131" i="21" s="1"/>
  <c r="K131" i="21"/>
  <c r="E131" i="21"/>
  <c r="F131" i="21" s="1"/>
  <c r="D131" i="21"/>
  <c r="L130" i="21"/>
  <c r="M130" i="21" s="1"/>
  <c r="K130" i="21"/>
  <c r="E130" i="21"/>
  <c r="F130" i="21" s="1"/>
  <c r="D130" i="21"/>
  <c r="L129" i="21"/>
  <c r="M129" i="21" s="1"/>
  <c r="K129" i="21"/>
  <c r="E129" i="21"/>
  <c r="F129" i="21" s="1"/>
  <c r="D129" i="21"/>
  <c r="L128" i="21"/>
  <c r="M128" i="21" s="1"/>
  <c r="K128" i="21"/>
  <c r="E128" i="21"/>
  <c r="F128" i="21" s="1"/>
  <c r="D128" i="21"/>
  <c r="L127" i="21"/>
  <c r="M127" i="21" s="1"/>
  <c r="K127" i="21"/>
  <c r="E127" i="21"/>
  <c r="F127" i="21" s="1"/>
  <c r="D127" i="21"/>
  <c r="L126" i="21"/>
  <c r="M126" i="21" s="1"/>
  <c r="K126" i="21"/>
  <c r="E126" i="21"/>
  <c r="F126" i="21" s="1"/>
  <c r="D126" i="21"/>
  <c r="L125" i="21"/>
  <c r="M125" i="21" s="1"/>
  <c r="K125" i="21"/>
  <c r="F125" i="21"/>
  <c r="E125" i="21"/>
  <c r="D125" i="21"/>
  <c r="L124" i="21"/>
  <c r="M124" i="21" s="1"/>
  <c r="K124" i="21"/>
  <c r="E124" i="21"/>
  <c r="F124" i="21" s="1"/>
  <c r="D124" i="21"/>
  <c r="L123" i="21"/>
  <c r="M123" i="21" s="1"/>
  <c r="K123" i="21"/>
  <c r="E123" i="21"/>
  <c r="F123" i="21" s="1"/>
  <c r="D123" i="21"/>
  <c r="L122" i="21"/>
  <c r="M122" i="21" s="1"/>
  <c r="K122" i="21"/>
  <c r="E122" i="21"/>
  <c r="F122" i="21" s="1"/>
  <c r="D122" i="21"/>
  <c r="L121" i="21"/>
  <c r="M121" i="21" s="1"/>
  <c r="K121" i="21"/>
  <c r="E121" i="21"/>
  <c r="F121" i="21" s="1"/>
  <c r="D121" i="21"/>
  <c r="L120" i="21"/>
  <c r="M120" i="21" s="1"/>
  <c r="K120" i="21"/>
  <c r="E120" i="21"/>
  <c r="F120" i="21" s="1"/>
  <c r="D120" i="21"/>
  <c r="L119" i="21"/>
  <c r="M119" i="21" s="1"/>
  <c r="K119" i="21"/>
  <c r="E119" i="21"/>
  <c r="F119" i="21" s="1"/>
  <c r="D119" i="21"/>
  <c r="L118" i="21"/>
  <c r="M118" i="21" s="1"/>
  <c r="K118" i="21"/>
  <c r="E118" i="21"/>
  <c r="F118" i="21" s="1"/>
  <c r="D118" i="21"/>
  <c r="M116" i="21"/>
  <c r="L116" i="21"/>
  <c r="K116" i="21"/>
  <c r="J116" i="21"/>
  <c r="I116" i="21"/>
  <c r="L109" i="21"/>
  <c r="M109" i="21" s="1"/>
  <c r="K109" i="21"/>
  <c r="E109" i="21"/>
  <c r="F109" i="21" s="1"/>
  <c r="D109" i="21"/>
  <c r="L108" i="21"/>
  <c r="M108" i="21" s="1"/>
  <c r="K108" i="21"/>
  <c r="E108" i="21"/>
  <c r="F108" i="21" s="1"/>
  <c r="D108" i="21"/>
  <c r="L107" i="21"/>
  <c r="M107" i="21" s="1"/>
  <c r="K107" i="21"/>
  <c r="E107" i="21"/>
  <c r="F107" i="21" s="1"/>
  <c r="D107" i="21"/>
  <c r="L106" i="21"/>
  <c r="M106" i="21" s="1"/>
  <c r="K106" i="21"/>
  <c r="E106" i="21"/>
  <c r="F106" i="21" s="1"/>
  <c r="D106" i="21"/>
  <c r="L105" i="21"/>
  <c r="M105" i="21" s="1"/>
  <c r="K105" i="21"/>
  <c r="E105" i="21"/>
  <c r="F105" i="21" s="1"/>
  <c r="D105" i="21"/>
  <c r="L104" i="21"/>
  <c r="M104" i="21" s="1"/>
  <c r="K104" i="21"/>
  <c r="F104" i="21"/>
  <c r="E104" i="21"/>
  <c r="D104" i="21"/>
  <c r="L103" i="21"/>
  <c r="M103" i="21" s="1"/>
  <c r="K103" i="21"/>
  <c r="E103" i="21"/>
  <c r="F103" i="21" s="1"/>
  <c r="D103" i="21"/>
  <c r="L102" i="21"/>
  <c r="M102" i="21" s="1"/>
  <c r="K102" i="21"/>
  <c r="E102" i="21"/>
  <c r="F102" i="21" s="1"/>
  <c r="D102" i="21"/>
  <c r="L101" i="21"/>
  <c r="M101" i="21" s="1"/>
  <c r="K101" i="21"/>
  <c r="E101" i="21"/>
  <c r="F101" i="21" s="1"/>
  <c r="D101" i="21"/>
  <c r="L100" i="21"/>
  <c r="M100" i="21" s="1"/>
  <c r="K100" i="21"/>
  <c r="E100" i="21"/>
  <c r="F100" i="21" s="1"/>
  <c r="D100" i="21"/>
  <c r="L99" i="21"/>
  <c r="M99" i="21" s="1"/>
  <c r="K99" i="21"/>
  <c r="E99" i="21"/>
  <c r="F99" i="21" s="1"/>
  <c r="D99" i="21"/>
  <c r="L98" i="21"/>
  <c r="M98" i="21" s="1"/>
  <c r="K98" i="21"/>
  <c r="E98" i="21"/>
  <c r="F98" i="21" s="1"/>
  <c r="D98" i="21"/>
  <c r="L97" i="21"/>
  <c r="M97" i="21" s="1"/>
  <c r="K97" i="21"/>
  <c r="E97" i="21"/>
  <c r="F97" i="21" s="1"/>
  <c r="D97" i="21"/>
  <c r="L96" i="21"/>
  <c r="M96" i="21" s="1"/>
  <c r="K96" i="21"/>
  <c r="E96" i="21"/>
  <c r="F96" i="21" s="1"/>
  <c r="D96" i="21"/>
  <c r="M94" i="21"/>
  <c r="L94" i="21"/>
  <c r="K94" i="21"/>
  <c r="J94" i="21"/>
  <c r="I94" i="21"/>
  <c r="L86" i="21"/>
  <c r="M86" i="21" s="1"/>
  <c r="K86" i="21"/>
  <c r="E86" i="21"/>
  <c r="F86" i="21" s="1"/>
  <c r="D86" i="21"/>
  <c r="L85" i="21"/>
  <c r="M85" i="21" s="1"/>
  <c r="K85" i="21"/>
  <c r="E85" i="21"/>
  <c r="F85" i="21" s="1"/>
  <c r="D85" i="21"/>
  <c r="L84" i="21"/>
  <c r="M84" i="21" s="1"/>
  <c r="K84" i="21"/>
  <c r="E84" i="21"/>
  <c r="F84" i="21" s="1"/>
  <c r="D84" i="21"/>
  <c r="L83" i="21"/>
  <c r="M83" i="21" s="1"/>
  <c r="K83" i="21"/>
  <c r="E83" i="21"/>
  <c r="F83" i="21" s="1"/>
  <c r="D83" i="21"/>
  <c r="L82" i="21"/>
  <c r="M82" i="21" s="1"/>
  <c r="K82" i="21"/>
  <c r="E82" i="21"/>
  <c r="F82" i="21" s="1"/>
  <c r="D82" i="21"/>
  <c r="L81" i="21"/>
  <c r="M81" i="21" s="1"/>
  <c r="K81" i="21"/>
  <c r="E81" i="21"/>
  <c r="F81" i="21" s="1"/>
  <c r="D81" i="21"/>
  <c r="L80" i="21"/>
  <c r="M80" i="21" s="1"/>
  <c r="K80" i="21"/>
  <c r="E80" i="21"/>
  <c r="F80" i="21" s="1"/>
  <c r="D80" i="21"/>
  <c r="L79" i="21"/>
  <c r="M79" i="21" s="1"/>
  <c r="K79" i="21"/>
  <c r="E79" i="21"/>
  <c r="F79" i="21" s="1"/>
  <c r="D79" i="21"/>
  <c r="L78" i="21"/>
  <c r="M78" i="21" s="1"/>
  <c r="K78" i="21"/>
  <c r="E78" i="21"/>
  <c r="F78" i="21" s="1"/>
  <c r="D78" i="21"/>
  <c r="L77" i="21"/>
  <c r="M77" i="21" s="1"/>
  <c r="K77" i="21"/>
  <c r="E77" i="21"/>
  <c r="F77" i="21" s="1"/>
  <c r="D77" i="21"/>
  <c r="L76" i="21"/>
  <c r="M76" i="21" s="1"/>
  <c r="K76" i="21"/>
  <c r="E76" i="21"/>
  <c r="F76" i="21" s="1"/>
  <c r="D76" i="21"/>
  <c r="L75" i="21"/>
  <c r="M75" i="21" s="1"/>
  <c r="K75" i="21"/>
  <c r="E75" i="21"/>
  <c r="F75" i="21" s="1"/>
  <c r="D75" i="21"/>
  <c r="L74" i="21"/>
  <c r="M74" i="21" s="1"/>
  <c r="K74" i="21"/>
  <c r="E74" i="21"/>
  <c r="F74" i="21" s="1"/>
  <c r="D74" i="21"/>
  <c r="L73" i="21"/>
  <c r="M73" i="21" s="1"/>
  <c r="K73" i="21"/>
  <c r="E73" i="21"/>
  <c r="F73" i="21" s="1"/>
  <c r="D73" i="21"/>
  <c r="M71" i="21"/>
  <c r="L71" i="21"/>
  <c r="K71" i="21"/>
  <c r="J71" i="21"/>
  <c r="I71" i="21"/>
  <c r="L64" i="21"/>
  <c r="M64" i="21" s="1"/>
  <c r="K64" i="21"/>
  <c r="E64" i="21"/>
  <c r="F64" i="21" s="1"/>
  <c r="D64" i="21"/>
  <c r="L63" i="21"/>
  <c r="M63" i="21" s="1"/>
  <c r="K63" i="21"/>
  <c r="E63" i="21"/>
  <c r="F63" i="21" s="1"/>
  <c r="D63" i="21"/>
  <c r="L62" i="21"/>
  <c r="M62" i="21" s="1"/>
  <c r="K62" i="21"/>
  <c r="E62" i="21"/>
  <c r="F62" i="21" s="1"/>
  <c r="D62" i="21"/>
  <c r="L61" i="21"/>
  <c r="M61" i="21" s="1"/>
  <c r="K61" i="21"/>
  <c r="E61" i="21"/>
  <c r="F61" i="21" s="1"/>
  <c r="D61" i="21"/>
  <c r="L60" i="21"/>
  <c r="M60" i="21" s="1"/>
  <c r="K60" i="21"/>
  <c r="E60" i="21"/>
  <c r="F60" i="21" s="1"/>
  <c r="D60" i="21"/>
  <c r="L59" i="21"/>
  <c r="M59" i="21" s="1"/>
  <c r="K59" i="21"/>
  <c r="E59" i="21"/>
  <c r="F59" i="21" s="1"/>
  <c r="D59" i="21"/>
  <c r="L58" i="21"/>
  <c r="M58" i="21" s="1"/>
  <c r="K58" i="21"/>
  <c r="E58" i="21"/>
  <c r="F58" i="21" s="1"/>
  <c r="D58" i="21"/>
  <c r="L57" i="21"/>
  <c r="M57" i="21" s="1"/>
  <c r="K57" i="21"/>
  <c r="E57" i="21"/>
  <c r="F57" i="21" s="1"/>
  <c r="D57" i="21"/>
  <c r="L56" i="21"/>
  <c r="M56" i="21" s="1"/>
  <c r="K56" i="21"/>
  <c r="E56" i="21"/>
  <c r="F56" i="21" s="1"/>
  <c r="D56" i="21"/>
  <c r="L55" i="21"/>
  <c r="M55" i="21" s="1"/>
  <c r="K55" i="21"/>
  <c r="E55" i="21"/>
  <c r="F55" i="21" s="1"/>
  <c r="D55" i="21"/>
  <c r="L54" i="21"/>
  <c r="M54" i="21" s="1"/>
  <c r="K54" i="21"/>
  <c r="E54" i="21"/>
  <c r="F54" i="21" s="1"/>
  <c r="D54" i="21"/>
  <c r="L53" i="21"/>
  <c r="M53" i="21" s="1"/>
  <c r="K53" i="21"/>
  <c r="E53" i="21"/>
  <c r="F53" i="21" s="1"/>
  <c r="D53" i="21"/>
  <c r="L52" i="21"/>
  <c r="M52" i="21" s="1"/>
  <c r="K52" i="21"/>
  <c r="E52" i="21"/>
  <c r="F52" i="21" s="1"/>
  <c r="D52" i="21"/>
  <c r="L51" i="21"/>
  <c r="M51" i="21" s="1"/>
  <c r="K51" i="21"/>
  <c r="E51" i="21"/>
  <c r="F51" i="21" s="1"/>
  <c r="D51" i="21"/>
  <c r="M49" i="21"/>
  <c r="L49" i="21"/>
  <c r="K49" i="21"/>
  <c r="J49" i="21"/>
  <c r="I49" i="21"/>
  <c r="L42" i="21"/>
  <c r="M42" i="21" s="1"/>
  <c r="K42" i="21"/>
  <c r="E42" i="21"/>
  <c r="F42" i="21" s="1"/>
  <c r="D42" i="21"/>
  <c r="L41" i="21"/>
  <c r="M41" i="21" s="1"/>
  <c r="K41" i="21"/>
  <c r="E41" i="21"/>
  <c r="F41" i="21" s="1"/>
  <c r="D41" i="21"/>
  <c r="L40" i="21"/>
  <c r="M40" i="21" s="1"/>
  <c r="K40" i="21"/>
  <c r="E40" i="21"/>
  <c r="F40" i="21" s="1"/>
  <c r="D40" i="21"/>
  <c r="L39" i="21"/>
  <c r="M39" i="21" s="1"/>
  <c r="K39" i="21"/>
  <c r="E39" i="21"/>
  <c r="F39" i="21" s="1"/>
  <c r="D39" i="21"/>
  <c r="L38" i="21"/>
  <c r="M38" i="21" s="1"/>
  <c r="K38" i="21"/>
  <c r="E38" i="21"/>
  <c r="F38" i="21" s="1"/>
  <c r="D38" i="21"/>
  <c r="L37" i="21"/>
  <c r="M37" i="21" s="1"/>
  <c r="K37" i="21"/>
  <c r="E37" i="21"/>
  <c r="F37" i="21" s="1"/>
  <c r="D37" i="21"/>
  <c r="L36" i="21"/>
  <c r="M36" i="21" s="1"/>
  <c r="K36" i="21"/>
  <c r="E36" i="21"/>
  <c r="F36" i="21" s="1"/>
  <c r="D36" i="21"/>
  <c r="L35" i="21"/>
  <c r="M35" i="21" s="1"/>
  <c r="K35" i="21"/>
  <c r="E35" i="21"/>
  <c r="F35" i="21" s="1"/>
  <c r="D35" i="21"/>
  <c r="L34" i="21"/>
  <c r="M34" i="21" s="1"/>
  <c r="K34" i="21"/>
  <c r="E34" i="21"/>
  <c r="F34" i="21" s="1"/>
  <c r="D34" i="21"/>
  <c r="L33" i="21"/>
  <c r="M33" i="21" s="1"/>
  <c r="K33" i="21"/>
  <c r="E33" i="21"/>
  <c r="F33" i="21" s="1"/>
  <c r="D33" i="21"/>
  <c r="L32" i="21"/>
  <c r="M32" i="21" s="1"/>
  <c r="K32" i="21"/>
  <c r="E32" i="21"/>
  <c r="F32" i="21" s="1"/>
  <c r="D32" i="21"/>
  <c r="L31" i="21"/>
  <c r="M31" i="21" s="1"/>
  <c r="K31" i="21"/>
  <c r="E31" i="21"/>
  <c r="F31" i="21" s="1"/>
  <c r="D31" i="21"/>
  <c r="L30" i="21"/>
  <c r="M30" i="21" s="1"/>
  <c r="K30" i="21"/>
  <c r="E30" i="21"/>
  <c r="F30" i="21" s="1"/>
  <c r="D30" i="21"/>
  <c r="L29" i="21"/>
  <c r="M29" i="21" s="1"/>
  <c r="K29" i="21"/>
  <c r="E29" i="21"/>
  <c r="F29" i="21" s="1"/>
  <c r="D29" i="21"/>
  <c r="M27" i="21"/>
  <c r="L27" i="21"/>
  <c r="K27" i="21"/>
  <c r="J27" i="21"/>
  <c r="I27" i="21"/>
  <c r="L20" i="21"/>
  <c r="M20" i="21" s="1"/>
  <c r="K20" i="21"/>
  <c r="E20" i="21"/>
  <c r="F20" i="21" s="1"/>
  <c r="D20" i="21"/>
  <c r="L19" i="21"/>
  <c r="M19" i="21" s="1"/>
  <c r="K19" i="21"/>
  <c r="E19" i="21"/>
  <c r="F19" i="21" s="1"/>
  <c r="D19" i="21"/>
  <c r="L18" i="21"/>
  <c r="M18" i="21" s="1"/>
  <c r="K18" i="21"/>
  <c r="E18" i="21"/>
  <c r="F18" i="21" s="1"/>
  <c r="D18" i="21"/>
  <c r="L17" i="21"/>
  <c r="M17" i="21" s="1"/>
  <c r="K17" i="21"/>
  <c r="E17" i="21"/>
  <c r="F17" i="21" s="1"/>
  <c r="D17" i="21"/>
  <c r="L16" i="21"/>
  <c r="M16" i="21" s="1"/>
  <c r="K16" i="21"/>
  <c r="E16" i="21"/>
  <c r="F16" i="21" s="1"/>
  <c r="D16" i="21"/>
  <c r="L15" i="21"/>
  <c r="M15" i="21" s="1"/>
  <c r="K15" i="21"/>
  <c r="E15" i="21"/>
  <c r="F15" i="21" s="1"/>
  <c r="D15" i="21"/>
  <c r="L14" i="21"/>
  <c r="M14" i="21" s="1"/>
  <c r="K14" i="21"/>
  <c r="E14" i="21"/>
  <c r="F14" i="21" s="1"/>
  <c r="D14" i="21"/>
  <c r="L13" i="21"/>
  <c r="M13" i="21" s="1"/>
  <c r="K13" i="21"/>
  <c r="E13" i="21"/>
  <c r="D13" i="21"/>
  <c r="L12" i="21"/>
  <c r="K12" i="21"/>
  <c r="E12" i="21"/>
  <c r="D12" i="21"/>
  <c r="L11" i="21"/>
  <c r="K11" i="21"/>
  <c r="E11" i="21"/>
  <c r="D11" i="21"/>
  <c r="L10" i="21"/>
  <c r="K10" i="21"/>
  <c r="E10" i="21"/>
  <c r="D10" i="21"/>
  <c r="L9" i="21"/>
  <c r="K9" i="21"/>
  <c r="E9" i="21"/>
  <c r="D9" i="21"/>
  <c r="L8" i="21"/>
  <c r="K8" i="21"/>
  <c r="E8" i="21"/>
  <c r="F8" i="21" s="1"/>
  <c r="D8" i="21"/>
  <c r="L7" i="21"/>
  <c r="K7" i="21"/>
  <c r="E7" i="21"/>
  <c r="D7" i="21"/>
  <c r="M5" i="21"/>
  <c r="L5" i="21"/>
  <c r="K5" i="21"/>
  <c r="J5" i="21"/>
  <c r="I5" i="21"/>
  <c r="F12" i="21" l="1"/>
  <c r="M9" i="21"/>
  <c r="F10" i="21"/>
  <c r="F11" i="21"/>
  <c r="L155" i="21"/>
  <c r="L178" i="21"/>
  <c r="E110" i="21"/>
  <c r="E224" i="21"/>
  <c r="E248" i="21"/>
  <c r="E409" i="21"/>
  <c r="L730" i="21"/>
  <c r="E776" i="21"/>
  <c r="F9" i="21"/>
  <c r="E294" i="21"/>
  <c r="L340" i="21"/>
  <c r="L271" i="21"/>
  <c r="F7" i="21"/>
  <c r="A841" i="21"/>
  <c r="E87" i="21"/>
  <c r="E201" i="21"/>
  <c r="E155" i="21"/>
  <c r="E178" i="21"/>
  <c r="M10" i="21"/>
  <c r="L110" i="21"/>
  <c r="E501" i="21"/>
  <c r="E730" i="21"/>
  <c r="H731" i="21" s="1"/>
  <c r="F837" i="21" s="1"/>
  <c r="E43" i="21"/>
  <c r="L132" i="21"/>
  <c r="E340" i="21"/>
  <c r="E65" i="21"/>
  <c r="M8" i="21"/>
  <c r="M12" i="21"/>
  <c r="L43" i="21"/>
  <c r="E363" i="21"/>
  <c r="M7" i="21"/>
  <c r="M11" i="21"/>
  <c r="F13" i="21"/>
  <c r="L65" i="21"/>
  <c r="E317" i="21"/>
  <c r="E592" i="21"/>
  <c r="L776" i="21"/>
  <c r="L87" i="21"/>
  <c r="E132" i="21"/>
  <c r="L248" i="21"/>
  <c r="H249" i="21" s="1"/>
  <c r="F816" i="21" s="1"/>
  <c r="E271" i="21"/>
  <c r="E546" i="21"/>
  <c r="E386" i="21"/>
  <c r="E432" i="21"/>
  <c r="E478" i="21"/>
  <c r="E569" i="21"/>
  <c r="E615" i="21"/>
  <c r="L684" i="21"/>
  <c r="L432" i="21"/>
  <c r="L524" i="21"/>
  <c r="L615" i="21"/>
  <c r="H616" i="21" s="1"/>
  <c r="F832" i="21" s="1"/>
  <c r="E707" i="21"/>
  <c r="E753" i="21"/>
  <c r="E799" i="21"/>
  <c r="L799" i="21"/>
  <c r="L317" i="21"/>
  <c r="H318" i="21" s="1"/>
  <c r="F819" i="21" s="1"/>
  <c r="L363" i="21"/>
  <c r="E661" i="21"/>
  <c r="E684" i="21"/>
  <c r="H685" i="21" s="1"/>
  <c r="F835" i="21" s="1"/>
  <c r="L455" i="21"/>
  <c r="H179" i="21"/>
  <c r="F813" i="21" s="1"/>
  <c r="L224" i="21"/>
  <c r="L409" i="21"/>
  <c r="H410" i="21" s="1"/>
  <c r="F823" i="21" s="1"/>
  <c r="E455" i="21"/>
  <c r="H156" i="21"/>
  <c r="F812" i="21" s="1"/>
  <c r="L201" i="21"/>
  <c r="H202" i="21" s="1"/>
  <c r="F814" i="21" s="1"/>
  <c r="H814" i="21" s="1"/>
  <c r="L814" i="21" s="1"/>
  <c r="L294" i="21"/>
  <c r="H295" i="21" s="1"/>
  <c r="F818" i="21" s="1"/>
  <c r="L386" i="21"/>
  <c r="L501" i="21"/>
  <c r="H502" i="21" s="1"/>
  <c r="F827" i="21" s="1"/>
  <c r="L546" i="21"/>
  <c r="H547" i="21" s="1"/>
  <c r="F829" i="21" s="1"/>
  <c r="L638" i="21"/>
  <c r="L592" i="21"/>
  <c r="E638" i="21"/>
  <c r="L661" i="21"/>
  <c r="L478" i="21"/>
  <c r="H479" i="21" s="1"/>
  <c r="F826" i="21" s="1"/>
  <c r="E524" i="21"/>
  <c r="L569" i="21"/>
  <c r="L707" i="21"/>
  <c r="L753" i="21"/>
  <c r="H754" i="21" s="1"/>
  <c r="F838" i="21" s="1"/>
  <c r="H341" i="21" l="1"/>
  <c r="F820" i="21" s="1"/>
  <c r="H820" i="21" s="1"/>
  <c r="L820" i="21" s="1"/>
  <c r="H433" i="21"/>
  <c r="F824" i="21" s="1"/>
  <c r="H44" i="21"/>
  <c r="F807" i="21" s="1"/>
  <c r="H66" i="21"/>
  <c r="F808" i="21" s="1"/>
  <c r="H570" i="21"/>
  <c r="F830" i="21" s="1"/>
  <c r="H272" i="21"/>
  <c r="F817" i="21" s="1"/>
  <c r="H818" i="21" s="1"/>
  <c r="L818" i="21" s="1"/>
  <c r="H456" i="21"/>
  <c r="F825" i="21" s="1"/>
  <c r="H111" i="21"/>
  <c r="F810" i="21" s="1"/>
  <c r="L21" i="21"/>
  <c r="H777" i="21"/>
  <c r="F839" i="21" s="1"/>
  <c r="H839" i="21" s="1"/>
  <c r="L839" i="21" s="1"/>
  <c r="H593" i="21"/>
  <c r="F831" i="21" s="1"/>
  <c r="H832" i="21" s="1"/>
  <c r="L832" i="21" s="1"/>
  <c r="H364" i="21"/>
  <c r="F821" i="21" s="1"/>
  <c r="H821" i="21" s="1"/>
  <c r="L821" i="21" s="1"/>
  <c r="H525" i="21"/>
  <c r="F828" i="21" s="1"/>
  <c r="H828" i="21" s="1"/>
  <c r="L828" i="21" s="1"/>
  <c r="H225" i="21"/>
  <c r="F815" i="21" s="1"/>
  <c r="H815" i="21" s="1"/>
  <c r="L815" i="21" s="1"/>
  <c r="H88" i="21"/>
  <c r="F809" i="21" s="1"/>
  <c r="H800" i="21"/>
  <c r="F840" i="21" s="1"/>
  <c r="H387" i="21"/>
  <c r="F822" i="21" s="1"/>
  <c r="H708" i="21"/>
  <c r="F836" i="21" s="1"/>
  <c r="H836" i="21" s="1"/>
  <c r="L836" i="21" s="1"/>
  <c r="H662" i="21"/>
  <c r="F834" i="21" s="1"/>
  <c r="H133" i="21"/>
  <c r="F811" i="21" s="1"/>
  <c r="H812" i="21" s="1"/>
  <c r="L812" i="21" s="1"/>
  <c r="E21" i="21"/>
  <c r="H22" i="21" s="1"/>
  <c r="F806" i="21" s="1"/>
  <c r="H807" i="21" s="1"/>
  <c r="L807" i="21" s="1"/>
  <c r="H831" i="21"/>
  <c r="L831" i="21" s="1"/>
  <c r="H838" i="21"/>
  <c r="L838" i="21" s="1"/>
  <c r="H825" i="21"/>
  <c r="L825" i="21" s="1"/>
  <c r="H639" i="21"/>
  <c r="F833" i="21" s="1"/>
  <c r="H833" i="21" s="1"/>
  <c r="L833" i="21" s="1"/>
  <c r="H830" i="21"/>
  <c r="L830" i="21" s="1"/>
  <c r="H808" i="21"/>
  <c r="L808" i="21" s="1"/>
  <c r="H835" i="21"/>
  <c r="L835" i="21" s="1"/>
  <c r="H826" i="21"/>
  <c r="L826" i="21" s="1"/>
  <c r="H827" i="21"/>
  <c r="L827" i="21" s="1"/>
  <c r="H824" i="21"/>
  <c r="L824" i="21" s="1"/>
  <c r="H813" i="21"/>
  <c r="L813" i="21" s="1"/>
  <c r="H819" i="21"/>
  <c r="L819" i="21" s="1"/>
  <c r="H817" i="21" l="1"/>
  <c r="L817" i="21" s="1"/>
  <c r="H816" i="21"/>
  <c r="L816" i="21" s="1"/>
  <c r="H822" i="21"/>
  <c r="L822" i="21" s="1"/>
  <c r="H829" i="21"/>
  <c r="L829" i="21" s="1"/>
  <c r="H840" i="21"/>
  <c r="L840" i="21" s="1"/>
  <c r="H811" i="21"/>
  <c r="L811" i="21" s="1"/>
  <c r="H809" i="21"/>
  <c r="L809" i="21" s="1"/>
  <c r="H810" i="21"/>
  <c r="L810" i="21" s="1"/>
  <c r="H823" i="21"/>
  <c r="L823" i="21" s="1"/>
  <c r="H837" i="21"/>
  <c r="L837" i="21" s="1"/>
  <c r="H834" i="21"/>
  <c r="L834" i="21" s="1"/>
  <c r="L841" i="21" l="1"/>
  <c r="L842" i="21" s="1"/>
</calcChain>
</file>

<file path=xl/sharedStrings.xml><?xml version="1.0" encoding="utf-8"?>
<sst xmlns="http://schemas.openxmlformats.org/spreadsheetml/2006/main" count="1080" uniqueCount="158">
  <si>
    <t>Distance</t>
  </si>
  <si>
    <t>Prework</t>
  </si>
  <si>
    <t>Post Work</t>
  </si>
  <si>
    <t>S.L</t>
  </si>
  <si>
    <t>Dist</t>
  </si>
  <si>
    <t>R.L</t>
  </si>
  <si>
    <t>Av.RL</t>
  </si>
  <si>
    <t>Area</t>
  </si>
  <si>
    <t>-</t>
  </si>
  <si>
    <t xml:space="preserve"> Area =</t>
  </si>
  <si>
    <t>Net Area</t>
  </si>
  <si>
    <t>=</t>
  </si>
  <si>
    <t xml:space="preserve"> Abstract Volume of Earth Work</t>
  </si>
  <si>
    <t>C/S No.</t>
  </si>
  <si>
    <t>K.m</t>
  </si>
  <si>
    <t xml:space="preserve">Net Area </t>
  </si>
  <si>
    <t>Mean Area</t>
  </si>
  <si>
    <t xml:space="preserve">Volume </t>
  </si>
  <si>
    <t>C/S  No. :  01 at km. 0.000</t>
  </si>
  <si>
    <t>.</t>
  </si>
  <si>
    <t>C/S  No. : 02 at km. 1.000</t>
  </si>
  <si>
    <t>C/S  No. : 03 at km. 2.000</t>
  </si>
  <si>
    <t>C/S  No. : 04 at km. 3.000</t>
  </si>
  <si>
    <t>C/S  No. :05 at km. 4.000</t>
  </si>
  <si>
    <t>C/S  No. : 06 at km. 5.000</t>
  </si>
  <si>
    <t>C/S  No. : 07 at km. 6.000</t>
  </si>
  <si>
    <t>C/S  No. : 08 at km. 7.000</t>
  </si>
  <si>
    <t>C/S  No. : 09 at km. 8.000</t>
  </si>
  <si>
    <t>C/S  No. : 10 at km. 9.000</t>
  </si>
  <si>
    <t>C/S  No. : 11 at km. 10.000</t>
  </si>
  <si>
    <t>C/S  No. : 12 at km. 11.000</t>
  </si>
  <si>
    <t>C/S  No. : 13 at km. 12.000</t>
  </si>
  <si>
    <t>C/S  No. : 14 at km. 13.000</t>
  </si>
  <si>
    <t>C/S  No. : 15 at km. 14.000</t>
  </si>
  <si>
    <t>C/S  No. : 16 at km. 15.000</t>
  </si>
  <si>
    <t>C/S  No. : 17 at km. 16.000</t>
  </si>
  <si>
    <t>C/S  No. : 18 at km. 17.000</t>
  </si>
  <si>
    <t>C/S  No. : 19 at km. 18.000</t>
  </si>
  <si>
    <t>C/S  No. : 20 at km. 29.000</t>
  </si>
  <si>
    <t>C/S  No. : 21 at km. 20.000</t>
  </si>
  <si>
    <t>C/S  No. : 22 at km. 21.000</t>
  </si>
  <si>
    <t>C/S  No. : 23 at km. 22.000</t>
  </si>
  <si>
    <t>C/S  No. : 24 at km. 23.000</t>
  </si>
  <si>
    <t>C/S  No. : 25 at km. 24.000</t>
  </si>
  <si>
    <t>C/S  No. : 26 at km. 25.000</t>
  </si>
  <si>
    <t>C/S  No. : 27 at km. 26.000</t>
  </si>
  <si>
    <t>C/S  No. : 28 at km. 27.000</t>
  </si>
  <si>
    <t>C/S  No. : 29 at km. 28.000</t>
  </si>
  <si>
    <t>C/S  No. : 30 at km. 29.000</t>
  </si>
  <si>
    <t>C/S  No. : 31 at km. 30.000</t>
  </si>
  <si>
    <t>C/S  No. : 32 at km. 31.000</t>
  </si>
  <si>
    <t>C/S  No. : 33 at km. 32.000</t>
  </si>
  <si>
    <t>C/S  No. : 34 at km. 33.000</t>
  </si>
  <si>
    <t>C/S  No. : 35 at km. 34.000</t>
  </si>
  <si>
    <t/>
  </si>
  <si>
    <t>Repair and Temporary Slope Protective Work of Embankment From Km. 5.700 to Km. 6.300 equal 600m at Mederchar in Polder No. 14/1 in Upazila- Koyra District- Khulna Under NDR Budget during the year 2019-20.</t>
  </si>
  <si>
    <t>XsectionNo</t>
  </si>
  <si>
    <t>chainage</t>
  </si>
  <si>
    <t>r1</t>
  </si>
  <si>
    <t>r2</t>
  </si>
  <si>
    <t>c1</t>
  </si>
  <si>
    <t>c2</t>
  </si>
  <si>
    <t>B</t>
  </si>
  <si>
    <t>KhalName</t>
  </si>
  <si>
    <t>GL</t>
  </si>
  <si>
    <t>Ivert Level</t>
  </si>
  <si>
    <t>Retention</t>
  </si>
  <si>
    <t>Requied_Area</t>
  </si>
  <si>
    <t>Direction</t>
  </si>
  <si>
    <t>Ouftfall</t>
  </si>
  <si>
    <t>n</t>
  </si>
  <si>
    <t>long_slope</t>
  </si>
  <si>
    <t>Khal_Code_Name</t>
  </si>
  <si>
    <t>DrawingNo</t>
  </si>
  <si>
    <t>Date</t>
  </si>
  <si>
    <t>U</t>
  </si>
  <si>
    <t>DC8-0000</t>
  </si>
  <si>
    <t xml:space="preserve">
Cross Section For Re-excavation of Perkatakati khal From km.0.000 to Km. 4.400 = 4.400 Km , Putimari Khal From Km.0.000 to km. 4.025 = 4.025 Km, Sahapur Khal From km.0.000 to km. 3.400 = 3.400 Km Total = 11.825 Km.in Polder No.6-8 in Assasuni, Satkhira Sadar &amp; Tala Upazila, in c/w “ Drainage Improvement of Polder No. 1, 2, 6-8 &amp; 6-8 (Ext) in Satkhira District, Under Satkhira O&amp;M Division-2, BWDB, Satkhira.
</t>
  </si>
  <si>
    <t>PerKatakati khal From km.0.000 to Km. 4.400 = 4.400 Km</t>
  </si>
  <si>
    <t>C/S No. 1 at   Km. 0.000</t>
  </si>
  <si>
    <t>Distance (Meter)</t>
  </si>
  <si>
    <t>Existing Bed Level</t>
  </si>
  <si>
    <t>C/S No. 2  at   Km. 0.400</t>
  </si>
  <si>
    <t>C/S No. 3  at   Km. 0.800</t>
  </si>
  <si>
    <t>C/S No. 04 at   Km. 1.200</t>
  </si>
  <si>
    <t>C/S No. 05  at   Km. 1.600</t>
  </si>
  <si>
    <t>C/S No. 06  at   Km. 2.000</t>
  </si>
  <si>
    <t>C/S No. 07  at   Km. 2.400</t>
  </si>
  <si>
    <t>C/S No. 08  at   Km. 2.800</t>
  </si>
  <si>
    <t>C/S No. 09  at   Km. 3.200</t>
  </si>
  <si>
    <t>C/S No. 10  at   Km. 3.600</t>
  </si>
  <si>
    <t>C/S No. 11  at   Km. 4.000</t>
  </si>
  <si>
    <t>C/S No. 12  at   Km. 4.400</t>
  </si>
  <si>
    <t>Cross Section For Re-excavation of  Putimari Khal From km.0.00 to km.4.025 = 4.025 Km.</t>
  </si>
  <si>
    <t>C/S No. 2  at   Km. 0.475</t>
  </si>
  <si>
    <t>C/S No.3  at   Km. 0.925</t>
  </si>
  <si>
    <t>C/S No. 04 at   Km. 1.225</t>
  </si>
  <si>
    <t>C/S No. 05  at   Km. 1.625</t>
  </si>
  <si>
    <t>C/S No. 06  at   Km. 2.025</t>
  </si>
  <si>
    <t>C/S No. 07  at   Km. 2.425</t>
  </si>
  <si>
    <t>C/S No. 08  at   Km. 2.825</t>
  </si>
  <si>
    <t>C/S No. 09  at   Km. 3.225</t>
  </si>
  <si>
    <t>C/S No. 10  at   Km. 3.625</t>
  </si>
  <si>
    <t>C/S No. 11  at   Km. 4.025</t>
  </si>
  <si>
    <t>Cross Section For Re-excavation of  Sahapur Khal From km.0.00 to km. 3.400 = 3.400 Km.</t>
  </si>
  <si>
    <t>C/S No.3  at   Km. 0.800</t>
  </si>
  <si>
    <t>C/S No. 09  at   Km.3.200</t>
  </si>
  <si>
    <t>C/S No. 10  at   Km. 3.400</t>
  </si>
  <si>
    <t>LB</t>
  </si>
  <si>
    <t>CL</t>
  </si>
  <si>
    <t>RB</t>
  </si>
  <si>
    <t>]</t>
  </si>
  <si>
    <t>PTK1</t>
  </si>
  <si>
    <t>PTK2</t>
  </si>
  <si>
    <t>PTK3</t>
  </si>
  <si>
    <t>PTK4</t>
  </si>
  <si>
    <t>PTK5</t>
  </si>
  <si>
    <t>PTK6</t>
  </si>
  <si>
    <t>PTK7</t>
  </si>
  <si>
    <t>PTK8</t>
  </si>
  <si>
    <t>PTK9</t>
  </si>
  <si>
    <t>PTK10</t>
  </si>
  <si>
    <t>PTK11</t>
  </si>
  <si>
    <t>PTK12</t>
  </si>
  <si>
    <t>PUK1</t>
  </si>
  <si>
    <t>PUK2</t>
  </si>
  <si>
    <t>PUK3</t>
  </si>
  <si>
    <t>PUK4</t>
  </si>
  <si>
    <t>PUK5</t>
  </si>
  <si>
    <t>PUK6</t>
  </si>
  <si>
    <t>PUK7</t>
  </si>
  <si>
    <t>PUK8</t>
  </si>
  <si>
    <t>PUK9</t>
  </si>
  <si>
    <t>PUK10</t>
  </si>
  <si>
    <t>PUK11</t>
  </si>
  <si>
    <t>SPK2</t>
  </si>
  <si>
    <t>SPK1</t>
  </si>
  <si>
    <t>SPK3</t>
  </si>
  <si>
    <t>SPK4</t>
  </si>
  <si>
    <t>SPK5</t>
  </si>
  <si>
    <t>SPK6</t>
  </si>
  <si>
    <t>SPK7</t>
  </si>
  <si>
    <t>SPK8</t>
  </si>
  <si>
    <t>SPK9</t>
  </si>
  <si>
    <t>SPK10</t>
  </si>
  <si>
    <t>T</t>
  </si>
  <si>
    <t>Perkatakati Khal</t>
  </si>
  <si>
    <t>Putimari Khal</t>
  </si>
  <si>
    <t>Sahapur Khal</t>
  </si>
  <si>
    <t>PTK</t>
  </si>
  <si>
    <t>PUK</t>
  </si>
  <si>
    <t>SPK</t>
  </si>
  <si>
    <t>DC8-0001</t>
  </si>
  <si>
    <t>DC8-0002</t>
  </si>
  <si>
    <t>Data Name</t>
  </si>
  <si>
    <t>Value</t>
  </si>
  <si>
    <t>Package Name</t>
  </si>
  <si>
    <t>W_2_7_40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</si>
</sst>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3" formatCode="_(* #,##0.00_);_(* \(#,##0.00\);_(* &quot;-&quot;??_);_(@_)"/>
    <numFmt numFmtId="164" formatCode="_-* #,##0.00_-;\-* #,##0.00_-;_-* &quot;-&quot;??_-;_-@_-"/>
    <numFmt numFmtId="165" formatCode="0.000"/>
    <numFmt numFmtId="166" formatCode="\ 0.000\ &quot;Sqm&quot;"/>
    <numFmt numFmtId="167" formatCode="0.000\ &quot;Sqm&quot;"/>
    <numFmt numFmtId="168" formatCode="\=\ 0.00\ &quot;m&quot;"/>
    <numFmt numFmtId="169" formatCode="\=\ 0.00\ &quot;cum&quot;"/>
    <numFmt numFmtId="170" formatCode="0.00\ &quot;m&quot;"/>
    <numFmt numFmtId="171" formatCode="\=\ 0.000\ &quot;cum&quot;"/>
    <numFmt numFmtId="172" formatCode="0.000\ &quot;Meter&quot;"/>
    <numFmt numFmtId="173" formatCode="&quot;From km. &quot;\ 0.000"/>
    <numFmt numFmtId="174" formatCode="&quot;to  km. &quot;\ 0.000"/>
  </numFmts>
  <fonts count="37" x14ac:knownFonts="1">
    <font>
      <sz val="10"/>
      <color rgb="FF000000"/>
      <name val="Helv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Helv"/>
    </font>
    <font>
      <sz val="10"/>
      <color rgb="FF000000"/>
      <name val="Arial"/>
      <family val="2"/>
    </font>
    <font>
      <sz val="10"/>
      <name val="Helv"/>
    </font>
    <font>
      <sz val="10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color rgb="FFFF0000"/>
      <name val="Calibri"/>
      <family val="2"/>
      <scheme val="minor"/>
    </font>
    <font>
      <sz val="14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0"/>
      <color rgb="FF000000"/>
      <name val="Times New Roman"/>
      <family val="1"/>
    </font>
    <font>
      <sz val="11"/>
      <color rgb="FF000000"/>
      <name val="Calibri"/>
      <family val="2"/>
      <scheme val="minor"/>
    </font>
    <font>
      <sz val="12"/>
      <color rgb="FF000000"/>
      <name val="Times New Roman"/>
      <family val="1"/>
    </font>
    <font>
      <b/>
      <sz val="26"/>
      <color rgb="FF000000"/>
      <name val="Times New Roman"/>
      <family val="1"/>
    </font>
    <font>
      <b/>
      <sz val="10"/>
      <color rgb="FF000000"/>
      <name val="Times New Roman"/>
      <family val="1"/>
    </font>
    <font>
      <b/>
      <sz val="22"/>
      <color rgb="FF000000"/>
      <name val="Times New Roman"/>
      <family val="1"/>
    </font>
    <font>
      <b/>
      <sz val="20"/>
      <name val="Times New Roman"/>
      <family val="1"/>
    </font>
    <font>
      <b/>
      <sz val="18"/>
      <name val="Times New Roman"/>
      <family val="1"/>
    </font>
    <font>
      <b/>
      <sz val="16"/>
      <name val="Times New Roman"/>
      <family val="1"/>
    </font>
    <font>
      <sz val="14"/>
      <name val="Times New Roman"/>
      <family val="1"/>
    </font>
    <font>
      <b/>
      <sz val="14"/>
      <name val="Times New Roman"/>
      <family val="1"/>
    </font>
    <font>
      <b/>
      <sz val="12"/>
      <name val="Times New Roman"/>
      <family val="1"/>
    </font>
    <font>
      <sz val="12"/>
      <color rgb="FF000000"/>
      <name val="Calibri"/>
      <family val="2"/>
    </font>
    <font>
      <sz val="8"/>
      <color rgb="FF000000"/>
      <name val="Times New Roman"/>
      <family val="1"/>
    </font>
    <font>
      <b/>
      <sz val="24"/>
      <color rgb="FF000000"/>
      <name val="Times New Roman"/>
      <family val="1"/>
    </font>
    <font>
      <sz val="12"/>
      <name val="Times New Roman"/>
      <family val="1"/>
    </font>
    <font>
      <b/>
      <sz val="12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64">
    <border>
      <left/>
      <right/>
      <top/>
      <bottom/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medium">
        <color indexed="64"/>
      </right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medium">
        <color indexed="64"/>
      </left>
      <right/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double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1">
    <xf numFmtId="0" fontId="0" fillId="0" borderId="0"/>
    <xf numFmtId="0" fontId="8" fillId="0" borderId="0"/>
    <xf numFmtId="0" fontId="7" fillId="0" borderId="0"/>
    <xf numFmtId="0" fontId="9" fillId="0" borderId="0"/>
    <xf numFmtId="43" fontId="9" fillId="0" borderId="0" applyFont="0" applyFill="0" applyBorder="0" applyAlignment="0" applyProtection="0"/>
    <xf numFmtId="0" fontId="6" fillId="0" borderId="0"/>
    <xf numFmtId="0" fontId="5" fillId="0" borderId="0"/>
    <xf numFmtId="0" fontId="10" fillId="0" borderId="0"/>
    <xf numFmtId="164" fontId="10" fillId="0" borderId="0" applyFont="0" applyFill="0" applyBorder="0" applyAlignment="0" applyProtection="0"/>
    <xf numFmtId="0" fontId="4" fillId="0" borderId="0"/>
    <xf numFmtId="0" fontId="3" fillId="0" borderId="0"/>
  </cellStyleXfs>
  <cellXfs count="172">
    <xf numFmtId="0" fontId="0" fillId="0" borderId="0" xfId="0"/>
    <xf numFmtId="0" fontId="11" fillId="0" borderId="0" xfId="7" applyFont="1" applyBorder="1" applyAlignment="1">
      <alignment horizontal="left" wrapText="1"/>
    </xf>
    <xf numFmtId="0" fontId="13" fillId="0" borderId="4" xfId="7" applyFont="1" applyBorder="1" applyAlignment="1">
      <alignment horizontal="center" vertical="center"/>
    </xf>
    <xf numFmtId="0" fontId="14" fillId="0" borderId="4" xfId="7" applyFont="1" applyBorder="1" applyAlignment="1">
      <alignment horizontal="center" vertical="center"/>
    </xf>
    <xf numFmtId="0" fontId="14" fillId="0" borderId="5" xfId="7" applyFont="1" applyBorder="1" applyAlignment="1">
      <alignment horizontal="center" vertical="center"/>
    </xf>
    <xf numFmtId="0" fontId="14" fillId="0" borderId="7" xfId="7" applyFont="1" applyBorder="1" applyAlignment="1">
      <alignment horizontal="center" vertical="center"/>
    </xf>
    <xf numFmtId="0" fontId="11" fillId="0" borderId="8" xfId="7" applyFont="1" applyBorder="1" applyAlignment="1">
      <alignment horizontal="center" vertical="center"/>
    </xf>
    <xf numFmtId="165" fontId="15" fillId="0" borderId="8" xfId="7" applyNumberFormat="1" applyFont="1" applyBorder="1" applyAlignment="1" applyProtection="1">
      <alignment horizontal="center" vertical="center"/>
      <protection locked="0"/>
    </xf>
    <xf numFmtId="165" fontId="15" fillId="0" borderId="9" xfId="7" applyNumberFormat="1" applyFont="1" applyBorder="1" applyAlignment="1">
      <alignment horizontal="center" vertical="center"/>
    </xf>
    <xf numFmtId="165" fontId="15" fillId="0" borderId="8" xfId="7" applyNumberFormat="1" applyFont="1" applyBorder="1" applyAlignment="1">
      <alignment horizontal="center" vertical="center"/>
    </xf>
    <xf numFmtId="165" fontId="15" fillId="0" borderId="10" xfId="7" applyNumberFormat="1" applyFont="1" applyBorder="1" applyAlignment="1">
      <alignment horizontal="center" vertical="center"/>
    </xf>
    <xf numFmtId="0" fontId="15" fillId="0" borderId="11" xfId="7" applyFont="1" applyBorder="1" applyAlignment="1">
      <alignment horizontal="center" vertical="center"/>
    </xf>
    <xf numFmtId="0" fontId="12" fillId="0" borderId="12" xfId="7" applyFont="1" applyBorder="1" applyAlignment="1">
      <alignment horizontal="center" vertical="center"/>
    </xf>
    <xf numFmtId="0" fontId="12" fillId="0" borderId="0" xfId="7" applyFont="1" applyBorder="1" applyAlignment="1">
      <alignment horizontal="center" vertical="center"/>
    </xf>
    <xf numFmtId="165" fontId="16" fillId="0" borderId="15" xfId="7" applyNumberFormat="1" applyFont="1" applyBorder="1" applyAlignment="1">
      <alignment vertical="center"/>
    </xf>
    <xf numFmtId="165" fontId="16" fillId="0" borderId="16" xfId="7" applyNumberFormat="1" applyFont="1" applyBorder="1" applyAlignment="1">
      <alignment vertical="center"/>
    </xf>
    <xf numFmtId="165" fontId="16" fillId="0" borderId="17" xfId="7" applyNumberFormat="1" applyFont="1" applyBorder="1" applyAlignment="1">
      <alignment vertical="center"/>
    </xf>
    <xf numFmtId="0" fontId="14" fillId="0" borderId="14" xfId="7" applyFont="1" applyBorder="1" applyAlignment="1">
      <alignment horizontal="center" vertical="center"/>
    </xf>
    <xf numFmtId="0" fontId="14" fillId="0" borderId="48" xfId="7" applyFont="1" applyBorder="1" applyAlignment="1">
      <alignment horizontal="center" vertical="center"/>
    </xf>
    <xf numFmtId="0" fontId="14" fillId="0" borderId="49" xfId="7" applyFont="1" applyBorder="1" applyAlignment="1">
      <alignment horizontal="center" vertical="center"/>
    </xf>
    <xf numFmtId="0" fontId="15" fillId="0" borderId="34" xfId="7" applyFont="1" applyBorder="1" applyAlignment="1">
      <alignment horizontal="center" vertical="center"/>
    </xf>
    <xf numFmtId="0" fontId="15" fillId="0" borderId="29" xfId="7" applyFont="1" applyBorder="1" applyAlignment="1">
      <alignment horizontal="center" vertical="center"/>
    </xf>
    <xf numFmtId="165" fontId="15" fillId="0" borderId="24" xfId="7" applyNumberFormat="1" applyFont="1" applyBorder="1" applyAlignment="1" applyProtection="1">
      <alignment horizontal="center" vertical="center"/>
      <protection locked="0"/>
    </xf>
    <xf numFmtId="165" fontId="15" fillId="0" borderId="50" xfId="7" applyNumberFormat="1" applyFont="1" applyBorder="1" applyAlignment="1">
      <alignment horizontal="center" vertical="center"/>
    </xf>
    <xf numFmtId="165" fontId="15" fillId="0" borderId="24" xfId="7" applyNumberFormat="1" applyFont="1" applyBorder="1" applyAlignment="1">
      <alignment horizontal="center" vertical="center"/>
    </xf>
    <xf numFmtId="0" fontId="14" fillId="0" borderId="0" xfId="7" applyFont="1" applyBorder="1" applyAlignment="1">
      <alignment horizontal="center" vertical="center"/>
    </xf>
    <xf numFmtId="165" fontId="15" fillId="0" borderId="22" xfId="7" applyNumberFormat="1" applyFont="1" applyBorder="1" applyAlignment="1" applyProtection="1">
      <alignment horizontal="center" vertical="center"/>
      <protection locked="0"/>
    </xf>
    <xf numFmtId="165" fontId="15" fillId="0" borderId="23" xfId="7" applyNumberFormat="1" applyFont="1" applyBorder="1" applyAlignment="1" applyProtection="1">
      <alignment horizontal="center" vertical="center"/>
      <protection locked="0"/>
    </xf>
    <xf numFmtId="0" fontId="15" fillId="0" borderId="51" xfId="7" applyFont="1" applyBorder="1" applyAlignment="1">
      <alignment horizontal="center" vertical="center"/>
    </xf>
    <xf numFmtId="165" fontId="15" fillId="0" borderId="21" xfId="7" applyNumberFormat="1" applyFont="1" applyBorder="1" applyAlignment="1" applyProtection="1">
      <alignment horizontal="center" vertical="center"/>
      <protection locked="0"/>
    </xf>
    <xf numFmtId="165" fontId="15" fillId="0" borderId="52" xfId="7" applyNumberFormat="1" applyFont="1" applyBorder="1" applyAlignment="1">
      <alignment horizontal="center" vertical="center"/>
    </xf>
    <xf numFmtId="165" fontId="15" fillId="0" borderId="21" xfId="7" applyNumberFormat="1" applyFont="1" applyBorder="1" applyAlignment="1">
      <alignment horizontal="center" vertical="center"/>
    </xf>
    <xf numFmtId="0" fontId="12" fillId="0" borderId="44" xfId="7" applyFont="1" applyBorder="1" applyAlignment="1">
      <alignment horizontal="center" vertical="center"/>
    </xf>
    <xf numFmtId="0" fontId="12" fillId="0" borderId="45" xfId="7" applyFont="1" applyBorder="1" applyAlignment="1">
      <alignment horizontal="center" vertical="center"/>
    </xf>
    <xf numFmtId="0" fontId="12" fillId="0" borderId="46" xfId="7" applyFont="1" applyBorder="1" applyAlignment="1">
      <alignment horizontal="center" vertical="center"/>
    </xf>
    <xf numFmtId="0" fontId="17" fillId="0" borderId="0" xfId="7" applyFont="1" applyBorder="1" applyAlignment="1">
      <alignment horizontal="justify" vertical="top" wrapText="1"/>
    </xf>
    <xf numFmtId="0" fontId="18" fillId="0" borderId="13" xfId="7" applyFont="1" applyBorder="1" applyAlignment="1">
      <alignment horizontal="right" vertical="center"/>
    </xf>
    <xf numFmtId="171" fontId="19" fillId="0" borderId="13" xfId="7" applyNumberFormat="1" applyFont="1" applyBorder="1" applyAlignment="1">
      <alignment horizontal="right" vertical="center"/>
    </xf>
    <xf numFmtId="0" fontId="11" fillId="0" borderId="29" xfId="7" applyFont="1" applyBorder="1" applyAlignment="1">
      <alignment horizontal="left" vertical="center" wrapText="1" readingOrder="1"/>
    </xf>
    <xf numFmtId="0" fontId="11" fillId="0" borderId="30" xfId="7" applyFont="1" applyBorder="1" applyAlignment="1">
      <alignment horizontal="left" vertical="center" wrapText="1" readingOrder="1"/>
    </xf>
    <xf numFmtId="0" fontId="11" fillId="0" borderId="28" xfId="7" applyFont="1" applyBorder="1" applyAlignment="1">
      <alignment horizontal="left" vertical="center" wrapText="1" readingOrder="1"/>
    </xf>
    <xf numFmtId="167" fontId="11" fillId="0" borderId="26" xfId="7" applyNumberFormat="1" applyFont="1" applyBorder="1" applyAlignment="1">
      <alignment horizontal="right" vertical="center"/>
    </xf>
    <xf numFmtId="167" fontId="11" fillId="0" borderId="28" xfId="7" applyNumberFormat="1" applyFont="1" applyBorder="1" applyAlignment="1">
      <alignment horizontal="right" vertical="center"/>
    </xf>
    <xf numFmtId="170" fontId="11" fillId="0" borderId="26" xfId="7" applyNumberFormat="1" applyFont="1" applyBorder="1" applyAlignment="1">
      <alignment horizontal="right" vertical="center"/>
    </xf>
    <xf numFmtId="170" fontId="11" fillId="0" borderId="28" xfId="7" applyNumberFormat="1" applyFont="1" applyBorder="1" applyAlignment="1">
      <alignment horizontal="right" vertical="center"/>
    </xf>
    <xf numFmtId="171" fontId="11" fillId="0" borderId="26" xfId="7" applyNumberFormat="1" applyFont="1" applyBorder="1" applyAlignment="1">
      <alignment horizontal="right" vertical="center"/>
    </xf>
    <xf numFmtId="171" fontId="11" fillId="0" borderId="27" xfId="7" applyNumberFormat="1" applyFont="1" applyBorder="1" applyAlignment="1">
      <alignment horizontal="right" vertical="center"/>
    </xf>
    <xf numFmtId="172" fontId="18" fillId="0" borderId="25" xfId="7" applyNumberFormat="1" applyFont="1" applyBorder="1" applyAlignment="1">
      <alignment horizontal="right" vertical="center"/>
    </xf>
    <xf numFmtId="171" fontId="19" fillId="0" borderId="25" xfId="7" applyNumberFormat="1" applyFont="1" applyBorder="1" applyAlignment="1">
      <alignment horizontal="right" vertical="center"/>
    </xf>
    <xf numFmtId="0" fontId="11" fillId="0" borderId="34" xfId="7" applyFont="1" applyBorder="1" applyAlignment="1">
      <alignment horizontal="left" vertical="center" wrapText="1" readingOrder="1"/>
    </xf>
    <xf numFmtId="0" fontId="11" fillId="0" borderId="11" xfId="7" applyFont="1" applyBorder="1" applyAlignment="1">
      <alignment horizontal="left" vertical="center" wrapText="1" readingOrder="1"/>
    </xf>
    <xf numFmtId="0" fontId="11" fillId="0" borderId="33" xfId="7" applyFont="1" applyBorder="1" applyAlignment="1">
      <alignment horizontal="left" vertical="center" wrapText="1" readingOrder="1"/>
    </xf>
    <xf numFmtId="167" fontId="11" fillId="0" borderId="31" xfId="7" applyNumberFormat="1" applyFont="1" applyBorder="1" applyAlignment="1">
      <alignment horizontal="right" vertical="center"/>
    </xf>
    <xf numFmtId="167" fontId="11" fillId="0" borderId="33" xfId="7" applyNumberFormat="1" applyFont="1" applyBorder="1" applyAlignment="1">
      <alignment horizontal="right" vertical="center"/>
    </xf>
    <xf numFmtId="170" fontId="11" fillId="0" borderId="31" xfId="7" applyNumberFormat="1" applyFont="1" applyBorder="1" applyAlignment="1">
      <alignment horizontal="right" vertical="center"/>
    </xf>
    <xf numFmtId="170" fontId="11" fillId="0" borderId="33" xfId="7" applyNumberFormat="1" applyFont="1" applyBorder="1" applyAlignment="1">
      <alignment horizontal="right" vertical="center"/>
    </xf>
    <xf numFmtId="171" fontId="11" fillId="0" borderId="31" xfId="7" applyNumberFormat="1" applyFont="1" applyBorder="1" applyAlignment="1">
      <alignment horizontal="right" vertical="center"/>
    </xf>
    <xf numFmtId="171" fontId="11" fillId="0" borderId="32" xfId="7" applyNumberFormat="1" applyFont="1" applyBorder="1" applyAlignment="1">
      <alignment horizontal="right" vertical="center"/>
    </xf>
    <xf numFmtId="0" fontId="11" fillId="0" borderId="38" xfId="7" applyFont="1" applyBorder="1" applyAlignment="1">
      <alignment horizontal="left" vertical="center" wrapText="1" readingOrder="1"/>
    </xf>
    <xf numFmtId="0" fontId="11" fillId="0" borderId="39" xfId="7" applyFont="1" applyBorder="1" applyAlignment="1">
      <alignment horizontal="left" vertical="center" wrapText="1" readingOrder="1"/>
    </xf>
    <xf numFmtId="0" fontId="11" fillId="0" borderId="37" xfId="7" applyFont="1" applyBorder="1" applyAlignment="1">
      <alignment horizontal="left" vertical="center" wrapText="1" readingOrder="1"/>
    </xf>
    <xf numFmtId="167" fontId="11" fillId="0" borderId="35" xfId="7" applyNumberFormat="1" applyFont="1" applyBorder="1" applyAlignment="1">
      <alignment horizontal="right" vertical="center"/>
    </xf>
    <xf numFmtId="167" fontId="11" fillId="0" borderId="37" xfId="7" applyNumberFormat="1" applyFont="1" applyBorder="1" applyAlignment="1">
      <alignment horizontal="right" vertical="center"/>
    </xf>
    <xf numFmtId="0" fontId="11" fillId="0" borderId="35" xfId="7" applyFont="1" applyBorder="1" applyAlignment="1">
      <alignment horizontal="right" vertical="center"/>
    </xf>
    <xf numFmtId="0" fontId="11" fillId="0" borderId="37" xfId="7" applyFont="1" applyBorder="1" applyAlignment="1">
      <alignment horizontal="right" vertical="center"/>
    </xf>
    <xf numFmtId="168" fontId="11" fillId="0" borderId="35" xfId="7" applyNumberFormat="1" applyFont="1" applyBorder="1" applyAlignment="1">
      <alignment horizontal="right" vertical="center"/>
    </xf>
    <xf numFmtId="168" fontId="11" fillId="0" borderId="37" xfId="7" applyNumberFormat="1" applyFont="1" applyBorder="1" applyAlignment="1">
      <alignment horizontal="right" vertical="center"/>
    </xf>
    <xf numFmtId="169" fontId="11" fillId="0" borderId="35" xfId="7" applyNumberFormat="1" applyFont="1" applyBorder="1" applyAlignment="1">
      <alignment horizontal="right" vertical="center"/>
    </xf>
    <xf numFmtId="169" fontId="11" fillId="0" borderId="36" xfId="7" applyNumberFormat="1" applyFont="1" applyBorder="1" applyAlignment="1">
      <alignment horizontal="right" vertical="center"/>
    </xf>
    <xf numFmtId="0" fontId="12" fillId="0" borderId="44" xfId="7" applyFont="1" applyBorder="1" applyAlignment="1">
      <alignment horizontal="right" vertical="center"/>
    </xf>
    <xf numFmtId="0" fontId="12" fillId="0" borderId="45" xfId="7" applyFont="1" applyBorder="1" applyAlignment="1">
      <alignment horizontal="right" vertical="center"/>
    </xf>
    <xf numFmtId="0" fontId="12" fillId="0" borderId="46" xfId="7" applyFont="1" applyBorder="1" applyAlignment="1">
      <alignment horizontal="right" vertical="center"/>
    </xf>
    <xf numFmtId="167" fontId="12" fillId="0" borderId="44" xfId="7" applyNumberFormat="1" applyFont="1" applyBorder="1" applyAlignment="1">
      <alignment horizontal="left" vertical="center"/>
    </xf>
    <xf numFmtId="167" fontId="12" fillId="0" borderId="45" xfId="7" applyNumberFormat="1" applyFont="1" applyBorder="1" applyAlignment="1">
      <alignment horizontal="left" vertical="center"/>
    </xf>
    <xf numFmtId="167" fontId="12" fillId="0" borderId="46" xfId="7" applyNumberFormat="1" applyFont="1" applyBorder="1" applyAlignment="1">
      <alignment horizontal="left" vertical="center"/>
    </xf>
    <xf numFmtId="0" fontId="12" fillId="0" borderId="18" xfId="7" applyFont="1" applyBorder="1" applyAlignment="1">
      <alignment horizontal="center" vertical="center" wrapText="1"/>
    </xf>
    <xf numFmtId="0" fontId="12" fillId="0" borderId="19" xfId="7" applyFont="1" applyBorder="1" applyAlignment="1">
      <alignment horizontal="center" vertical="center" wrapText="1"/>
    </xf>
    <xf numFmtId="0" fontId="12" fillId="0" borderId="20" xfId="7" applyFont="1" applyBorder="1" applyAlignment="1">
      <alignment horizontal="center" vertical="center" wrapText="1"/>
    </xf>
    <xf numFmtId="0" fontId="14" fillId="0" borderId="43" xfId="7" applyFont="1" applyBorder="1" applyAlignment="1">
      <alignment horizontal="center" vertical="center"/>
    </xf>
    <xf numFmtId="0" fontId="14" fillId="0" borderId="25" xfId="7" applyFont="1" applyBorder="1" applyAlignment="1">
      <alignment horizontal="center" vertical="center"/>
    </xf>
    <xf numFmtId="0" fontId="14" fillId="0" borderId="42" xfId="7" applyFont="1" applyBorder="1" applyAlignment="1">
      <alignment horizontal="center" vertical="center"/>
    </xf>
    <xf numFmtId="0" fontId="14" fillId="0" borderId="40" xfId="7" applyFont="1" applyBorder="1" applyAlignment="1">
      <alignment horizontal="center" vertical="center"/>
    </xf>
    <xf numFmtId="0" fontId="14" fillId="0" borderId="41" xfId="7" applyFont="1" applyBorder="1" applyAlignment="1">
      <alignment horizontal="center" vertical="center"/>
    </xf>
    <xf numFmtId="0" fontId="12" fillId="0" borderId="2" xfId="7" applyFont="1" applyBorder="1" applyAlignment="1">
      <alignment horizontal="center" vertical="center"/>
    </xf>
    <xf numFmtId="0" fontId="12" fillId="0" borderId="6" xfId="7" applyFont="1" applyBorder="1" applyAlignment="1">
      <alignment horizontal="center" vertical="center"/>
    </xf>
    <xf numFmtId="0" fontId="12" fillId="0" borderId="47" xfId="7" applyFont="1" applyBorder="1" applyAlignment="1">
      <alignment horizontal="center" vertical="center"/>
    </xf>
    <xf numFmtId="0" fontId="13" fillId="0" borderId="44" xfId="7" applyFont="1" applyBorder="1" applyAlignment="1">
      <alignment horizontal="right"/>
    </xf>
    <xf numFmtId="0" fontId="13" fillId="0" borderId="45" xfId="7" applyFont="1" applyBorder="1" applyAlignment="1">
      <alignment horizontal="right"/>
    </xf>
    <xf numFmtId="0" fontId="13" fillId="0" borderId="3" xfId="7" applyFont="1" applyBorder="1" applyAlignment="1">
      <alignment horizontal="right"/>
    </xf>
    <xf numFmtId="166" fontId="14" fillId="0" borderId="1" xfId="7" applyNumberFormat="1" applyFont="1" applyBorder="1" applyAlignment="1">
      <alignment horizontal="center"/>
    </xf>
    <xf numFmtId="166" fontId="14" fillId="0" borderId="46" xfId="7" applyNumberFormat="1" applyFont="1" applyBorder="1" applyAlignment="1">
      <alignment horizontal="center"/>
    </xf>
    <xf numFmtId="0" fontId="20" fillId="0" borderId="0" xfId="0" applyFont="1"/>
    <xf numFmtId="0" fontId="4" fillId="0" borderId="0" xfId="9"/>
    <xf numFmtId="0" fontId="4" fillId="0" borderId="53" xfId="9" applyBorder="1" applyAlignment="1">
      <alignment horizontal="center"/>
    </xf>
    <xf numFmtId="0" fontId="3" fillId="0" borderId="53" xfId="9" applyFont="1" applyBorder="1" applyAlignment="1">
      <alignment horizontal="center"/>
    </xf>
    <xf numFmtId="0" fontId="3" fillId="0" borderId="53" xfId="10" applyBorder="1" applyAlignment="1">
      <alignment horizontal="center" vertical="center"/>
    </xf>
    <xf numFmtId="0" fontId="22" fillId="0" borderId="0" xfId="0" applyFont="1"/>
    <xf numFmtId="0" fontId="22" fillId="0" borderId="0" xfId="0" applyFont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22" fillId="0" borderId="0" xfId="0" applyFont="1" applyBorder="1"/>
    <xf numFmtId="0" fontId="22" fillId="0" borderId="53" xfId="0" applyFont="1" applyBorder="1"/>
    <xf numFmtId="0" fontId="22" fillId="0" borderId="53" xfId="0" applyFont="1" applyBorder="1" applyAlignment="1">
      <alignment horizontal="center" vertical="center"/>
    </xf>
    <xf numFmtId="0" fontId="2" fillId="0" borderId="53" xfId="9" applyFont="1" applyBorder="1" applyAlignment="1">
      <alignment horizontal="center"/>
    </xf>
    <xf numFmtId="0" fontId="2" fillId="0" borderId="53" xfId="10" applyFont="1" applyBorder="1" applyAlignment="1">
      <alignment horizontal="center" vertical="center"/>
    </xf>
    <xf numFmtId="14" fontId="2" fillId="0" borderId="53" xfId="10" applyNumberFormat="1" applyFont="1" applyBorder="1" applyAlignment="1">
      <alignment horizontal="center" vertical="center"/>
    </xf>
    <xf numFmtId="0" fontId="21" fillId="0" borderId="53" xfId="0" applyFont="1" applyBorder="1" applyAlignment="1">
      <alignment horizontal="center"/>
    </xf>
    <xf numFmtId="0" fontId="27" fillId="0" borderId="54" xfId="7" applyFont="1" applyBorder="1" applyAlignment="1">
      <alignment vertical="center"/>
    </xf>
    <xf numFmtId="0" fontId="27" fillId="0" borderId="13" xfId="7" applyFont="1" applyBorder="1" applyAlignment="1">
      <alignment vertical="center"/>
    </xf>
    <xf numFmtId="0" fontId="27" fillId="0" borderId="13" xfId="7" applyFont="1" applyFill="1" applyBorder="1" applyAlignment="1">
      <alignment vertical="center"/>
    </xf>
    <xf numFmtId="0" fontId="28" fillId="0" borderId="13" xfId="7" applyNumberFormat="1" applyFont="1" applyFill="1" applyBorder="1" applyAlignment="1" applyProtection="1">
      <alignment vertical="center"/>
      <protection locked="0"/>
    </xf>
    <xf numFmtId="173" fontId="28" fillId="0" borderId="13" xfId="7" applyNumberFormat="1" applyFont="1" applyFill="1" applyBorder="1" applyAlignment="1" applyProtection="1">
      <alignment vertical="center"/>
      <protection locked="0"/>
    </xf>
    <xf numFmtId="174" fontId="28" fillId="0" borderId="13" xfId="7" applyNumberFormat="1" applyFont="1" applyFill="1" applyBorder="1" applyAlignment="1" applyProtection="1">
      <alignment vertical="center"/>
      <protection locked="0"/>
    </xf>
    <xf numFmtId="0" fontId="27" fillId="0" borderId="55" xfId="7" applyFont="1" applyBorder="1" applyAlignment="1">
      <alignment vertical="center"/>
    </xf>
    <xf numFmtId="0" fontId="29" fillId="0" borderId="56" xfId="7" applyFont="1" applyBorder="1"/>
    <xf numFmtId="0" fontId="29" fillId="0" borderId="0" xfId="7" applyFont="1" applyBorder="1"/>
    <xf numFmtId="0" fontId="30" fillId="0" borderId="0" xfId="7" applyFont="1" applyBorder="1" applyAlignment="1">
      <alignment vertical="top"/>
    </xf>
    <xf numFmtId="0" fontId="29" fillId="0" borderId="57" xfId="7" applyFont="1" applyBorder="1"/>
    <xf numFmtId="0" fontId="31" fillId="2" borderId="58" xfId="7" applyFont="1" applyFill="1" applyBorder="1" applyAlignment="1" applyProtection="1">
      <alignment horizontal="left" vertical="center" wrapText="1"/>
      <protection locked="0"/>
    </xf>
    <xf numFmtId="165" fontId="32" fillId="0" borderId="53" xfId="0" applyNumberFormat="1" applyFont="1" applyFill="1" applyBorder="1" applyAlignment="1" applyProtection="1">
      <alignment horizontal="center" vertical="center"/>
      <protection locked="0"/>
    </xf>
    <xf numFmtId="165" fontId="33" fillId="0" borderId="0" xfId="0" applyNumberFormat="1" applyFont="1" applyFill="1" applyBorder="1" applyAlignment="1" applyProtection="1">
      <alignment horizontal="center" vertical="center"/>
      <protection locked="0"/>
    </xf>
    <xf numFmtId="0" fontId="31" fillId="2" borderId="59" xfId="7" applyFont="1" applyFill="1" applyBorder="1" applyAlignment="1" applyProtection="1">
      <alignment horizontal="center" vertical="center" wrapText="1"/>
      <protection locked="0"/>
    </xf>
    <xf numFmtId="0" fontId="20" fillId="0" borderId="0" xfId="0" applyFont="1" applyAlignment="1">
      <alignment horizontal="center" vertical="center"/>
    </xf>
    <xf numFmtId="0" fontId="33" fillId="0" borderId="0" xfId="0" applyFont="1" applyBorder="1" applyAlignment="1">
      <alignment horizontal="center" vertical="center"/>
    </xf>
    <xf numFmtId="0" fontId="20" fillId="0" borderId="0" xfId="0" applyFont="1" applyAlignment="1">
      <alignment horizontal="center" vertical="top"/>
    </xf>
    <xf numFmtId="0" fontId="20" fillId="0" borderId="53" xfId="0" applyFont="1" applyBorder="1"/>
    <xf numFmtId="165" fontId="32" fillId="0" borderId="60" xfId="0" applyNumberFormat="1" applyFont="1" applyFill="1" applyBorder="1" applyAlignment="1" applyProtection="1">
      <alignment horizontal="center" vertical="center"/>
      <protection locked="0"/>
    </xf>
    <xf numFmtId="165" fontId="32" fillId="0" borderId="61" xfId="0" applyNumberFormat="1" applyFont="1" applyFill="1" applyBorder="1" applyAlignment="1" applyProtection="1">
      <alignment horizontal="center" vertical="center"/>
      <protection locked="0"/>
    </xf>
    <xf numFmtId="0" fontId="31" fillId="2" borderId="54" xfId="7" applyFont="1" applyFill="1" applyBorder="1" applyAlignment="1" applyProtection="1">
      <alignment horizontal="left" vertical="center" wrapText="1"/>
      <protection locked="0"/>
    </xf>
    <xf numFmtId="0" fontId="20" fillId="0" borderId="0" xfId="0" applyFont="1" applyBorder="1"/>
    <xf numFmtId="0" fontId="31" fillId="2" borderId="60" xfId="7" applyFont="1" applyFill="1" applyBorder="1" applyAlignment="1" applyProtection="1">
      <alignment horizontal="center" vertical="center" wrapText="1"/>
      <protection locked="0"/>
    </xf>
    <xf numFmtId="0" fontId="20" fillId="0" borderId="62" xfId="0" applyFont="1" applyBorder="1" applyAlignment="1">
      <alignment horizontal="center" vertical="center"/>
    </xf>
    <xf numFmtId="0" fontId="20" fillId="0" borderId="53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31" fillId="2" borderId="59" xfId="7" applyFont="1" applyFill="1" applyBorder="1" applyAlignment="1" applyProtection="1">
      <alignment horizontal="left" vertical="center" wrapText="1"/>
      <protection locked="0"/>
    </xf>
    <xf numFmtId="0" fontId="31" fillId="0" borderId="54" xfId="7" applyFont="1" applyBorder="1" applyAlignment="1">
      <alignment vertical="center"/>
    </xf>
    <xf numFmtId="0" fontId="31" fillId="0" borderId="13" xfId="7" applyFont="1" applyBorder="1" applyAlignment="1">
      <alignment vertical="center"/>
    </xf>
    <xf numFmtId="0" fontId="31" fillId="0" borderId="13" xfId="7" applyFont="1" applyFill="1" applyBorder="1" applyAlignment="1">
      <alignment vertical="center"/>
    </xf>
    <xf numFmtId="0" fontId="31" fillId="0" borderId="13" xfId="7" applyNumberFormat="1" applyFont="1" applyFill="1" applyBorder="1" applyAlignment="1" applyProtection="1">
      <alignment vertical="center"/>
      <protection locked="0"/>
    </xf>
    <xf numFmtId="173" fontId="31" fillId="0" borderId="13" xfId="7" applyNumberFormat="1" applyFont="1" applyFill="1" applyBorder="1" applyAlignment="1" applyProtection="1">
      <alignment vertical="center"/>
      <protection locked="0"/>
    </xf>
    <xf numFmtId="174" fontId="31" fillId="0" borderId="13" xfId="7" applyNumberFormat="1" applyFont="1" applyFill="1" applyBorder="1" applyAlignment="1" applyProtection="1">
      <alignment vertical="center"/>
      <protection locked="0"/>
    </xf>
    <xf numFmtId="0" fontId="31" fillId="0" borderId="55" xfId="7" applyFont="1" applyBorder="1" applyAlignment="1">
      <alignment vertical="center"/>
    </xf>
    <xf numFmtId="0" fontId="35" fillId="0" borderId="56" xfId="7" applyFont="1" applyBorder="1"/>
    <xf numFmtId="0" fontId="35" fillId="0" borderId="0" xfId="7" applyFont="1" applyBorder="1"/>
    <xf numFmtId="0" fontId="31" fillId="0" borderId="0" xfId="7" applyFont="1" applyBorder="1" applyAlignment="1">
      <alignment vertical="top"/>
    </xf>
    <xf numFmtId="0" fontId="35" fillId="0" borderId="57" xfId="7" applyFont="1" applyBorder="1"/>
    <xf numFmtId="165" fontId="22" fillId="0" borderId="0" xfId="0" applyNumberFormat="1" applyFont="1" applyFill="1" applyBorder="1" applyAlignment="1" applyProtection="1">
      <alignment horizontal="center" vertical="center"/>
      <protection locked="0"/>
    </xf>
    <xf numFmtId="0" fontId="22" fillId="0" borderId="0" xfId="0" applyFont="1" applyAlignment="1">
      <alignment horizontal="center" vertical="top"/>
    </xf>
    <xf numFmtId="0" fontId="27" fillId="0" borderId="0" xfId="7" applyFont="1" applyAlignment="1">
      <alignment horizontal="center" vertical="center"/>
    </xf>
    <xf numFmtId="165" fontId="32" fillId="0" borderId="63" xfId="0" applyNumberFormat="1" applyFont="1" applyFill="1" applyBorder="1" applyAlignment="1" applyProtection="1">
      <alignment horizontal="center" vertical="center"/>
      <protection locked="0"/>
    </xf>
    <xf numFmtId="0" fontId="22" fillId="0" borderId="61" xfId="0" applyFont="1" applyBorder="1" applyAlignment="1">
      <alignment horizontal="center" vertical="center"/>
    </xf>
    <xf numFmtId="165" fontId="32" fillId="0" borderId="0" xfId="0" applyNumberFormat="1" applyFont="1" applyFill="1" applyBorder="1" applyAlignment="1" applyProtection="1">
      <alignment horizontal="center" vertical="center"/>
      <protection locked="0"/>
    </xf>
    <xf numFmtId="0" fontId="22" fillId="0" borderId="62" xfId="0" applyFont="1" applyBorder="1" applyAlignment="1">
      <alignment horizontal="center" vertical="center"/>
    </xf>
    <xf numFmtId="165" fontId="36" fillId="0" borderId="0" xfId="0" applyNumberFormat="1" applyFont="1" applyFill="1" applyBorder="1" applyAlignment="1" applyProtection="1">
      <alignment horizontal="center" vertical="center"/>
      <protection locked="0"/>
    </xf>
    <xf numFmtId="0" fontId="36" fillId="0" borderId="0" xfId="0" applyFont="1" applyBorder="1" applyAlignment="1">
      <alignment horizontal="center" vertical="center"/>
    </xf>
    <xf numFmtId="165" fontId="32" fillId="0" borderId="53" xfId="0" applyNumberFormat="1" applyFont="1" applyFill="1" applyBorder="1" applyAlignment="1" applyProtection="1">
      <alignment horizontal="center" vertical="center"/>
    </xf>
    <xf numFmtId="165" fontId="32" fillId="0" borderId="60" xfId="0" applyNumberFormat="1" applyFont="1" applyFill="1" applyBorder="1" applyAlignment="1" applyProtection="1">
      <alignment horizontal="center" vertical="center"/>
    </xf>
    <xf numFmtId="165" fontId="32" fillId="0" borderId="61" xfId="0" applyNumberFormat="1" applyFont="1" applyFill="1" applyBorder="1" applyAlignment="1" applyProtection="1">
      <alignment horizontal="center" vertical="center"/>
    </xf>
    <xf numFmtId="2" fontId="22" fillId="0" borderId="0" xfId="0" applyNumberFormat="1" applyFont="1" applyBorder="1" applyAlignment="1">
      <alignment horizontal="center" vertical="center"/>
    </xf>
    <xf numFmtId="165" fontId="22" fillId="0" borderId="0" xfId="0" applyNumberFormat="1" applyFont="1" applyBorder="1" applyAlignment="1">
      <alignment horizontal="center" vertical="center"/>
    </xf>
    <xf numFmtId="0" fontId="1" fillId="0" borderId="53" xfId="9" applyFont="1" applyBorder="1" applyAlignment="1">
      <alignment horizontal="center"/>
    </xf>
    <xf numFmtId="0" fontId="1" fillId="0" borderId="53" xfId="9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3" borderId="53" xfId="9" applyFont="1" applyFill="1" applyBorder="1" applyAlignment="1">
      <alignment horizontal="center"/>
    </xf>
    <xf numFmtId="0" fontId="4" fillId="3" borderId="53" xfId="9" applyFill="1" applyBorder="1" applyAlignment="1">
      <alignment horizontal="center"/>
    </xf>
    <xf numFmtId="0" fontId="2" fillId="3" borderId="53" xfId="9" applyFont="1" applyFill="1" applyBorder="1" applyAlignment="1">
      <alignment horizontal="center"/>
    </xf>
    <xf numFmtId="0" fontId="1" fillId="3" borderId="53" xfId="9" applyFont="1" applyFill="1" applyBorder="1" applyAlignment="1">
      <alignment horizontal="center" vertical="center"/>
    </xf>
    <xf numFmtId="0" fontId="27" fillId="0" borderId="0" xfId="7" applyFont="1" applyAlignment="1">
      <alignment horizontal="center" vertical="center"/>
    </xf>
    <xf numFmtId="0" fontId="34" fillId="0" borderId="0" xfId="0" applyFont="1" applyBorder="1" applyAlignment="1">
      <alignment horizontal="center" vertical="top" wrapText="1"/>
    </xf>
    <xf numFmtId="0" fontId="26" fillId="0" borderId="0" xfId="7" applyFont="1" applyAlignment="1">
      <alignment horizontal="center" vertical="center"/>
    </xf>
    <xf numFmtId="0" fontId="23" fillId="0" borderId="0" xfId="0" applyFont="1" applyBorder="1" applyAlignment="1">
      <alignment horizontal="justify" vertical="center" wrapText="1"/>
    </xf>
    <xf numFmtId="0" fontId="24" fillId="0" borderId="0" xfId="0" applyFont="1" applyBorder="1" applyAlignment="1">
      <alignment horizontal="justify" vertical="center" wrapText="1"/>
    </xf>
    <xf numFmtId="0" fontId="25" fillId="0" borderId="0" xfId="0" applyFont="1" applyBorder="1" applyAlignment="1">
      <alignment horizontal="center" wrapText="1"/>
    </xf>
  </cellXfs>
  <cellStyles count="11">
    <cellStyle name="Comma 2" xfId="4"/>
    <cellStyle name="Comma 3" xfId="8"/>
    <cellStyle name="Normal" xfId="0" builtinId="0"/>
    <cellStyle name="Normal 2" xfId="1"/>
    <cellStyle name="Normal 3" xfId="2"/>
    <cellStyle name="Normal 4" xfId="3"/>
    <cellStyle name="Normal 5" xfId="5"/>
    <cellStyle name="Normal 5 2" xfId="6"/>
    <cellStyle name="Normal 6" xfId="7"/>
    <cellStyle name="Normal 7" xfId="9"/>
    <cellStyle name="Normal 7 2" xf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.xml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.xml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3.xml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.xml"/></Relationships>
</file>

<file path=xl/charts/_rels/chart2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5.xml"/></Relationships>
</file>

<file path=xl/charts/_rels/chart2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6.xml"/></Relationships>
</file>

<file path=xl/charts/_rels/chart2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7.xml"/></Relationships>
</file>

<file path=xl/charts/_rels/chart2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8.xml"/></Relationships>
</file>

<file path=xl/charts/_rels/chart2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9.xml"/></Relationships>
</file>

<file path=xl/charts/_rels/chart2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0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1.xml"/></Relationships>
</file>

<file path=xl/charts/_rels/chart3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2.xml"/></Relationships>
</file>

<file path=xl/charts/_rels/chart3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3.xml"/></Relationships>
</file>

<file path=xl/charts/_rels/chart3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4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0.000</c:formatCode>
              <c:ptCount val="23"/>
              <c:pt idx="0">
                <c:v>0</c:v>
              </c:pt>
              <c:pt idx="1">
                <c:v>10</c:v>
              </c:pt>
              <c:pt idx="2">
                <c:v>14</c:v>
              </c:pt>
              <c:pt idx="3">
                <c:v>16</c:v>
              </c:pt>
              <c:pt idx="4">
                <c:v>20</c:v>
              </c:pt>
              <c:pt idx="5">
                <c:v>24</c:v>
              </c:pt>
              <c:pt idx="6">
                <c:v>28</c:v>
              </c:pt>
              <c:pt idx="7">
                <c:v>32</c:v>
              </c:pt>
              <c:pt idx="8">
                <c:v>36</c:v>
              </c:pt>
              <c:pt idx="9">
                <c:v>39</c:v>
              </c:pt>
              <c:pt idx="10">
                <c:v>42</c:v>
              </c:pt>
              <c:pt idx="11">
                <c:v>45</c:v>
              </c:pt>
              <c:pt idx="12">
                <c:v>53</c:v>
              </c:pt>
              <c:pt idx="13">
                <c:v>58</c:v>
              </c:pt>
              <c:pt idx="14">
                <c:v>63.5</c:v>
              </c:pt>
              <c:pt idx="15">
                <c:v>65</c:v>
              </c:pt>
              <c:pt idx="16">
                <c:v>66</c:v>
              </c:pt>
              <c:pt idx="17">
                <c:v>70</c:v>
              </c:pt>
              <c:pt idx="18">
                <c:v>74</c:v>
              </c:pt>
              <c:pt idx="19">
                <c:v>85</c:v>
              </c:pt>
            </c:numLit>
          </c:xVal>
          <c:yVal>
            <c:numLit>
              <c:formatCode>0.000</c:formatCode>
              <c:ptCount val="23"/>
              <c:pt idx="0">
                <c:v>1.5270000000000001</c:v>
              </c:pt>
              <c:pt idx="1">
                <c:v>1.5070000000000003</c:v>
              </c:pt>
              <c:pt idx="2">
                <c:v>0.43700000000000028</c:v>
              </c:pt>
              <c:pt idx="3">
                <c:v>-0.81299999999999972</c:v>
              </c:pt>
              <c:pt idx="4">
                <c:v>-1.3729999999999993</c:v>
              </c:pt>
              <c:pt idx="5">
                <c:v>-1.6229999999999993</c:v>
              </c:pt>
              <c:pt idx="6">
                <c:v>-1.8129999999999997</c:v>
              </c:pt>
              <c:pt idx="7">
                <c:v>-1.6929999999999996</c:v>
              </c:pt>
              <c:pt idx="8">
                <c:v>-0.87299999999999933</c:v>
              </c:pt>
              <c:pt idx="9">
                <c:v>0.19700000000000006</c:v>
              </c:pt>
              <c:pt idx="10">
                <c:v>0.78700000000000037</c:v>
              </c:pt>
              <c:pt idx="11">
                <c:v>1.0670000000000002</c:v>
              </c:pt>
              <c:pt idx="12">
                <c:v>1.2370000000000003</c:v>
              </c:pt>
              <c:pt idx="13">
                <c:v>1.4470000000000003</c:v>
              </c:pt>
              <c:pt idx="14">
                <c:v>1.5570000000000002</c:v>
              </c:pt>
              <c:pt idx="15">
                <c:v>1.5270000000000001</c:v>
              </c:pt>
              <c:pt idx="16">
                <c:v>0.92700000000000005</c:v>
              </c:pt>
              <c:pt idx="17">
                <c:v>0.38700000000000045</c:v>
              </c:pt>
              <c:pt idx="18">
                <c:v>0.29700000000000015</c:v>
              </c:pt>
              <c:pt idx="19">
                <c:v>0.24700000000000033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BEE7-474B-A680-CBF2B99389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853248"/>
        <c:axId val="82859904"/>
      </c:scatterChart>
      <c:valAx>
        <c:axId val="82853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59904"/>
        <c:crosses val="autoZero"/>
        <c:crossBetween val="midCat"/>
        <c:majorUnit val="5"/>
        <c:minorUnit val="1"/>
      </c:valAx>
      <c:valAx>
        <c:axId val="82859904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53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0.000</c:formatCode>
              <c:ptCount val="23"/>
              <c:pt idx="0">
                <c:v>0</c:v>
              </c:pt>
              <c:pt idx="1">
                <c:v>8</c:v>
              </c:pt>
              <c:pt idx="2">
                <c:v>12</c:v>
              </c:pt>
              <c:pt idx="3">
                <c:v>16</c:v>
              </c:pt>
              <c:pt idx="4">
                <c:v>17.5</c:v>
              </c:pt>
              <c:pt idx="5">
                <c:v>18</c:v>
              </c:pt>
              <c:pt idx="6">
                <c:v>19</c:v>
              </c:pt>
              <c:pt idx="7">
                <c:v>21</c:v>
              </c:pt>
              <c:pt idx="8">
                <c:v>25</c:v>
              </c:pt>
              <c:pt idx="9">
                <c:v>26</c:v>
              </c:pt>
              <c:pt idx="10">
                <c:v>30</c:v>
              </c:pt>
              <c:pt idx="11">
                <c:v>34</c:v>
              </c:pt>
              <c:pt idx="12">
                <c:v>38</c:v>
              </c:pt>
              <c:pt idx="13">
                <c:v>42</c:v>
              </c:pt>
              <c:pt idx="14">
                <c:v>46</c:v>
              </c:pt>
              <c:pt idx="15">
                <c:v>50</c:v>
              </c:pt>
              <c:pt idx="16">
                <c:v>54</c:v>
              </c:pt>
              <c:pt idx="17">
                <c:v>54.5</c:v>
              </c:pt>
              <c:pt idx="18">
                <c:v>59.5</c:v>
              </c:pt>
              <c:pt idx="19">
                <c:v>70</c:v>
              </c:pt>
            </c:numLit>
          </c:xVal>
          <c:yVal>
            <c:numLit>
              <c:formatCode>0.000</c:formatCode>
              <c:ptCount val="23"/>
              <c:pt idx="0">
                <c:v>1.9390000000000001</c:v>
              </c:pt>
              <c:pt idx="1">
                <c:v>1.7590000000000003</c:v>
              </c:pt>
              <c:pt idx="2">
                <c:v>1.6590000000000003</c:v>
              </c:pt>
              <c:pt idx="3">
                <c:v>1.8390000000000004</c:v>
              </c:pt>
              <c:pt idx="4">
                <c:v>2.7789999999999999</c:v>
              </c:pt>
              <c:pt idx="5">
                <c:v>2.5790000000000002</c:v>
              </c:pt>
              <c:pt idx="6">
                <c:v>1.7390000000000001</c:v>
              </c:pt>
              <c:pt idx="7">
                <c:v>1.5390000000000001</c:v>
              </c:pt>
              <c:pt idx="8">
                <c:v>1.5290000000000001</c:v>
              </c:pt>
              <c:pt idx="9">
                <c:v>1.419</c:v>
              </c:pt>
              <c:pt idx="10">
                <c:v>1.379</c:v>
              </c:pt>
              <c:pt idx="11">
                <c:v>1.379</c:v>
              </c:pt>
              <c:pt idx="12">
                <c:v>1.369</c:v>
              </c:pt>
              <c:pt idx="13">
                <c:v>1.359</c:v>
              </c:pt>
              <c:pt idx="14">
                <c:v>1.5990000000000002</c:v>
              </c:pt>
              <c:pt idx="15">
                <c:v>1.3290000000000002</c:v>
              </c:pt>
              <c:pt idx="16">
                <c:v>1.879</c:v>
              </c:pt>
              <c:pt idx="17">
                <c:v>3.069</c:v>
              </c:pt>
              <c:pt idx="18">
                <c:v>3.2290000000000001</c:v>
              </c:pt>
              <c:pt idx="19">
                <c:v>3.0090000000000003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11CC-4CB8-B134-E13310E779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440576"/>
        <c:axId val="84443136"/>
      </c:scatterChart>
      <c:valAx>
        <c:axId val="84440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43136"/>
        <c:crosses val="autoZero"/>
        <c:crossBetween val="midCat"/>
        <c:majorUnit val="5"/>
        <c:minorUnit val="1"/>
      </c:valAx>
      <c:valAx>
        <c:axId val="84443136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40576"/>
        <c:crosses val="autoZero"/>
        <c:crossBetween val="midCat"/>
      </c:valAx>
      <c:spPr>
        <a:noFill/>
        <a:ln>
          <a:solidFill>
            <a:schemeClr val="bg1"/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0.000</c:formatCode>
              <c:ptCount val="26"/>
              <c:pt idx="0">
                <c:v>0</c:v>
              </c:pt>
              <c:pt idx="1">
                <c:v>8</c:v>
              </c:pt>
              <c:pt idx="2">
                <c:v>12</c:v>
              </c:pt>
              <c:pt idx="3">
                <c:v>13</c:v>
              </c:pt>
              <c:pt idx="4">
                <c:v>14</c:v>
              </c:pt>
              <c:pt idx="5">
                <c:v>18</c:v>
              </c:pt>
              <c:pt idx="6">
                <c:v>19</c:v>
              </c:pt>
              <c:pt idx="7">
                <c:v>23</c:v>
              </c:pt>
              <c:pt idx="8">
                <c:v>24.5</c:v>
              </c:pt>
              <c:pt idx="9">
                <c:v>33.5</c:v>
              </c:pt>
              <c:pt idx="10">
                <c:v>34.5</c:v>
              </c:pt>
              <c:pt idx="11">
                <c:v>35.5</c:v>
              </c:pt>
              <c:pt idx="12">
                <c:v>45.5</c:v>
              </c:pt>
              <c:pt idx="13">
                <c:v>50.5</c:v>
              </c:pt>
              <c:pt idx="14">
                <c:v>53.5</c:v>
              </c:pt>
              <c:pt idx="15">
                <c:v>54.5</c:v>
              </c:pt>
              <c:pt idx="16">
                <c:v>57</c:v>
              </c:pt>
              <c:pt idx="17">
                <c:v>60.5</c:v>
              </c:pt>
              <c:pt idx="18">
                <c:v>61.5</c:v>
              </c:pt>
              <c:pt idx="19">
                <c:v>69</c:v>
              </c:pt>
            </c:numLit>
          </c:xVal>
          <c:yVal>
            <c:numLit>
              <c:formatCode>0.000</c:formatCode>
              <c:ptCount val="26"/>
              <c:pt idx="0">
                <c:v>1.5939999999999999</c:v>
              </c:pt>
              <c:pt idx="1">
                <c:v>1.5939999999999999</c:v>
              </c:pt>
              <c:pt idx="2">
                <c:v>2.1039999999999996</c:v>
              </c:pt>
              <c:pt idx="3">
                <c:v>2.4239999999999995</c:v>
              </c:pt>
              <c:pt idx="4">
                <c:v>2.0239999999999996</c:v>
              </c:pt>
              <c:pt idx="5">
                <c:v>1.9639999999999995</c:v>
              </c:pt>
              <c:pt idx="6">
                <c:v>1.6039999999999996</c:v>
              </c:pt>
              <c:pt idx="7">
                <c:v>2.7839999999999998</c:v>
              </c:pt>
              <c:pt idx="8">
                <c:v>2.1239999999999997</c:v>
              </c:pt>
              <c:pt idx="9">
                <c:v>2.0539999999999998</c:v>
              </c:pt>
              <c:pt idx="10">
                <c:v>1.4039999999999999</c:v>
              </c:pt>
              <c:pt idx="11">
                <c:v>1.9839999999999995</c:v>
              </c:pt>
              <c:pt idx="12">
                <c:v>2.1039999999999996</c:v>
              </c:pt>
              <c:pt idx="13">
                <c:v>1.8939999999999997</c:v>
              </c:pt>
              <c:pt idx="14">
                <c:v>2.3539999999999996</c:v>
              </c:pt>
              <c:pt idx="15">
                <c:v>3.194</c:v>
              </c:pt>
              <c:pt idx="16">
                <c:v>3.3639999999999999</c:v>
              </c:pt>
              <c:pt idx="17">
                <c:v>3.1639999999999997</c:v>
              </c:pt>
              <c:pt idx="18">
                <c:v>1.6639999999999997</c:v>
              </c:pt>
              <c:pt idx="19">
                <c:v>1.4539999999999997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CC7B-4E52-9821-CA045DF21C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58208"/>
        <c:axId val="49759744"/>
      </c:scatterChart>
      <c:valAx>
        <c:axId val="49758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59744"/>
        <c:crosses val="autoZero"/>
        <c:crossBetween val="midCat"/>
        <c:majorUnit val="5"/>
        <c:minorUnit val="1"/>
      </c:valAx>
      <c:valAx>
        <c:axId val="49759744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58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73464625126E-2"/>
          <c:y val="0.10725386373849671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0.000</c:formatCode>
              <c:ptCount val="20"/>
              <c:pt idx="0">
                <c:v>0</c:v>
              </c:pt>
              <c:pt idx="1">
                <c:v>5</c:v>
              </c:pt>
              <c:pt idx="2">
                <c:v>10</c:v>
              </c:pt>
              <c:pt idx="3">
                <c:v>15</c:v>
              </c:pt>
              <c:pt idx="4">
                <c:v>25</c:v>
              </c:pt>
              <c:pt idx="5">
                <c:v>30</c:v>
              </c:pt>
              <c:pt idx="6">
                <c:v>31</c:v>
              </c:pt>
              <c:pt idx="7">
                <c:v>32</c:v>
              </c:pt>
              <c:pt idx="8">
                <c:v>33</c:v>
              </c:pt>
              <c:pt idx="9">
                <c:v>35</c:v>
              </c:pt>
              <c:pt idx="10">
                <c:v>36</c:v>
              </c:pt>
              <c:pt idx="11">
                <c:v>38.5</c:v>
              </c:pt>
              <c:pt idx="12">
                <c:v>39.5</c:v>
              </c:pt>
              <c:pt idx="13">
                <c:v>49.5</c:v>
              </c:pt>
              <c:pt idx="14">
                <c:v>53.5</c:v>
              </c:pt>
              <c:pt idx="15">
                <c:v>54.5</c:v>
              </c:pt>
              <c:pt idx="16">
                <c:v>57</c:v>
              </c:pt>
              <c:pt idx="17">
                <c:v>58</c:v>
              </c:pt>
              <c:pt idx="18">
                <c:v>62</c:v>
              </c:pt>
              <c:pt idx="19">
                <c:v>70</c:v>
              </c:pt>
            </c:numLit>
          </c:xVal>
          <c:yVal>
            <c:numLit>
              <c:formatCode>0.000</c:formatCode>
              <c:ptCount val="20"/>
              <c:pt idx="0">
                <c:v>3.2249999999999992</c:v>
              </c:pt>
              <c:pt idx="1">
                <c:v>3.1649999999999991</c:v>
              </c:pt>
              <c:pt idx="2">
                <c:v>3.0749999999999993</c:v>
              </c:pt>
              <c:pt idx="3">
                <c:v>2.944999999999999</c:v>
              </c:pt>
              <c:pt idx="4">
                <c:v>3.004999999999999</c:v>
              </c:pt>
              <c:pt idx="5">
                <c:v>2.8649999999999993</c:v>
              </c:pt>
              <c:pt idx="6">
                <c:v>2.4749999999999992</c:v>
              </c:pt>
              <c:pt idx="7">
                <c:v>1.9049999999999989</c:v>
              </c:pt>
              <c:pt idx="8">
                <c:v>1.5849999999999991</c:v>
              </c:pt>
              <c:pt idx="9">
                <c:v>2.0349999999999993</c:v>
              </c:pt>
              <c:pt idx="10">
                <c:v>1.6449999999999991</c:v>
              </c:pt>
              <c:pt idx="11">
                <c:v>2.8449999999999993</c:v>
              </c:pt>
              <c:pt idx="12">
                <c:v>2.984999999999999</c:v>
              </c:pt>
              <c:pt idx="13">
                <c:v>2.8749999999999991</c:v>
              </c:pt>
              <c:pt idx="14">
                <c:v>3.0149999999999992</c:v>
              </c:pt>
              <c:pt idx="15">
                <c:v>3.1749999999999989</c:v>
              </c:pt>
              <c:pt idx="16">
                <c:v>3.1849999999999992</c:v>
              </c:pt>
              <c:pt idx="17">
                <c:v>2.8249999999999993</c:v>
              </c:pt>
              <c:pt idx="18">
                <c:v>2.4349999999999992</c:v>
              </c:pt>
              <c:pt idx="19">
                <c:v>2.4349999999999992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F326-4398-97CA-B0FFCCE7B5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00704"/>
        <c:axId val="49803264"/>
      </c:scatterChart>
      <c:valAx>
        <c:axId val="49800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03264"/>
        <c:crosses val="autoZero"/>
        <c:crossBetween val="midCat"/>
        <c:majorUnit val="5"/>
        <c:minorUnit val="1"/>
      </c:valAx>
      <c:valAx>
        <c:axId val="49803264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00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0.000</c:formatCode>
              <c:ptCount val="25"/>
              <c:pt idx="0">
                <c:v>0</c:v>
              </c:pt>
              <c:pt idx="1">
                <c:v>19</c:v>
              </c:pt>
              <c:pt idx="2">
                <c:v>21</c:v>
              </c:pt>
              <c:pt idx="3">
                <c:v>21.5</c:v>
              </c:pt>
              <c:pt idx="4">
                <c:v>21.9</c:v>
              </c:pt>
              <c:pt idx="5">
                <c:v>22.5</c:v>
              </c:pt>
              <c:pt idx="6">
                <c:v>25</c:v>
              </c:pt>
              <c:pt idx="7">
                <c:v>29</c:v>
              </c:pt>
              <c:pt idx="8">
                <c:v>33</c:v>
              </c:pt>
              <c:pt idx="9">
                <c:v>37</c:v>
              </c:pt>
              <c:pt idx="10">
                <c:v>39</c:v>
              </c:pt>
              <c:pt idx="11">
                <c:v>43</c:v>
              </c:pt>
              <c:pt idx="12">
                <c:v>46</c:v>
              </c:pt>
              <c:pt idx="13">
                <c:v>49</c:v>
              </c:pt>
              <c:pt idx="14">
                <c:v>50</c:v>
              </c:pt>
              <c:pt idx="15">
                <c:v>51</c:v>
              </c:pt>
              <c:pt idx="16">
                <c:v>51.9</c:v>
              </c:pt>
              <c:pt idx="17">
                <c:v>54.5</c:v>
              </c:pt>
              <c:pt idx="18">
                <c:v>65</c:v>
              </c:pt>
              <c:pt idx="19">
                <c:v>75</c:v>
              </c:pt>
            </c:numLit>
          </c:xVal>
          <c:yVal>
            <c:numLit>
              <c:formatCode>0.000</c:formatCode>
              <c:ptCount val="25"/>
              <c:pt idx="0">
                <c:v>1.5379999999999998</c:v>
              </c:pt>
              <c:pt idx="1">
                <c:v>1.4379999999999997</c:v>
              </c:pt>
              <c:pt idx="2">
                <c:v>1.5379999999999998</c:v>
              </c:pt>
              <c:pt idx="3">
                <c:v>2.5179999999999998</c:v>
              </c:pt>
              <c:pt idx="4">
                <c:v>2.5579999999999998</c:v>
              </c:pt>
              <c:pt idx="5">
                <c:v>1.7079999999999997</c:v>
              </c:pt>
              <c:pt idx="6">
                <c:v>1.3979999999999997</c:v>
              </c:pt>
              <c:pt idx="7">
                <c:v>1.4879999999999995</c:v>
              </c:pt>
              <c:pt idx="8">
                <c:v>1.448</c:v>
              </c:pt>
              <c:pt idx="9">
                <c:v>1.5179999999999998</c:v>
              </c:pt>
              <c:pt idx="10">
                <c:v>1.4979999999999998</c:v>
              </c:pt>
              <c:pt idx="11">
                <c:v>1.4979999999999998</c:v>
              </c:pt>
              <c:pt idx="12">
                <c:v>1.1179999999999999</c:v>
              </c:pt>
              <c:pt idx="13">
                <c:v>1.2779999999999996</c:v>
              </c:pt>
              <c:pt idx="14">
                <c:v>2.3779999999999997</c:v>
              </c:pt>
              <c:pt idx="15">
                <c:v>2.0679999999999996</c:v>
              </c:pt>
              <c:pt idx="16">
                <c:v>2.4579999999999997</c:v>
              </c:pt>
              <c:pt idx="17">
                <c:v>0.95799999999999974</c:v>
              </c:pt>
              <c:pt idx="18">
                <c:v>1.0579999999999998</c:v>
              </c:pt>
              <c:pt idx="19">
                <c:v>1.0779999999999998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AD5A-4A44-A08A-9636320B0E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370752"/>
        <c:axId val="107397888"/>
      </c:scatterChart>
      <c:valAx>
        <c:axId val="107370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397888"/>
        <c:crosses val="autoZero"/>
        <c:crossBetween val="midCat"/>
        <c:majorUnit val="5"/>
        <c:minorUnit val="1"/>
      </c:valAx>
      <c:valAx>
        <c:axId val="107397888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370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0.000</c:formatCode>
              <c:ptCount val="20"/>
              <c:pt idx="0">
                <c:v>0</c:v>
              </c:pt>
              <c:pt idx="1">
                <c:v>14</c:v>
              </c:pt>
              <c:pt idx="2">
                <c:v>16</c:v>
              </c:pt>
              <c:pt idx="3">
                <c:v>18</c:v>
              </c:pt>
              <c:pt idx="4">
                <c:v>19</c:v>
              </c:pt>
              <c:pt idx="5">
                <c:v>21.5</c:v>
              </c:pt>
              <c:pt idx="6">
                <c:v>25.5</c:v>
              </c:pt>
              <c:pt idx="7">
                <c:v>29.5</c:v>
              </c:pt>
              <c:pt idx="8">
                <c:v>33.5</c:v>
              </c:pt>
              <c:pt idx="9">
                <c:v>37.5</c:v>
              </c:pt>
              <c:pt idx="10">
                <c:v>41.5</c:v>
              </c:pt>
              <c:pt idx="11">
                <c:v>45.5</c:v>
              </c:pt>
              <c:pt idx="12">
                <c:v>49.5</c:v>
              </c:pt>
              <c:pt idx="13">
                <c:v>53.5</c:v>
              </c:pt>
              <c:pt idx="14">
                <c:v>54.5</c:v>
              </c:pt>
              <c:pt idx="15">
                <c:v>55.5</c:v>
              </c:pt>
              <c:pt idx="16">
                <c:v>57.5</c:v>
              </c:pt>
              <c:pt idx="17">
                <c:v>65</c:v>
              </c:pt>
              <c:pt idx="18">
                <c:v>70</c:v>
              </c:pt>
              <c:pt idx="19">
                <c:v>75</c:v>
              </c:pt>
            </c:numLit>
          </c:xVal>
          <c:yVal>
            <c:numLit>
              <c:formatCode>0.000</c:formatCode>
              <c:ptCount val="20"/>
              <c:pt idx="0">
                <c:v>1.7529999999999997</c:v>
              </c:pt>
              <c:pt idx="1">
                <c:v>1.5229999999999997</c:v>
              </c:pt>
              <c:pt idx="2">
                <c:v>1.1729999999999996</c:v>
              </c:pt>
              <c:pt idx="3">
                <c:v>2.0029999999999997</c:v>
              </c:pt>
              <c:pt idx="4">
                <c:v>2.6729999999999996</c:v>
              </c:pt>
              <c:pt idx="5">
                <c:v>1.6029999999999998</c:v>
              </c:pt>
              <c:pt idx="6">
                <c:v>0.31299999999999972</c:v>
              </c:pt>
              <c:pt idx="7">
                <c:v>0.57299999999999951</c:v>
              </c:pt>
              <c:pt idx="8">
                <c:v>1.6929999999999996</c:v>
              </c:pt>
              <c:pt idx="9">
                <c:v>1.5029999999999997</c:v>
              </c:pt>
              <c:pt idx="10">
                <c:v>1.4929999999999999</c:v>
              </c:pt>
              <c:pt idx="11">
                <c:v>1.5029999999999997</c:v>
              </c:pt>
              <c:pt idx="12">
                <c:v>1.4929999999999999</c:v>
              </c:pt>
              <c:pt idx="13">
                <c:v>1.5229999999999997</c:v>
              </c:pt>
              <c:pt idx="14">
                <c:v>1.8229999999999995</c:v>
              </c:pt>
              <c:pt idx="15">
                <c:v>1.7029999999999998</c:v>
              </c:pt>
              <c:pt idx="16">
                <c:v>1.7129999999999996</c:v>
              </c:pt>
              <c:pt idx="17">
                <c:v>1.6929999999999996</c:v>
              </c:pt>
              <c:pt idx="18">
                <c:v>1.6229999999999998</c:v>
              </c:pt>
              <c:pt idx="19">
                <c:v>1.5929999999999995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B72C-497A-9FD7-478BF3557B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967232"/>
        <c:axId val="107969536"/>
      </c:scatterChart>
      <c:valAx>
        <c:axId val="107967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969536"/>
        <c:crosses val="autoZero"/>
        <c:crossBetween val="midCat"/>
        <c:majorUnit val="5"/>
        <c:minorUnit val="1"/>
      </c:valAx>
      <c:valAx>
        <c:axId val="107969536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967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0.000</c:formatCode>
              <c:ptCount val="22"/>
              <c:pt idx="0">
                <c:v>0</c:v>
              </c:pt>
              <c:pt idx="1">
                <c:v>5</c:v>
              </c:pt>
              <c:pt idx="2">
                <c:v>6</c:v>
              </c:pt>
              <c:pt idx="3">
                <c:v>7</c:v>
              </c:pt>
              <c:pt idx="4">
                <c:v>11</c:v>
              </c:pt>
              <c:pt idx="5">
                <c:v>16</c:v>
              </c:pt>
              <c:pt idx="6">
                <c:v>21</c:v>
              </c:pt>
              <c:pt idx="7">
                <c:v>25</c:v>
              </c:pt>
              <c:pt idx="8">
                <c:v>28</c:v>
              </c:pt>
              <c:pt idx="9">
                <c:v>31</c:v>
              </c:pt>
              <c:pt idx="10">
                <c:v>31.5</c:v>
              </c:pt>
              <c:pt idx="11">
                <c:v>32.5</c:v>
              </c:pt>
              <c:pt idx="12">
                <c:v>34.5</c:v>
              </c:pt>
              <c:pt idx="13">
                <c:v>35.5</c:v>
              </c:pt>
              <c:pt idx="14">
                <c:v>36</c:v>
              </c:pt>
              <c:pt idx="15">
                <c:v>36.5</c:v>
              </c:pt>
              <c:pt idx="16">
                <c:v>37.5</c:v>
              </c:pt>
              <c:pt idx="17">
                <c:v>42.5</c:v>
              </c:pt>
              <c:pt idx="18">
                <c:v>50</c:v>
              </c:pt>
              <c:pt idx="19">
                <c:v>60</c:v>
              </c:pt>
            </c:numLit>
          </c:xVal>
          <c:yVal>
            <c:numLit>
              <c:formatCode>0.000</c:formatCode>
              <c:ptCount val="22"/>
              <c:pt idx="0">
                <c:v>2.6139999999999994</c:v>
              </c:pt>
              <c:pt idx="1">
                <c:v>2.7239999999999993</c:v>
              </c:pt>
              <c:pt idx="2">
                <c:v>2.2339999999999995</c:v>
              </c:pt>
              <c:pt idx="3">
                <c:v>0.44399999999999951</c:v>
              </c:pt>
              <c:pt idx="4">
                <c:v>-0.41600000000000037</c:v>
              </c:pt>
              <c:pt idx="5">
                <c:v>-1.6350000000000007</c:v>
              </c:pt>
              <c:pt idx="6">
                <c:v>5.4999999999999716E-2</c:v>
              </c:pt>
              <c:pt idx="7">
                <c:v>1.2039999999999993</c:v>
              </c:pt>
              <c:pt idx="8">
                <c:v>0.56399999999999961</c:v>
              </c:pt>
              <c:pt idx="9">
                <c:v>1.2539999999999996</c:v>
              </c:pt>
              <c:pt idx="10">
                <c:v>2.2439999999999998</c:v>
              </c:pt>
              <c:pt idx="11">
                <c:v>1.4939999999999993</c:v>
              </c:pt>
              <c:pt idx="12">
                <c:v>0.44399999999999951</c:v>
              </c:pt>
              <c:pt idx="13">
                <c:v>1.4039999999999995</c:v>
              </c:pt>
              <c:pt idx="14">
                <c:v>2.3839999999999995</c:v>
              </c:pt>
              <c:pt idx="15">
                <c:v>2.4039999999999995</c:v>
              </c:pt>
              <c:pt idx="16">
                <c:v>1.5539999999999994</c:v>
              </c:pt>
              <c:pt idx="17">
                <c:v>1.5739999999999994</c:v>
              </c:pt>
              <c:pt idx="18">
                <c:v>1.5039999999999996</c:v>
              </c:pt>
              <c:pt idx="19">
                <c:v>1.4439999999999995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B8A2-4B61-BCC8-DB18C13FC8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491328"/>
        <c:axId val="107493632"/>
      </c:scatterChart>
      <c:valAx>
        <c:axId val="107491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493632"/>
        <c:crosses val="autoZero"/>
        <c:crossBetween val="midCat"/>
        <c:majorUnit val="5"/>
        <c:minorUnit val="1"/>
      </c:valAx>
      <c:valAx>
        <c:axId val="107493632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491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0.000</c:formatCode>
              <c:ptCount val="24"/>
              <c:pt idx="0">
                <c:v>0</c:v>
              </c:pt>
              <c:pt idx="1">
                <c:v>15</c:v>
              </c:pt>
              <c:pt idx="2">
                <c:v>19</c:v>
              </c:pt>
              <c:pt idx="3">
                <c:v>21.5</c:v>
              </c:pt>
              <c:pt idx="4">
                <c:v>24.5</c:v>
              </c:pt>
              <c:pt idx="5">
                <c:v>26.5</c:v>
              </c:pt>
              <c:pt idx="6">
                <c:v>30.5</c:v>
              </c:pt>
              <c:pt idx="7">
                <c:v>34.5</c:v>
              </c:pt>
              <c:pt idx="8">
                <c:v>38</c:v>
              </c:pt>
              <c:pt idx="9">
                <c:v>42</c:v>
              </c:pt>
              <c:pt idx="10">
                <c:v>46</c:v>
              </c:pt>
              <c:pt idx="11">
                <c:v>50</c:v>
              </c:pt>
              <c:pt idx="12">
                <c:v>54</c:v>
              </c:pt>
              <c:pt idx="13">
                <c:v>55</c:v>
              </c:pt>
              <c:pt idx="14">
                <c:v>55.5</c:v>
              </c:pt>
              <c:pt idx="15">
                <c:v>56.5</c:v>
              </c:pt>
              <c:pt idx="16">
                <c:v>60.5</c:v>
              </c:pt>
              <c:pt idx="17">
                <c:v>62.5</c:v>
              </c:pt>
              <c:pt idx="18">
                <c:v>66.5</c:v>
              </c:pt>
              <c:pt idx="19">
                <c:v>75</c:v>
              </c:pt>
            </c:numLit>
          </c:xVal>
          <c:yVal>
            <c:numLit>
              <c:formatCode>0.000</c:formatCode>
              <c:ptCount val="24"/>
              <c:pt idx="0">
                <c:v>1.2119999999999993</c:v>
              </c:pt>
              <c:pt idx="1">
                <c:v>1.3119999999999994</c:v>
              </c:pt>
              <c:pt idx="2">
                <c:v>1.7519999999999996</c:v>
              </c:pt>
              <c:pt idx="3">
                <c:v>2.5719999999999996</c:v>
              </c:pt>
              <c:pt idx="4">
                <c:v>2.3719999999999994</c:v>
              </c:pt>
              <c:pt idx="5">
                <c:v>1.7219999999999995</c:v>
              </c:pt>
              <c:pt idx="6">
                <c:v>0.4319999999999995</c:v>
              </c:pt>
              <c:pt idx="7">
                <c:v>0.19199999999999973</c:v>
              </c:pt>
              <c:pt idx="8">
                <c:v>5.1999999999999602E-2</c:v>
              </c:pt>
              <c:pt idx="9">
                <c:v>0.32199999999999962</c:v>
              </c:pt>
              <c:pt idx="10">
                <c:v>0.75199999999999934</c:v>
              </c:pt>
              <c:pt idx="11">
                <c:v>0.86199999999999966</c:v>
              </c:pt>
              <c:pt idx="12">
                <c:v>1.4419999999999997</c:v>
              </c:pt>
              <c:pt idx="13">
                <c:v>2.0919999999999996</c:v>
              </c:pt>
              <c:pt idx="14">
                <c:v>2.8519999999999994</c:v>
              </c:pt>
              <c:pt idx="15">
                <c:v>3.1819999999999995</c:v>
              </c:pt>
              <c:pt idx="16">
                <c:v>0.4619999999999993</c:v>
              </c:pt>
              <c:pt idx="17">
                <c:v>1.1519999999999997</c:v>
              </c:pt>
              <c:pt idx="18">
                <c:v>1.2219999999999995</c:v>
              </c:pt>
              <c:pt idx="19">
                <c:v>1.3019999999999996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8837-4CB1-933D-76AA66DC31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526400"/>
        <c:axId val="107533056"/>
      </c:scatterChart>
      <c:valAx>
        <c:axId val="107526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33056"/>
        <c:crosses val="autoZero"/>
        <c:crossBetween val="midCat"/>
        <c:majorUnit val="5"/>
        <c:minorUnit val="1"/>
      </c:valAx>
      <c:valAx>
        <c:axId val="107533056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26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692015632896758E-2"/>
          <c:y val="0.11221683988671848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0.000</c:formatCode>
              <c:ptCount val="28"/>
              <c:pt idx="0">
                <c:v>0</c:v>
              </c:pt>
              <c:pt idx="1">
                <c:v>18</c:v>
              </c:pt>
              <c:pt idx="2">
                <c:v>20</c:v>
              </c:pt>
              <c:pt idx="3">
                <c:v>21.5</c:v>
              </c:pt>
              <c:pt idx="4">
                <c:v>24</c:v>
              </c:pt>
              <c:pt idx="5">
                <c:v>25</c:v>
              </c:pt>
              <c:pt idx="6">
                <c:v>27</c:v>
              </c:pt>
              <c:pt idx="7">
                <c:v>31</c:v>
              </c:pt>
              <c:pt idx="8">
                <c:v>35</c:v>
              </c:pt>
              <c:pt idx="9">
                <c:v>39</c:v>
              </c:pt>
              <c:pt idx="10">
                <c:v>43</c:v>
              </c:pt>
              <c:pt idx="11">
                <c:v>47</c:v>
              </c:pt>
              <c:pt idx="12">
                <c:v>54</c:v>
              </c:pt>
              <c:pt idx="13">
                <c:v>62</c:v>
              </c:pt>
              <c:pt idx="14">
                <c:v>66</c:v>
              </c:pt>
              <c:pt idx="15">
                <c:v>67.5</c:v>
              </c:pt>
              <c:pt idx="16">
                <c:v>68.5</c:v>
              </c:pt>
              <c:pt idx="17">
                <c:v>72.5</c:v>
              </c:pt>
              <c:pt idx="18">
                <c:v>81</c:v>
              </c:pt>
              <c:pt idx="19">
                <c:v>90</c:v>
              </c:pt>
            </c:numLit>
          </c:xVal>
          <c:yVal>
            <c:numLit>
              <c:formatCode>0.000</c:formatCode>
              <c:ptCount val="28"/>
              <c:pt idx="0">
                <c:v>1.2479999999999998</c:v>
              </c:pt>
              <c:pt idx="1">
                <c:v>1.4279999999999995</c:v>
              </c:pt>
              <c:pt idx="2">
                <c:v>1.8379999999999996</c:v>
              </c:pt>
              <c:pt idx="3">
                <c:v>2.6279999999999997</c:v>
              </c:pt>
              <c:pt idx="4">
                <c:v>2.5879999999999996</c:v>
              </c:pt>
              <c:pt idx="5">
                <c:v>1.8179999999999996</c:v>
              </c:pt>
              <c:pt idx="6">
                <c:v>1.1779999999999995</c:v>
              </c:pt>
              <c:pt idx="7">
                <c:v>0.70799999999999974</c:v>
              </c:pt>
              <c:pt idx="8">
                <c:v>0.23799999999999955</c:v>
              </c:pt>
              <c:pt idx="9">
                <c:v>0.30799999999999983</c:v>
              </c:pt>
              <c:pt idx="10">
                <c:v>0.65799999999999947</c:v>
              </c:pt>
              <c:pt idx="11">
                <c:v>0.45799999999999974</c:v>
              </c:pt>
              <c:pt idx="12">
                <c:v>0.49799999999999978</c:v>
              </c:pt>
              <c:pt idx="13">
                <c:v>0.76799999999999979</c:v>
              </c:pt>
              <c:pt idx="14">
                <c:v>1.4179999999999997</c:v>
              </c:pt>
              <c:pt idx="15">
                <c:v>2.3679999999999994</c:v>
              </c:pt>
              <c:pt idx="16">
                <c:v>1.9179999999999997</c:v>
              </c:pt>
              <c:pt idx="17">
                <c:v>1.4679999999999995</c:v>
              </c:pt>
              <c:pt idx="18">
                <c:v>1.6279999999999997</c:v>
              </c:pt>
              <c:pt idx="19">
                <c:v>1.6479999999999997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6C23-4A11-89B2-227CD3F641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573248"/>
        <c:axId val="107575552"/>
      </c:scatterChart>
      <c:valAx>
        <c:axId val="107573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75552"/>
        <c:crosses val="autoZero"/>
        <c:crossBetween val="midCat"/>
        <c:majorUnit val="5"/>
        <c:minorUnit val="1"/>
      </c:valAx>
      <c:valAx>
        <c:axId val="107575552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73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0.000</c:formatCode>
              <c:ptCount val="22"/>
              <c:pt idx="0">
                <c:v>0</c:v>
              </c:pt>
              <c:pt idx="1">
                <c:v>5</c:v>
              </c:pt>
              <c:pt idx="2">
                <c:v>6</c:v>
              </c:pt>
              <c:pt idx="3">
                <c:v>9</c:v>
              </c:pt>
              <c:pt idx="4">
                <c:v>11</c:v>
              </c:pt>
              <c:pt idx="5">
                <c:v>20</c:v>
              </c:pt>
              <c:pt idx="6">
                <c:v>27</c:v>
              </c:pt>
              <c:pt idx="7">
                <c:v>30</c:v>
              </c:pt>
              <c:pt idx="8">
                <c:v>31</c:v>
              </c:pt>
              <c:pt idx="9">
                <c:v>41</c:v>
              </c:pt>
              <c:pt idx="10">
                <c:v>46</c:v>
              </c:pt>
              <c:pt idx="11">
                <c:v>51</c:v>
              </c:pt>
              <c:pt idx="12">
                <c:v>61</c:v>
              </c:pt>
              <c:pt idx="13">
                <c:v>66</c:v>
              </c:pt>
              <c:pt idx="14">
                <c:v>70</c:v>
              </c:pt>
              <c:pt idx="15">
                <c:v>71</c:v>
              </c:pt>
              <c:pt idx="16">
                <c:v>71.5</c:v>
              </c:pt>
              <c:pt idx="17">
                <c:v>72.5</c:v>
              </c:pt>
              <c:pt idx="18">
                <c:v>83</c:v>
              </c:pt>
              <c:pt idx="19">
                <c:v>93</c:v>
              </c:pt>
            </c:numLit>
          </c:xVal>
          <c:yVal>
            <c:numLit>
              <c:formatCode>0.000</c:formatCode>
              <c:ptCount val="22"/>
              <c:pt idx="0">
                <c:v>0.97299999999999942</c:v>
              </c:pt>
              <c:pt idx="1">
                <c:v>1.0729999999999995</c:v>
              </c:pt>
              <c:pt idx="2">
                <c:v>1.7829999999999993</c:v>
              </c:pt>
              <c:pt idx="3">
                <c:v>1.6229999999999993</c:v>
              </c:pt>
              <c:pt idx="4">
                <c:v>0.5829999999999993</c:v>
              </c:pt>
              <c:pt idx="5">
                <c:v>0.81299999999999928</c:v>
              </c:pt>
              <c:pt idx="6">
                <c:v>0.91299999999999937</c:v>
              </c:pt>
              <c:pt idx="7">
                <c:v>1.1729999999999994</c:v>
              </c:pt>
              <c:pt idx="8">
                <c:v>0.67299999999999915</c:v>
              </c:pt>
              <c:pt idx="9">
                <c:v>-0.82700000000000085</c:v>
              </c:pt>
              <c:pt idx="10">
                <c:v>-0.10700000000000065</c:v>
              </c:pt>
              <c:pt idx="11">
                <c:v>-8.7000000000000632E-2</c:v>
              </c:pt>
              <c:pt idx="12">
                <c:v>-1.7000000000000792E-2</c:v>
              </c:pt>
              <c:pt idx="13">
                <c:v>7.299999999999951E-2</c:v>
              </c:pt>
              <c:pt idx="14">
                <c:v>0.47299999999999942</c:v>
              </c:pt>
              <c:pt idx="15">
                <c:v>1.4129999999999994</c:v>
              </c:pt>
              <c:pt idx="16">
                <c:v>1.8929999999999993</c:v>
              </c:pt>
              <c:pt idx="17">
                <c:v>0.77299999999999924</c:v>
              </c:pt>
              <c:pt idx="18">
                <c:v>0.14299999999999935</c:v>
              </c:pt>
              <c:pt idx="19">
                <c:v>5.2999999999999492E-2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0DD7-4950-B13C-24A6E9E089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960000"/>
        <c:axId val="110970752"/>
      </c:scatterChart>
      <c:valAx>
        <c:axId val="110960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970752"/>
        <c:crosses val="autoZero"/>
        <c:crossBetween val="midCat"/>
        <c:majorUnit val="5"/>
        <c:minorUnit val="1"/>
      </c:valAx>
      <c:valAx>
        <c:axId val="110970752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960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0.000</c:formatCode>
              <c:ptCount val="19"/>
              <c:pt idx="0">
                <c:v>0</c:v>
              </c:pt>
              <c:pt idx="1">
                <c:v>10</c:v>
              </c:pt>
              <c:pt idx="2">
                <c:v>16</c:v>
              </c:pt>
              <c:pt idx="3">
                <c:v>18.5</c:v>
              </c:pt>
              <c:pt idx="4">
                <c:v>20.5</c:v>
              </c:pt>
              <c:pt idx="5">
                <c:v>24.5</c:v>
              </c:pt>
              <c:pt idx="6">
                <c:v>25.5</c:v>
              </c:pt>
              <c:pt idx="7">
                <c:v>28</c:v>
              </c:pt>
              <c:pt idx="8">
                <c:v>31</c:v>
              </c:pt>
              <c:pt idx="9">
                <c:v>33</c:v>
              </c:pt>
              <c:pt idx="10">
                <c:v>34</c:v>
              </c:pt>
              <c:pt idx="11">
                <c:v>37</c:v>
              </c:pt>
              <c:pt idx="12">
                <c:v>41</c:v>
              </c:pt>
              <c:pt idx="13">
                <c:v>43.5</c:v>
              </c:pt>
              <c:pt idx="14">
                <c:v>44.5</c:v>
              </c:pt>
              <c:pt idx="15">
                <c:v>48.5</c:v>
              </c:pt>
              <c:pt idx="16">
                <c:v>53</c:v>
              </c:pt>
              <c:pt idx="17">
                <c:v>58</c:v>
              </c:pt>
              <c:pt idx="18">
                <c:v>63</c:v>
              </c:pt>
            </c:numLit>
          </c:xVal>
          <c:yVal>
            <c:numLit>
              <c:formatCode>0.000</c:formatCode>
              <c:ptCount val="19"/>
              <c:pt idx="0">
                <c:v>1.6369999999999998</c:v>
              </c:pt>
              <c:pt idx="1">
                <c:v>1.6269999999999998</c:v>
              </c:pt>
              <c:pt idx="2">
                <c:v>1.7469999999999997</c:v>
              </c:pt>
              <c:pt idx="3">
                <c:v>1.6169999999999998</c:v>
              </c:pt>
              <c:pt idx="4">
                <c:v>0.49699999999999989</c:v>
              </c:pt>
              <c:pt idx="5">
                <c:v>-0.79300000000000015</c:v>
              </c:pt>
              <c:pt idx="6">
                <c:v>-0.71300000000000008</c:v>
              </c:pt>
              <c:pt idx="7">
                <c:v>-0.64300000000000024</c:v>
              </c:pt>
              <c:pt idx="8">
                <c:v>-1.3000000000000345E-2</c:v>
              </c:pt>
              <c:pt idx="9">
                <c:v>1.1869999999999998</c:v>
              </c:pt>
              <c:pt idx="10">
                <c:v>0.38699999999999957</c:v>
              </c:pt>
              <c:pt idx="11">
                <c:v>-0.43300000000000027</c:v>
              </c:pt>
              <c:pt idx="12">
                <c:v>-0.19300000000000006</c:v>
              </c:pt>
              <c:pt idx="13">
                <c:v>1.6469999999999998</c:v>
              </c:pt>
              <c:pt idx="14">
                <c:v>0.62699999999999978</c:v>
              </c:pt>
              <c:pt idx="15">
                <c:v>0.72699999999999987</c:v>
              </c:pt>
              <c:pt idx="16">
                <c:v>0.87699999999999978</c:v>
              </c:pt>
              <c:pt idx="17">
                <c:v>0.8969999999999998</c:v>
              </c:pt>
              <c:pt idx="18">
                <c:v>0.88699999999999957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0B1E-4E0F-9D70-0E05BC5AA6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986368"/>
        <c:axId val="110988672"/>
      </c:scatterChart>
      <c:valAx>
        <c:axId val="110986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988672"/>
        <c:crosses val="autoZero"/>
        <c:crossBetween val="midCat"/>
        <c:majorUnit val="5"/>
        <c:minorUnit val="1"/>
      </c:valAx>
      <c:valAx>
        <c:axId val="110988672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986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0.000</c:formatCode>
              <c:ptCount val="24"/>
              <c:pt idx="0">
                <c:v>0</c:v>
              </c:pt>
              <c:pt idx="1">
                <c:v>15</c:v>
              </c:pt>
              <c:pt idx="2">
                <c:v>20</c:v>
              </c:pt>
              <c:pt idx="3">
                <c:v>23</c:v>
              </c:pt>
              <c:pt idx="4">
                <c:v>24</c:v>
              </c:pt>
              <c:pt idx="5">
                <c:v>25</c:v>
              </c:pt>
              <c:pt idx="6">
                <c:v>25.5</c:v>
              </c:pt>
              <c:pt idx="7">
                <c:v>27.5</c:v>
              </c:pt>
              <c:pt idx="8">
                <c:v>30.5</c:v>
              </c:pt>
              <c:pt idx="9">
                <c:v>35.5</c:v>
              </c:pt>
              <c:pt idx="10">
                <c:v>42.5</c:v>
              </c:pt>
              <c:pt idx="11">
                <c:v>50.5</c:v>
              </c:pt>
              <c:pt idx="12">
                <c:v>52</c:v>
              </c:pt>
              <c:pt idx="13">
                <c:v>53.7</c:v>
              </c:pt>
              <c:pt idx="14">
                <c:v>54</c:v>
              </c:pt>
              <c:pt idx="15">
                <c:v>55.5</c:v>
              </c:pt>
              <c:pt idx="16">
                <c:v>57.5</c:v>
              </c:pt>
              <c:pt idx="17">
                <c:v>61.5</c:v>
              </c:pt>
              <c:pt idx="18">
                <c:v>80</c:v>
              </c:pt>
            </c:numLit>
          </c:xVal>
          <c:yVal>
            <c:numLit>
              <c:formatCode>0.000</c:formatCode>
              <c:ptCount val="24"/>
              <c:pt idx="0">
                <c:v>0.69000000000000039</c:v>
              </c:pt>
              <c:pt idx="1">
                <c:v>0.65000000000000036</c:v>
              </c:pt>
              <c:pt idx="2">
                <c:v>0.19000000000000039</c:v>
              </c:pt>
              <c:pt idx="3">
                <c:v>0.41000000000000059</c:v>
              </c:pt>
              <c:pt idx="4">
                <c:v>1.6300000000000003</c:v>
              </c:pt>
              <c:pt idx="5">
                <c:v>1.7900000000000005</c:v>
              </c:pt>
              <c:pt idx="6">
                <c:v>1.1600000000000004</c:v>
              </c:pt>
              <c:pt idx="7">
                <c:v>0.20000000000000062</c:v>
              </c:pt>
              <c:pt idx="8">
                <c:v>-4.9999999999999378E-2</c:v>
              </c:pt>
              <c:pt idx="9">
                <c:v>-0.20999999999999952</c:v>
              </c:pt>
              <c:pt idx="10">
                <c:v>-0.14999999999999947</c:v>
              </c:pt>
              <c:pt idx="11">
                <c:v>0.13000000000000034</c:v>
              </c:pt>
              <c:pt idx="12">
                <c:v>0.66000000000000059</c:v>
              </c:pt>
              <c:pt idx="13">
                <c:v>1.7900000000000005</c:v>
              </c:pt>
              <c:pt idx="14">
                <c:v>1.8200000000000005</c:v>
              </c:pt>
              <c:pt idx="15">
                <c:v>0.66000000000000059</c:v>
              </c:pt>
              <c:pt idx="16">
                <c:v>0.27000000000000046</c:v>
              </c:pt>
              <c:pt idx="17">
                <c:v>0.54000000000000048</c:v>
              </c:pt>
              <c:pt idx="18">
                <c:v>0.52000000000000046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3345-4146-9433-ACC8B11E7A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888576"/>
        <c:axId val="82899328"/>
      </c:scatterChart>
      <c:valAx>
        <c:axId val="82888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99328"/>
        <c:crosses val="autoZero"/>
        <c:crossBetween val="midCat"/>
        <c:majorUnit val="5"/>
        <c:minorUnit val="1"/>
      </c:valAx>
      <c:valAx>
        <c:axId val="82899328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88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0.000</c:formatCode>
              <c:ptCount val="21"/>
              <c:pt idx="0">
                <c:v>0</c:v>
              </c:pt>
              <c:pt idx="1">
                <c:v>10</c:v>
              </c:pt>
              <c:pt idx="2">
                <c:v>15</c:v>
              </c:pt>
              <c:pt idx="3">
                <c:v>18</c:v>
              </c:pt>
              <c:pt idx="4">
                <c:v>20</c:v>
              </c:pt>
              <c:pt idx="5">
                <c:v>21</c:v>
              </c:pt>
              <c:pt idx="6">
                <c:v>23</c:v>
              </c:pt>
              <c:pt idx="7">
                <c:v>24</c:v>
              </c:pt>
              <c:pt idx="8">
                <c:v>27</c:v>
              </c:pt>
              <c:pt idx="9">
                <c:v>30</c:v>
              </c:pt>
              <c:pt idx="10">
                <c:v>34</c:v>
              </c:pt>
              <c:pt idx="11">
                <c:v>36</c:v>
              </c:pt>
              <c:pt idx="12">
                <c:v>38</c:v>
              </c:pt>
              <c:pt idx="13">
                <c:v>38.5</c:v>
              </c:pt>
              <c:pt idx="14">
                <c:v>39.5</c:v>
              </c:pt>
              <c:pt idx="15">
                <c:v>43.5</c:v>
              </c:pt>
              <c:pt idx="16">
                <c:v>48</c:v>
              </c:pt>
              <c:pt idx="17">
                <c:v>53</c:v>
              </c:pt>
              <c:pt idx="18">
                <c:v>58</c:v>
              </c:pt>
              <c:pt idx="19">
                <c:v>70</c:v>
              </c:pt>
            </c:numLit>
          </c:xVal>
          <c:yVal>
            <c:numLit>
              <c:formatCode>0.000</c:formatCode>
              <c:ptCount val="21"/>
              <c:pt idx="0">
                <c:v>-1.8520000000000003</c:v>
              </c:pt>
              <c:pt idx="1">
                <c:v>-1.8120000000000003</c:v>
              </c:pt>
              <c:pt idx="2">
                <c:v>-1.7919999999999998</c:v>
              </c:pt>
              <c:pt idx="3">
                <c:v>-0.18199999999999994</c:v>
              </c:pt>
              <c:pt idx="4">
                <c:v>0.91799999999999971</c:v>
              </c:pt>
              <c:pt idx="5">
                <c:v>1.5879999999999999</c:v>
              </c:pt>
              <c:pt idx="6">
                <c:v>1.5579999999999998</c:v>
              </c:pt>
              <c:pt idx="7">
                <c:v>0.90799999999999992</c:v>
              </c:pt>
              <c:pt idx="8">
                <c:v>-0.80200000000000005</c:v>
              </c:pt>
              <c:pt idx="9">
                <c:v>-1.2720000000000002</c:v>
              </c:pt>
              <c:pt idx="10">
                <c:v>-0.75200000000000022</c:v>
              </c:pt>
              <c:pt idx="11">
                <c:v>-4.2000000000000259E-2</c:v>
              </c:pt>
              <c:pt idx="12">
                <c:v>0.98799999999999999</c:v>
              </c:pt>
              <c:pt idx="13">
                <c:v>1.448</c:v>
              </c:pt>
              <c:pt idx="14">
                <c:v>0.46799999999999997</c:v>
              </c:pt>
              <c:pt idx="15">
                <c:v>-2.0000000000002238E-3</c:v>
              </c:pt>
              <c:pt idx="16">
                <c:v>8.8000000000000078E-2</c:v>
              </c:pt>
              <c:pt idx="17">
                <c:v>0.1080000000000001</c:v>
              </c:pt>
              <c:pt idx="18">
                <c:v>0.1379999999999999</c:v>
              </c:pt>
              <c:pt idx="19">
                <c:v>0.25800000000000001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35C7-4439-AA02-A719AAB01B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030656"/>
        <c:axId val="111032960"/>
      </c:scatterChart>
      <c:valAx>
        <c:axId val="111030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032960"/>
        <c:crosses val="autoZero"/>
        <c:crossBetween val="midCat"/>
        <c:majorUnit val="5"/>
        <c:minorUnit val="1"/>
      </c:valAx>
      <c:valAx>
        <c:axId val="111032960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030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0.000</c:formatCode>
              <c:ptCount val="21"/>
              <c:pt idx="0">
                <c:v>0</c:v>
              </c:pt>
              <c:pt idx="1">
                <c:v>10</c:v>
              </c:pt>
              <c:pt idx="2">
                <c:v>15</c:v>
              </c:pt>
              <c:pt idx="3">
                <c:v>19</c:v>
              </c:pt>
              <c:pt idx="4">
                <c:v>20</c:v>
              </c:pt>
              <c:pt idx="5">
                <c:v>21</c:v>
              </c:pt>
              <c:pt idx="6">
                <c:v>22</c:v>
              </c:pt>
              <c:pt idx="7">
                <c:v>26</c:v>
              </c:pt>
              <c:pt idx="8">
                <c:v>30</c:v>
              </c:pt>
              <c:pt idx="9">
                <c:v>33</c:v>
              </c:pt>
              <c:pt idx="10">
                <c:v>37</c:v>
              </c:pt>
              <c:pt idx="11">
                <c:v>41</c:v>
              </c:pt>
              <c:pt idx="12">
                <c:v>42</c:v>
              </c:pt>
              <c:pt idx="13">
                <c:v>46</c:v>
              </c:pt>
              <c:pt idx="14">
                <c:v>47</c:v>
              </c:pt>
              <c:pt idx="15">
                <c:v>47.2</c:v>
              </c:pt>
              <c:pt idx="16">
                <c:v>49.7</c:v>
              </c:pt>
              <c:pt idx="17">
                <c:v>50.7</c:v>
              </c:pt>
              <c:pt idx="18">
                <c:v>54</c:v>
              </c:pt>
              <c:pt idx="19">
                <c:v>65</c:v>
              </c:pt>
            </c:numLit>
          </c:xVal>
          <c:yVal>
            <c:numLit>
              <c:formatCode>0.000</c:formatCode>
              <c:ptCount val="21"/>
              <c:pt idx="0">
                <c:v>-0.34799999999999986</c:v>
              </c:pt>
              <c:pt idx="1">
                <c:v>-0.29800000000000004</c:v>
              </c:pt>
              <c:pt idx="2">
                <c:v>0.29200000000000026</c:v>
              </c:pt>
              <c:pt idx="3">
                <c:v>1.1220000000000003</c:v>
              </c:pt>
              <c:pt idx="4">
                <c:v>1.5920000000000001</c:v>
              </c:pt>
              <c:pt idx="5">
                <c:v>1.5820000000000001</c:v>
              </c:pt>
              <c:pt idx="6">
                <c:v>1.0620000000000003</c:v>
              </c:pt>
              <c:pt idx="7">
                <c:v>-5.7999999999999829E-2</c:v>
              </c:pt>
              <c:pt idx="8">
                <c:v>-0.41799999999999971</c:v>
              </c:pt>
              <c:pt idx="9">
                <c:v>-0.71799999999999997</c:v>
              </c:pt>
              <c:pt idx="10">
                <c:v>-0.73799999999999999</c:v>
              </c:pt>
              <c:pt idx="11">
                <c:v>9.2000000000000082E-2</c:v>
              </c:pt>
              <c:pt idx="12">
                <c:v>-0.72799999999999976</c:v>
              </c:pt>
              <c:pt idx="13">
                <c:v>0.97199999999999998</c:v>
              </c:pt>
              <c:pt idx="14">
                <c:v>1.5220000000000002</c:v>
              </c:pt>
              <c:pt idx="15">
                <c:v>1.7220000000000002</c:v>
              </c:pt>
              <c:pt idx="16">
                <c:v>1.6720000000000002</c:v>
              </c:pt>
              <c:pt idx="17">
                <c:v>1.9420000000000002</c:v>
              </c:pt>
              <c:pt idx="18">
                <c:v>0.37200000000000033</c:v>
              </c:pt>
              <c:pt idx="19">
                <c:v>0.39200000000000035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1D98-4BAB-AB55-5AA988697E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078016"/>
        <c:axId val="111080576"/>
      </c:scatterChart>
      <c:valAx>
        <c:axId val="111078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080576"/>
        <c:crosses val="autoZero"/>
        <c:crossBetween val="midCat"/>
        <c:majorUnit val="5"/>
        <c:minorUnit val="1"/>
      </c:valAx>
      <c:valAx>
        <c:axId val="111080576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078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0.000</c:formatCode>
              <c:ptCount val="24"/>
              <c:pt idx="0">
                <c:v>0</c:v>
              </c:pt>
              <c:pt idx="1">
                <c:v>10</c:v>
              </c:pt>
              <c:pt idx="2">
                <c:v>15</c:v>
              </c:pt>
              <c:pt idx="3">
                <c:v>16</c:v>
              </c:pt>
              <c:pt idx="4">
                <c:v>19</c:v>
              </c:pt>
              <c:pt idx="5">
                <c:v>22.2</c:v>
              </c:pt>
              <c:pt idx="6">
                <c:v>24</c:v>
              </c:pt>
              <c:pt idx="7">
                <c:v>25</c:v>
              </c:pt>
              <c:pt idx="8">
                <c:v>27</c:v>
              </c:pt>
              <c:pt idx="9">
                <c:v>28</c:v>
              </c:pt>
              <c:pt idx="10">
                <c:v>31</c:v>
              </c:pt>
              <c:pt idx="11">
                <c:v>33.5</c:v>
              </c:pt>
              <c:pt idx="12">
                <c:v>34</c:v>
              </c:pt>
              <c:pt idx="13">
                <c:v>35</c:v>
              </c:pt>
              <c:pt idx="14">
                <c:v>38</c:v>
              </c:pt>
              <c:pt idx="15">
                <c:v>43</c:v>
              </c:pt>
              <c:pt idx="16">
                <c:v>51</c:v>
              </c:pt>
              <c:pt idx="17">
                <c:v>52</c:v>
              </c:pt>
              <c:pt idx="18">
                <c:v>57</c:v>
              </c:pt>
              <c:pt idx="19">
                <c:v>65</c:v>
              </c:pt>
            </c:numLit>
          </c:xVal>
          <c:yVal>
            <c:numLit>
              <c:formatCode>0.000</c:formatCode>
              <c:ptCount val="24"/>
              <c:pt idx="0">
                <c:v>1.7410000000000003</c:v>
              </c:pt>
              <c:pt idx="1">
                <c:v>1.6910000000000003</c:v>
              </c:pt>
              <c:pt idx="2">
                <c:v>1.6810000000000003</c:v>
              </c:pt>
              <c:pt idx="3">
                <c:v>0.86100000000000021</c:v>
              </c:pt>
              <c:pt idx="4">
                <c:v>0.65100000000000025</c:v>
              </c:pt>
              <c:pt idx="5">
                <c:v>1.5910000000000004</c:v>
              </c:pt>
              <c:pt idx="6">
                <c:v>1.4310000000000003</c:v>
              </c:pt>
              <c:pt idx="7">
                <c:v>1.0610000000000004</c:v>
              </c:pt>
              <c:pt idx="8">
                <c:v>0.78100000000000014</c:v>
              </c:pt>
              <c:pt idx="9">
                <c:v>1.0910000000000004</c:v>
              </c:pt>
              <c:pt idx="10">
                <c:v>1.0210000000000004</c:v>
              </c:pt>
              <c:pt idx="11">
                <c:v>1.2310000000000003</c:v>
              </c:pt>
              <c:pt idx="12">
                <c:v>1.7610000000000003</c:v>
              </c:pt>
              <c:pt idx="13">
                <c:v>0.79100000000000037</c:v>
              </c:pt>
              <c:pt idx="14">
                <c:v>0.14100000000000046</c:v>
              </c:pt>
              <c:pt idx="15">
                <c:v>-0.17899999999999983</c:v>
              </c:pt>
              <c:pt idx="16">
                <c:v>-0.12899999999999956</c:v>
              </c:pt>
              <c:pt idx="17">
                <c:v>1.7610000000000003</c:v>
              </c:pt>
              <c:pt idx="18">
                <c:v>1.7810000000000004</c:v>
              </c:pt>
              <c:pt idx="19">
                <c:v>1.6710000000000003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2CF5-40FC-81C0-E3260902DE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191168"/>
        <c:axId val="111193472"/>
      </c:scatterChart>
      <c:valAx>
        <c:axId val="11119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193472"/>
        <c:crosses val="autoZero"/>
        <c:crossBetween val="midCat"/>
        <c:majorUnit val="5"/>
        <c:minorUnit val="1"/>
      </c:valAx>
      <c:valAx>
        <c:axId val="111193472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191168"/>
        <c:crosses val="autoZero"/>
        <c:crossBetween val="midCat"/>
      </c:valAx>
      <c:spPr>
        <a:noFill/>
        <a:ln>
          <a:solidFill>
            <a:schemeClr val="bg1"/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0.000</c:formatCode>
              <c:ptCount val="25"/>
              <c:pt idx="0">
                <c:v>0</c:v>
              </c:pt>
              <c:pt idx="1">
                <c:v>10</c:v>
              </c:pt>
              <c:pt idx="2">
                <c:v>18</c:v>
              </c:pt>
              <c:pt idx="3">
                <c:v>23</c:v>
              </c:pt>
              <c:pt idx="4">
                <c:v>25</c:v>
              </c:pt>
              <c:pt idx="5">
                <c:v>27</c:v>
              </c:pt>
              <c:pt idx="6">
                <c:v>28</c:v>
              </c:pt>
              <c:pt idx="7">
                <c:v>29.5</c:v>
              </c:pt>
              <c:pt idx="8">
                <c:v>30.5</c:v>
              </c:pt>
              <c:pt idx="9">
                <c:v>32.5</c:v>
              </c:pt>
              <c:pt idx="10">
                <c:v>34.5</c:v>
              </c:pt>
              <c:pt idx="11">
                <c:v>38.5</c:v>
              </c:pt>
              <c:pt idx="12">
                <c:v>40.5</c:v>
              </c:pt>
              <c:pt idx="13">
                <c:v>41.5</c:v>
              </c:pt>
              <c:pt idx="14">
                <c:v>45</c:v>
              </c:pt>
              <c:pt idx="15">
                <c:v>47</c:v>
              </c:pt>
              <c:pt idx="16">
                <c:v>48</c:v>
              </c:pt>
              <c:pt idx="17">
                <c:v>51</c:v>
              </c:pt>
              <c:pt idx="18">
                <c:v>56</c:v>
              </c:pt>
              <c:pt idx="19">
                <c:v>66</c:v>
              </c:pt>
            </c:numLit>
          </c:xVal>
          <c:yVal>
            <c:numLit>
              <c:formatCode>0.000</c:formatCode>
              <c:ptCount val="25"/>
              <c:pt idx="0">
                <c:v>1.1210000000000004</c:v>
              </c:pt>
              <c:pt idx="1">
                <c:v>1.0910000000000002</c:v>
              </c:pt>
              <c:pt idx="2">
                <c:v>1.0110000000000001</c:v>
              </c:pt>
              <c:pt idx="3">
                <c:v>1.661</c:v>
              </c:pt>
              <c:pt idx="4">
                <c:v>2.2610000000000001</c:v>
              </c:pt>
              <c:pt idx="5">
                <c:v>2.7709999999999999</c:v>
              </c:pt>
              <c:pt idx="6">
                <c:v>2.1910000000000003</c:v>
              </c:pt>
              <c:pt idx="7">
                <c:v>1.6110000000000002</c:v>
              </c:pt>
              <c:pt idx="8">
                <c:v>1.4810000000000003</c:v>
              </c:pt>
              <c:pt idx="9">
                <c:v>1.1910000000000003</c:v>
              </c:pt>
              <c:pt idx="10">
                <c:v>1.161</c:v>
              </c:pt>
              <c:pt idx="11">
                <c:v>1.2610000000000001</c:v>
              </c:pt>
              <c:pt idx="12">
                <c:v>1.4510000000000001</c:v>
              </c:pt>
              <c:pt idx="13">
                <c:v>1.9710000000000003</c:v>
              </c:pt>
              <c:pt idx="14">
                <c:v>1.9910000000000003</c:v>
              </c:pt>
              <c:pt idx="15">
                <c:v>1.5610000000000004</c:v>
              </c:pt>
              <c:pt idx="16">
                <c:v>1.2410000000000001</c:v>
              </c:pt>
              <c:pt idx="17">
                <c:v>0.93100000000000005</c:v>
              </c:pt>
              <c:pt idx="18">
                <c:v>0.55100000000000016</c:v>
              </c:pt>
              <c:pt idx="19">
                <c:v>0.65100000000000025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8DF8-49C4-B78D-F402AD8C2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213184"/>
        <c:axId val="111240320"/>
      </c:scatterChart>
      <c:valAx>
        <c:axId val="111213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240320"/>
        <c:crosses val="autoZero"/>
        <c:crossBetween val="midCat"/>
        <c:majorUnit val="5"/>
        <c:minorUnit val="1"/>
      </c:valAx>
      <c:valAx>
        <c:axId val="111240320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213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0.000</c:formatCode>
              <c:ptCount val="20"/>
              <c:pt idx="0">
                <c:v>0</c:v>
              </c:pt>
              <c:pt idx="1">
                <c:v>8</c:v>
              </c:pt>
              <c:pt idx="2">
                <c:v>15</c:v>
              </c:pt>
              <c:pt idx="3">
                <c:v>18</c:v>
              </c:pt>
              <c:pt idx="4">
                <c:v>19.5</c:v>
              </c:pt>
              <c:pt idx="5">
                <c:v>20</c:v>
              </c:pt>
              <c:pt idx="6">
                <c:v>21</c:v>
              </c:pt>
              <c:pt idx="7">
                <c:v>22</c:v>
              </c:pt>
              <c:pt idx="8">
                <c:v>24</c:v>
              </c:pt>
              <c:pt idx="9">
                <c:v>25</c:v>
              </c:pt>
              <c:pt idx="10">
                <c:v>25.5</c:v>
              </c:pt>
              <c:pt idx="11">
                <c:v>27.5</c:v>
              </c:pt>
              <c:pt idx="12">
                <c:v>29.5</c:v>
              </c:pt>
              <c:pt idx="13">
                <c:v>30.5</c:v>
              </c:pt>
              <c:pt idx="14">
                <c:v>35</c:v>
              </c:pt>
              <c:pt idx="15">
                <c:v>40</c:v>
              </c:pt>
              <c:pt idx="16">
                <c:v>45</c:v>
              </c:pt>
              <c:pt idx="17">
                <c:v>46</c:v>
              </c:pt>
              <c:pt idx="18">
                <c:v>50</c:v>
              </c:pt>
              <c:pt idx="19">
                <c:v>60</c:v>
              </c:pt>
            </c:numLit>
          </c:xVal>
          <c:yVal>
            <c:numLit>
              <c:formatCode>0.000</c:formatCode>
              <c:ptCount val="20"/>
              <c:pt idx="0">
                <c:v>1.9590000000000005</c:v>
              </c:pt>
              <c:pt idx="1">
                <c:v>1.9790000000000005</c:v>
              </c:pt>
              <c:pt idx="2">
                <c:v>2.0690000000000008</c:v>
              </c:pt>
              <c:pt idx="3">
                <c:v>1.9290000000000007</c:v>
              </c:pt>
              <c:pt idx="4">
                <c:v>1.8790000000000007</c:v>
              </c:pt>
              <c:pt idx="5">
                <c:v>1.1990000000000007</c:v>
              </c:pt>
              <c:pt idx="6">
                <c:v>0.45900000000000052</c:v>
              </c:pt>
              <c:pt idx="7">
                <c:v>0.1890000000000005</c:v>
              </c:pt>
              <c:pt idx="8">
                <c:v>0.28900000000000059</c:v>
              </c:pt>
              <c:pt idx="9">
                <c:v>1.0190000000000006</c:v>
              </c:pt>
              <c:pt idx="10">
                <c:v>2.0290000000000008</c:v>
              </c:pt>
              <c:pt idx="11">
                <c:v>2.0990000000000006</c:v>
              </c:pt>
              <c:pt idx="12">
                <c:v>2.2490000000000006</c:v>
              </c:pt>
              <c:pt idx="13">
                <c:v>1.9790000000000005</c:v>
              </c:pt>
              <c:pt idx="14">
                <c:v>0.12900000000000045</c:v>
              </c:pt>
              <c:pt idx="15">
                <c:v>-2.0999999999999464E-2</c:v>
              </c:pt>
              <c:pt idx="16">
                <c:v>-8.0999999999999517E-2</c:v>
              </c:pt>
              <c:pt idx="17">
                <c:v>1.3090000000000006</c:v>
              </c:pt>
              <c:pt idx="18">
                <c:v>2.0290000000000008</c:v>
              </c:pt>
              <c:pt idx="19">
                <c:v>2.0790000000000006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8E90-4C97-A106-ACBDC6189B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928192"/>
        <c:axId val="106090496"/>
      </c:scatterChart>
      <c:valAx>
        <c:axId val="105928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090496"/>
        <c:crosses val="autoZero"/>
        <c:crossBetween val="midCat"/>
        <c:majorUnit val="5"/>
        <c:minorUnit val="1"/>
      </c:valAx>
      <c:valAx>
        <c:axId val="106090496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28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0.000</c:formatCode>
              <c:ptCount val="21"/>
              <c:pt idx="0">
                <c:v>0</c:v>
              </c:pt>
              <c:pt idx="1">
                <c:v>10</c:v>
              </c:pt>
              <c:pt idx="2">
                <c:v>15</c:v>
              </c:pt>
              <c:pt idx="3">
                <c:v>17</c:v>
              </c:pt>
              <c:pt idx="4">
                <c:v>18</c:v>
              </c:pt>
              <c:pt idx="5">
                <c:v>19</c:v>
              </c:pt>
              <c:pt idx="6">
                <c:v>21</c:v>
              </c:pt>
              <c:pt idx="7">
                <c:v>22</c:v>
              </c:pt>
              <c:pt idx="8">
                <c:v>22.5</c:v>
              </c:pt>
              <c:pt idx="9">
                <c:v>23</c:v>
              </c:pt>
              <c:pt idx="10">
                <c:v>25</c:v>
              </c:pt>
              <c:pt idx="11">
                <c:v>25.5</c:v>
              </c:pt>
              <c:pt idx="12">
                <c:v>26.5</c:v>
              </c:pt>
              <c:pt idx="13">
                <c:v>28.5</c:v>
              </c:pt>
              <c:pt idx="14">
                <c:v>30.5</c:v>
              </c:pt>
              <c:pt idx="15">
                <c:v>32</c:v>
              </c:pt>
              <c:pt idx="16">
                <c:v>34</c:v>
              </c:pt>
              <c:pt idx="17">
                <c:v>36</c:v>
              </c:pt>
              <c:pt idx="18">
                <c:v>37</c:v>
              </c:pt>
              <c:pt idx="19">
                <c:v>45</c:v>
              </c:pt>
            </c:numLit>
          </c:xVal>
          <c:yVal>
            <c:numLit>
              <c:formatCode>0.000</c:formatCode>
              <c:ptCount val="23"/>
              <c:pt idx="0">
                <c:v>1.0440000000000018</c:v>
              </c:pt>
              <c:pt idx="1">
                <c:v>1.0940000000000016</c:v>
              </c:pt>
              <c:pt idx="2">
                <c:v>1.1240000000000019</c:v>
              </c:pt>
              <c:pt idx="3">
                <c:v>1.2340000000000018</c:v>
              </c:pt>
              <c:pt idx="4">
                <c:v>0.65400000000000169</c:v>
              </c:pt>
              <c:pt idx="5">
                <c:v>0.25400000000000178</c:v>
              </c:pt>
              <c:pt idx="6">
                <c:v>0.53400000000000158</c:v>
              </c:pt>
              <c:pt idx="7">
                <c:v>1.0240000000000018</c:v>
              </c:pt>
              <c:pt idx="8">
                <c:v>1.4840000000000018</c:v>
              </c:pt>
              <c:pt idx="9">
                <c:v>1.9340000000000017</c:v>
              </c:pt>
              <c:pt idx="10">
                <c:v>1.9440000000000017</c:v>
              </c:pt>
              <c:pt idx="11">
                <c:v>1.2740000000000018</c:v>
              </c:pt>
              <c:pt idx="12">
                <c:v>0.60400000000000187</c:v>
              </c:pt>
              <c:pt idx="13">
                <c:v>0.11400000000000166</c:v>
              </c:pt>
              <c:pt idx="14">
                <c:v>0.46400000000000174</c:v>
              </c:pt>
              <c:pt idx="15">
                <c:v>1.6940000000000017</c:v>
              </c:pt>
              <c:pt idx="16">
                <c:v>1.7240000000000018</c:v>
              </c:pt>
              <c:pt idx="17">
                <c:v>0.76400000000000157</c:v>
              </c:pt>
              <c:pt idx="18">
                <c:v>9.4000000000001638E-2</c:v>
              </c:pt>
              <c:pt idx="19">
                <c:v>0.15400000000000169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33AF-4ECB-9632-5EE0C8E887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314368"/>
        <c:axId val="82316672"/>
      </c:scatterChart>
      <c:valAx>
        <c:axId val="82314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316672"/>
        <c:crosses val="autoZero"/>
        <c:crossBetween val="midCat"/>
        <c:majorUnit val="5"/>
        <c:minorUnit val="1"/>
      </c:valAx>
      <c:valAx>
        <c:axId val="82316672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314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0.000</c:formatCode>
              <c:ptCount val="22"/>
              <c:pt idx="0">
                <c:v>0</c:v>
              </c:pt>
              <c:pt idx="1">
                <c:v>15</c:v>
              </c:pt>
              <c:pt idx="2">
                <c:v>19</c:v>
              </c:pt>
              <c:pt idx="3">
                <c:v>20</c:v>
              </c:pt>
              <c:pt idx="4">
                <c:v>21</c:v>
              </c:pt>
              <c:pt idx="5">
                <c:v>21.5</c:v>
              </c:pt>
              <c:pt idx="6">
                <c:v>23.5</c:v>
              </c:pt>
              <c:pt idx="7">
                <c:v>24</c:v>
              </c:pt>
              <c:pt idx="8">
                <c:v>26</c:v>
              </c:pt>
              <c:pt idx="9">
                <c:v>28</c:v>
              </c:pt>
              <c:pt idx="10">
                <c:v>31</c:v>
              </c:pt>
              <c:pt idx="11">
                <c:v>32</c:v>
              </c:pt>
              <c:pt idx="12">
                <c:v>33</c:v>
              </c:pt>
              <c:pt idx="13">
                <c:v>33.5</c:v>
              </c:pt>
              <c:pt idx="14">
                <c:v>35.5</c:v>
              </c:pt>
              <c:pt idx="15">
                <c:v>36</c:v>
              </c:pt>
              <c:pt idx="16">
                <c:v>38</c:v>
              </c:pt>
              <c:pt idx="17">
                <c:v>42</c:v>
              </c:pt>
              <c:pt idx="18">
                <c:v>51</c:v>
              </c:pt>
              <c:pt idx="19">
                <c:v>60</c:v>
              </c:pt>
            </c:numLit>
          </c:xVal>
          <c:yVal>
            <c:numLit>
              <c:formatCode>0.000</c:formatCode>
              <c:ptCount val="22"/>
              <c:pt idx="0">
                <c:v>-6.5999999999998504E-2</c:v>
              </c:pt>
              <c:pt idx="1">
                <c:v>8.4000000000001407E-2</c:v>
              </c:pt>
              <c:pt idx="2">
                <c:v>0.53400000000000158</c:v>
              </c:pt>
              <c:pt idx="3">
                <c:v>0.61400000000000166</c:v>
              </c:pt>
              <c:pt idx="4">
                <c:v>1.2540000000000016</c:v>
              </c:pt>
              <c:pt idx="5">
                <c:v>1.5840000000000014</c:v>
              </c:pt>
              <c:pt idx="6">
                <c:v>1.5640000000000014</c:v>
              </c:pt>
              <c:pt idx="7">
                <c:v>1.2740000000000016</c:v>
              </c:pt>
              <c:pt idx="8">
                <c:v>0.41400000000000148</c:v>
              </c:pt>
              <c:pt idx="9">
                <c:v>0.26400000000000157</c:v>
              </c:pt>
              <c:pt idx="10">
                <c:v>0.37400000000000144</c:v>
              </c:pt>
              <c:pt idx="11">
                <c:v>1.1440000000000015</c:v>
              </c:pt>
              <c:pt idx="12">
                <c:v>1.4640000000000015</c:v>
              </c:pt>
              <c:pt idx="13">
                <c:v>1.7140000000000015</c:v>
              </c:pt>
              <c:pt idx="14">
                <c:v>1.6840000000000015</c:v>
              </c:pt>
              <c:pt idx="15">
                <c:v>1.1340000000000017</c:v>
              </c:pt>
              <c:pt idx="16">
                <c:v>0.97400000000000153</c:v>
              </c:pt>
              <c:pt idx="17">
                <c:v>0.89400000000000146</c:v>
              </c:pt>
              <c:pt idx="18">
                <c:v>0.95400000000000151</c:v>
              </c:pt>
              <c:pt idx="19">
                <c:v>1.0440000000000014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3C7B-4A1E-A04C-D1E79F8E3E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361728"/>
        <c:axId val="82364288"/>
      </c:scatterChart>
      <c:valAx>
        <c:axId val="82361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364288"/>
        <c:crosses val="autoZero"/>
        <c:crossBetween val="midCat"/>
        <c:majorUnit val="5"/>
        <c:minorUnit val="1"/>
      </c:valAx>
      <c:valAx>
        <c:axId val="82364288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361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0.000</c:formatCode>
              <c:ptCount val="25"/>
              <c:pt idx="0">
                <c:v>0</c:v>
              </c:pt>
              <c:pt idx="1">
                <c:v>12</c:v>
              </c:pt>
              <c:pt idx="2">
                <c:v>14</c:v>
              </c:pt>
              <c:pt idx="3">
                <c:v>16</c:v>
              </c:pt>
              <c:pt idx="4">
                <c:v>18</c:v>
              </c:pt>
              <c:pt idx="5">
                <c:v>20</c:v>
              </c:pt>
              <c:pt idx="6">
                <c:v>21</c:v>
              </c:pt>
              <c:pt idx="7">
                <c:v>22</c:v>
              </c:pt>
              <c:pt idx="8">
                <c:v>23.5</c:v>
              </c:pt>
              <c:pt idx="9">
                <c:v>25.5</c:v>
              </c:pt>
              <c:pt idx="10">
                <c:v>28</c:v>
              </c:pt>
              <c:pt idx="11">
                <c:v>30</c:v>
              </c:pt>
              <c:pt idx="12">
                <c:v>31</c:v>
              </c:pt>
              <c:pt idx="13">
                <c:v>32</c:v>
              </c:pt>
              <c:pt idx="14">
                <c:v>32.299999999999997</c:v>
              </c:pt>
              <c:pt idx="15">
                <c:v>34</c:v>
              </c:pt>
              <c:pt idx="16">
                <c:v>34.5</c:v>
              </c:pt>
              <c:pt idx="17">
                <c:v>36</c:v>
              </c:pt>
              <c:pt idx="18">
                <c:v>38</c:v>
              </c:pt>
              <c:pt idx="19">
                <c:v>46</c:v>
              </c:pt>
            </c:numLit>
          </c:xVal>
          <c:yVal>
            <c:numLit>
              <c:formatCode>0.000</c:formatCode>
              <c:ptCount val="25"/>
              <c:pt idx="0">
                <c:v>0.99800000000000155</c:v>
              </c:pt>
              <c:pt idx="1">
                <c:v>0.97800000000000153</c:v>
              </c:pt>
              <c:pt idx="2">
                <c:v>0.10800000000000143</c:v>
              </c:pt>
              <c:pt idx="3">
                <c:v>-0.45199999999999863</c:v>
              </c:pt>
              <c:pt idx="4">
                <c:v>-0.42199999999999838</c:v>
              </c:pt>
              <c:pt idx="5">
                <c:v>0.30800000000000161</c:v>
              </c:pt>
              <c:pt idx="6">
                <c:v>1.0380000000000016</c:v>
              </c:pt>
              <c:pt idx="7">
                <c:v>2.3180000000000014</c:v>
              </c:pt>
              <c:pt idx="8">
                <c:v>2.3480000000000016</c:v>
              </c:pt>
              <c:pt idx="9">
                <c:v>0.53800000000000159</c:v>
              </c:pt>
              <c:pt idx="10">
                <c:v>2.8000000000001357E-2</c:v>
              </c:pt>
              <c:pt idx="11">
                <c:v>0.31800000000000139</c:v>
              </c:pt>
              <c:pt idx="12">
                <c:v>0.85800000000000143</c:v>
              </c:pt>
              <c:pt idx="13">
                <c:v>1.5480000000000016</c:v>
              </c:pt>
              <c:pt idx="14">
                <c:v>1.8180000000000016</c:v>
              </c:pt>
              <c:pt idx="15">
                <c:v>1.9280000000000015</c:v>
              </c:pt>
              <c:pt idx="16">
                <c:v>1.2480000000000016</c:v>
              </c:pt>
              <c:pt idx="17">
                <c:v>0.85800000000000143</c:v>
              </c:pt>
              <c:pt idx="18">
                <c:v>0.92800000000000171</c:v>
              </c:pt>
              <c:pt idx="19">
                <c:v>0.88800000000000168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11B7-4300-9F08-6CF74AA073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312256"/>
        <c:axId val="107314560"/>
      </c:scatterChart>
      <c:valAx>
        <c:axId val="107312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314560"/>
        <c:crosses val="autoZero"/>
        <c:crossBetween val="midCat"/>
        <c:majorUnit val="5"/>
        <c:minorUnit val="1"/>
      </c:valAx>
      <c:valAx>
        <c:axId val="107314560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312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692015632896758E-2"/>
          <c:y val="0.11221683988671848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0.000</c:formatCode>
              <c:ptCount val="23"/>
              <c:pt idx="0">
                <c:v>0</c:v>
              </c:pt>
              <c:pt idx="1">
                <c:v>14</c:v>
              </c:pt>
              <c:pt idx="2">
                <c:v>20</c:v>
              </c:pt>
              <c:pt idx="3">
                <c:v>21</c:v>
              </c:pt>
              <c:pt idx="4">
                <c:v>21.5</c:v>
              </c:pt>
              <c:pt idx="5">
                <c:v>22</c:v>
              </c:pt>
              <c:pt idx="6">
                <c:v>22.5</c:v>
              </c:pt>
              <c:pt idx="7">
                <c:v>23.5</c:v>
              </c:pt>
              <c:pt idx="8">
                <c:v>25.5</c:v>
              </c:pt>
              <c:pt idx="9">
                <c:v>27.5</c:v>
              </c:pt>
              <c:pt idx="10">
                <c:v>30.5</c:v>
              </c:pt>
              <c:pt idx="11">
                <c:v>32.5</c:v>
              </c:pt>
              <c:pt idx="12">
                <c:v>33.5</c:v>
              </c:pt>
              <c:pt idx="13">
                <c:v>34.5</c:v>
              </c:pt>
              <c:pt idx="14">
                <c:v>36</c:v>
              </c:pt>
              <c:pt idx="15">
                <c:v>36.299999999999997</c:v>
              </c:pt>
              <c:pt idx="16">
                <c:v>37</c:v>
              </c:pt>
              <c:pt idx="17">
                <c:v>39</c:v>
              </c:pt>
              <c:pt idx="18">
                <c:v>44</c:v>
              </c:pt>
              <c:pt idx="19">
                <c:v>59</c:v>
              </c:pt>
            </c:numLit>
          </c:xVal>
          <c:yVal>
            <c:numLit>
              <c:formatCode>0.000</c:formatCode>
              <c:ptCount val="23"/>
              <c:pt idx="0">
                <c:v>0.71800000000000175</c:v>
              </c:pt>
              <c:pt idx="1">
                <c:v>0.87800000000000189</c:v>
              </c:pt>
              <c:pt idx="2">
                <c:v>0.73800000000000177</c:v>
              </c:pt>
              <c:pt idx="3">
                <c:v>1.0880000000000019</c:v>
              </c:pt>
              <c:pt idx="4">
                <c:v>1.7780000000000018</c:v>
              </c:pt>
              <c:pt idx="5">
                <c:v>1.8180000000000018</c:v>
              </c:pt>
              <c:pt idx="6">
                <c:v>1.248000000000002</c:v>
              </c:pt>
              <c:pt idx="7">
                <c:v>0.17800000000000171</c:v>
              </c:pt>
              <c:pt idx="8">
                <c:v>-6.1999999999998057E-2</c:v>
              </c:pt>
              <c:pt idx="9">
                <c:v>-8.1999999999998074E-2</c:v>
              </c:pt>
              <c:pt idx="10">
                <c:v>-0.14199999999999813</c:v>
              </c:pt>
              <c:pt idx="11">
                <c:v>0.40800000000000169</c:v>
              </c:pt>
              <c:pt idx="12">
                <c:v>1.0680000000000018</c:v>
              </c:pt>
              <c:pt idx="13">
                <c:v>1.8580000000000019</c:v>
              </c:pt>
              <c:pt idx="14">
                <c:v>1.8380000000000019</c:v>
              </c:pt>
              <c:pt idx="15">
                <c:v>1.248000000000002</c:v>
              </c:pt>
              <c:pt idx="16">
                <c:v>0.82800000000000207</c:v>
              </c:pt>
              <c:pt idx="17">
                <c:v>0.79800000000000182</c:v>
              </c:pt>
              <c:pt idx="18">
                <c:v>0.82800000000000207</c:v>
              </c:pt>
              <c:pt idx="19">
                <c:v>0.80800000000000205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CE58-451F-9C21-68D9605D16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680128"/>
        <c:axId val="107682432"/>
      </c:scatterChart>
      <c:valAx>
        <c:axId val="107680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82432"/>
        <c:crosses val="autoZero"/>
        <c:crossBetween val="midCat"/>
        <c:majorUnit val="5"/>
        <c:minorUnit val="1"/>
      </c:valAx>
      <c:valAx>
        <c:axId val="107682432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80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0.000</c:formatCode>
              <c:ptCount val="22"/>
              <c:pt idx="0">
                <c:v>0</c:v>
              </c:pt>
              <c:pt idx="1">
                <c:v>15</c:v>
              </c:pt>
              <c:pt idx="2">
                <c:v>19</c:v>
              </c:pt>
              <c:pt idx="3">
                <c:v>23</c:v>
              </c:pt>
              <c:pt idx="4">
                <c:v>26</c:v>
              </c:pt>
              <c:pt idx="5">
                <c:v>27.5</c:v>
              </c:pt>
              <c:pt idx="6">
                <c:v>29</c:v>
              </c:pt>
              <c:pt idx="7">
                <c:v>31.5</c:v>
              </c:pt>
              <c:pt idx="8">
                <c:v>33.5</c:v>
              </c:pt>
              <c:pt idx="9">
                <c:v>36.5</c:v>
              </c:pt>
              <c:pt idx="10">
                <c:v>40.5</c:v>
              </c:pt>
              <c:pt idx="11">
                <c:v>42.5</c:v>
              </c:pt>
              <c:pt idx="12">
                <c:v>43.5</c:v>
              </c:pt>
              <c:pt idx="13">
                <c:v>44.5</c:v>
              </c:pt>
              <c:pt idx="14">
                <c:v>45.5</c:v>
              </c:pt>
              <c:pt idx="15">
                <c:v>48</c:v>
              </c:pt>
              <c:pt idx="16">
                <c:v>48.5</c:v>
              </c:pt>
              <c:pt idx="17">
                <c:v>50.5</c:v>
              </c:pt>
              <c:pt idx="18">
                <c:v>55</c:v>
              </c:pt>
              <c:pt idx="19">
                <c:v>60</c:v>
              </c:pt>
            </c:numLit>
          </c:xVal>
          <c:yVal>
            <c:numLit>
              <c:formatCode>0.000</c:formatCode>
              <c:ptCount val="22"/>
              <c:pt idx="0">
                <c:v>0.77300000000000191</c:v>
              </c:pt>
              <c:pt idx="1">
                <c:v>0.90300000000000225</c:v>
              </c:pt>
              <c:pt idx="2">
                <c:v>0.14300000000000201</c:v>
              </c:pt>
              <c:pt idx="3">
                <c:v>0.96300000000000185</c:v>
              </c:pt>
              <c:pt idx="4">
                <c:v>1.0330000000000021</c:v>
              </c:pt>
              <c:pt idx="5">
                <c:v>1.7930000000000021</c:v>
              </c:pt>
              <c:pt idx="6">
                <c:v>1.4830000000000021</c:v>
              </c:pt>
              <c:pt idx="7">
                <c:v>0.623000000000002</c:v>
              </c:pt>
              <c:pt idx="8">
                <c:v>0.16300000000000203</c:v>
              </c:pt>
              <c:pt idx="9">
                <c:v>-0.126999999999998</c:v>
              </c:pt>
              <c:pt idx="10">
                <c:v>0.27300000000000191</c:v>
              </c:pt>
              <c:pt idx="11">
                <c:v>0.77300000000000191</c:v>
              </c:pt>
              <c:pt idx="12">
                <c:v>1.343000000000002</c:v>
              </c:pt>
              <c:pt idx="13">
                <c:v>1.583000000000002</c:v>
              </c:pt>
              <c:pt idx="14">
                <c:v>1.7030000000000021</c:v>
              </c:pt>
              <c:pt idx="15">
                <c:v>1.9530000000000021</c:v>
              </c:pt>
              <c:pt idx="16">
                <c:v>1.0130000000000021</c:v>
              </c:pt>
              <c:pt idx="17">
                <c:v>1.0030000000000019</c:v>
              </c:pt>
              <c:pt idx="18">
                <c:v>0.98300000000000187</c:v>
              </c:pt>
              <c:pt idx="19">
                <c:v>0.94300000000000184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F02F-4EBE-8B18-521FD371DA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711488"/>
        <c:axId val="107722240"/>
      </c:scatterChart>
      <c:valAx>
        <c:axId val="107711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22240"/>
        <c:crosses val="autoZero"/>
        <c:crossBetween val="midCat"/>
        <c:majorUnit val="5"/>
        <c:minorUnit val="1"/>
      </c:valAx>
      <c:valAx>
        <c:axId val="107722240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1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0.000</c:formatCode>
              <c:ptCount val="21"/>
              <c:pt idx="0">
                <c:v>0</c:v>
              </c:pt>
              <c:pt idx="1">
                <c:v>15</c:v>
              </c:pt>
              <c:pt idx="2">
                <c:v>18</c:v>
              </c:pt>
              <c:pt idx="3">
                <c:v>21</c:v>
              </c:pt>
              <c:pt idx="4">
                <c:v>22.5</c:v>
              </c:pt>
              <c:pt idx="5">
                <c:v>23.5</c:v>
              </c:pt>
              <c:pt idx="6">
                <c:v>25.5</c:v>
              </c:pt>
              <c:pt idx="7">
                <c:v>29.5</c:v>
              </c:pt>
              <c:pt idx="8">
                <c:v>33.5</c:v>
              </c:pt>
              <c:pt idx="9">
                <c:v>37.5</c:v>
              </c:pt>
              <c:pt idx="10">
                <c:v>41.5</c:v>
              </c:pt>
              <c:pt idx="11">
                <c:v>45.5</c:v>
              </c:pt>
              <c:pt idx="12">
                <c:v>49.5</c:v>
              </c:pt>
              <c:pt idx="13">
                <c:v>51.5</c:v>
              </c:pt>
              <c:pt idx="14">
                <c:v>52</c:v>
              </c:pt>
              <c:pt idx="15">
                <c:v>54</c:v>
              </c:pt>
              <c:pt idx="16">
                <c:v>56</c:v>
              </c:pt>
              <c:pt idx="17">
                <c:v>59</c:v>
              </c:pt>
              <c:pt idx="18">
                <c:v>63</c:v>
              </c:pt>
              <c:pt idx="19">
                <c:v>80</c:v>
              </c:pt>
            </c:numLit>
          </c:xVal>
          <c:yVal>
            <c:numLit>
              <c:formatCode>0.000</c:formatCode>
              <c:ptCount val="21"/>
              <c:pt idx="0">
                <c:v>0.47900000000000054</c:v>
              </c:pt>
              <c:pt idx="1">
                <c:v>0.39900000000000047</c:v>
              </c:pt>
              <c:pt idx="2">
                <c:v>-7.099999999999973E-2</c:v>
              </c:pt>
              <c:pt idx="3">
                <c:v>0.32900000000000018</c:v>
              </c:pt>
              <c:pt idx="4">
                <c:v>1.5290000000000004</c:v>
              </c:pt>
              <c:pt idx="5">
                <c:v>0.83900000000000041</c:v>
              </c:pt>
              <c:pt idx="6">
                <c:v>-2.0999999999999464E-2</c:v>
              </c:pt>
              <c:pt idx="7">
                <c:v>-0.20099999999999962</c:v>
              </c:pt>
              <c:pt idx="8">
                <c:v>-0.20099999999999962</c:v>
              </c:pt>
              <c:pt idx="9">
                <c:v>-0.20099999999999962</c:v>
              </c:pt>
              <c:pt idx="10">
                <c:v>-0.14099999999999957</c:v>
              </c:pt>
              <c:pt idx="11">
                <c:v>-9.9999999999944578E-4</c:v>
              </c:pt>
              <c:pt idx="12">
                <c:v>0.15900000000000025</c:v>
              </c:pt>
              <c:pt idx="13">
                <c:v>4.9000000000000377E-2</c:v>
              </c:pt>
              <c:pt idx="14">
                <c:v>1.6490000000000005</c:v>
              </c:pt>
              <c:pt idx="15">
                <c:v>0.79900000000000038</c:v>
              </c:pt>
              <c:pt idx="16">
                <c:v>0.23900000000000032</c:v>
              </c:pt>
              <c:pt idx="17">
                <c:v>0.54900000000000038</c:v>
              </c:pt>
              <c:pt idx="18">
                <c:v>1.5790000000000004</c:v>
              </c:pt>
              <c:pt idx="19">
                <c:v>1.5290000000000004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A51E-4FBD-93CE-04768EAAC6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173760"/>
        <c:axId val="83176064"/>
      </c:scatterChart>
      <c:valAx>
        <c:axId val="83173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76064"/>
        <c:crosses val="autoZero"/>
        <c:crossBetween val="midCat"/>
        <c:majorUnit val="5"/>
        <c:minorUnit val="1"/>
      </c:valAx>
      <c:valAx>
        <c:axId val="83176064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73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0.000</c:formatCode>
              <c:ptCount val="20"/>
              <c:pt idx="0">
                <c:v>0</c:v>
              </c:pt>
              <c:pt idx="1">
                <c:v>14</c:v>
              </c:pt>
              <c:pt idx="2">
                <c:v>22</c:v>
              </c:pt>
              <c:pt idx="3">
                <c:v>24</c:v>
              </c:pt>
              <c:pt idx="4">
                <c:v>24.5</c:v>
              </c:pt>
              <c:pt idx="5">
                <c:v>25</c:v>
              </c:pt>
              <c:pt idx="6">
                <c:v>25.5</c:v>
              </c:pt>
              <c:pt idx="7">
                <c:v>27</c:v>
              </c:pt>
              <c:pt idx="8">
                <c:v>31</c:v>
              </c:pt>
              <c:pt idx="9">
                <c:v>35</c:v>
              </c:pt>
              <c:pt idx="10">
                <c:v>37</c:v>
              </c:pt>
              <c:pt idx="11">
                <c:v>38</c:v>
              </c:pt>
              <c:pt idx="12">
                <c:v>38.5</c:v>
              </c:pt>
              <c:pt idx="13">
                <c:v>39</c:v>
              </c:pt>
              <c:pt idx="14">
                <c:v>39.200000000000003</c:v>
              </c:pt>
              <c:pt idx="15">
                <c:v>40</c:v>
              </c:pt>
              <c:pt idx="16">
                <c:v>44</c:v>
              </c:pt>
              <c:pt idx="17">
                <c:v>50</c:v>
              </c:pt>
              <c:pt idx="18">
                <c:v>55</c:v>
              </c:pt>
              <c:pt idx="19">
                <c:v>60</c:v>
              </c:pt>
            </c:numLit>
          </c:xVal>
          <c:yVal>
            <c:numLit>
              <c:formatCode>0.000</c:formatCode>
              <c:ptCount val="20"/>
              <c:pt idx="0">
                <c:v>1.0330000000000013</c:v>
              </c:pt>
              <c:pt idx="1">
                <c:v>1.1930000000000009</c:v>
              </c:pt>
              <c:pt idx="2">
                <c:v>0.91300000000000114</c:v>
              </c:pt>
              <c:pt idx="3">
                <c:v>1.3930000000000011</c:v>
              </c:pt>
              <c:pt idx="4">
                <c:v>2.0330000000000013</c:v>
              </c:pt>
              <c:pt idx="5">
                <c:v>1.9430000000000012</c:v>
              </c:pt>
              <c:pt idx="6">
                <c:v>1.503000000000001</c:v>
              </c:pt>
              <c:pt idx="7">
                <c:v>0.42300000000000093</c:v>
              </c:pt>
              <c:pt idx="8">
                <c:v>-0.16699999999999893</c:v>
              </c:pt>
              <c:pt idx="9">
                <c:v>0.2230000000000012</c:v>
              </c:pt>
              <c:pt idx="10">
                <c:v>0.9730000000000012</c:v>
              </c:pt>
              <c:pt idx="11">
                <c:v>1.493000000000001</c:v>
              </c:pt>
              <c:pt idx="12">
                <c:v>2.1030000000000011</c:v>
              </c:pt>
              <c:pt idx="13">
                <c:v>2.1330000000000009</c:v>
              </c:pt>
              <c:pt idx="14">
                <c:v>1.4130000000000011</c:v>
              </c:pt>
              <c:pt idx="15">
                <c:v>0.92300000000000093</c:v>
              </c:pt>
              <c:pt idx="16">
                <c:v>0.95300000000000118</c:v>
              </c:pt>
              <c:pt idx="17">
                <c:v>0.8830000000000009</c:v>
              </c:pt>
              <c:pt idx="18">
                <c:v>0.84300000000000086</c:v>
              </c:pt>
              <c:pt idx="19">
                <c:v>0.92300000000000093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BA95-4C0C-BBDE-3A7E60D10D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639168"/>
        <c:axId val="107641472"/>
      </c:scatterChart>
      <c:valAx>
        <c:axId val="107639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41472"/>
        <c:crosses val="autoZero"/>
        <c:crossBetween val="midCat"/>
        <c:majorUnit val="5"/>
        <c:minorUnit val="1"/>
      </c:valAx>
      <c:valAx>
        <c:axId val="107641472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39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0.000</c:formatCode>
              <c:ptCount val="23"/>
              <c:pt idx="0">
                <c:v>0</c:v>
              </c:pt>
              <c:pt idx="1">
                <c:v>14</c:v>
              </c:pt>
              <c:pt idx="2">
                <c:v>22</c:v>
              </c:pt>
              <c:pt idx="3">
                <c:v>24</c:v>
              </c:pt>
              <c:pt idx="4">
                <c:v>24.5</c:v>
              </c:pt>
              <c:pt idx="5">
                <c:v>25</c:v>
              </c:pt>
              <c:pt idx="6">
                <c:v>25.5</c:v>
              </c:pt>
              <c:pt idx="7">
                <c:v>26.5</c:v>
              </c:pt>
              <c:pt idx="8">
                <c:v>28.5</c:v>
              </c:pt>
              <c:pt idx="9">
                <c:v>32</c:v>
              </c:pt>
              <c:pt idx="10">
                <c:v>36</c:v>
              </c:pt>
              <c:pt idx="11">
                <c:v>39</c:v>
              </c:pt>
              <c:pt idx="12">
                <c:v>41</c:v>
              </c:pt>
              <c:pt idx="13">
                <c:v>42</c:v>
              </c:pt>
              <c:pt idx="14">
                <c:v>42.5</c:v>
              </c:pt>
              <c:pt idx="15">
                <c:v>44</c:v>
              </c:pt>
              <c:pt idx="16">
                <c:v>44.5</c:v>
              </c:pt>
              <c:pt idx="17">
                <c:v>46</c:v>
              </c:pt>
              <c:pt idx="18">
                <c:v>56</c:v>
              </c:pt>
              <c:pt idx="19">
                <c:v>65</c:v>
              </c:pt>
            </c:numLit>
          </c:xVal>
          <c:yVal>
            <c:numLit>
              <c:formatCode>0.000</c:formatCode>
              <c:ptCount val="23"/>
              <c:pt idx="0">
                <c:v>0.89400000000000057</c:v>
              </c:pt>
              <c:pt idx="1">
                <c:v>0.93400000000000061</c:v>
              </c:pt>
              <c:pt idx="2">
                <c:v>0.7840000000000007</c:v>
              </c:pt>
              <c:pt idx="3">
                <c:v>1.4140000000000006</c:v>
              </c:pt>
              <c:pt idx="4">
                <c:v>1.6440000000000008</c:v>
              </c:pt>
              <c:pt idx="5">
                <c:v>1.6140000000000008</c:v>
              </c:pt>
              <c:pt idx="6">
                <c:v>0.89400000000000057</c:v>
              </c:pt>
              <c:pt idx="7">
                <c:v>0.41400000000000059</c:v>
              </c:pt>
              <c:pt idx="8">
                <c:v>4.4000000000000483E-2</c:v>
              </c:pt>
              <c:pt idx="9">
                <c:v>1.4000000000000679E-2</c:v>
              </c:pt>
              <c:pt idx="10">
                <c:v>0.62400000000000055</c:v>
              </c:pt>
              <c:pt idx="11">
                <c:v>0.97400000000000064</c:v>
              </c:pt>
              <c:pt idx="12">
                <c:v>1.1240000000000006</c:v>
              </c:pt>
              <c:pt idx="13">
                <c:v>1.5440000000000007</c:v>
              </c:pt>
              <c:pt idx="14">
                <c:v>1.8040000000000007</c:v>
              </c:pt>
              <c:pt idx="15">
                <c:v>1.9140000000000006</c:v>
              </c:pt>
              <c:pt idx="16">
                <c:v>1.2140000000000009</c:v>
              </c:pt>
              <c:pt idx="17">
                <c:v>0.88400000000000079</c:v>
              </c:pt>
              <c:pt idx="18">
                <c:v>0.84400000000000075</c:v>
              </c:pt>
              <c:pt idx="19">
                <c:v>0.8140000000000005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5D4F-4B94-A299-692BB7E194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670912"/>
        <c:axId val="107808640"/>
      </c:scatterChart>
      <c:valAx>
        <c:axId val="107670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808640"/>
        <c:crosses val="autoZero"/>
        <c:crossBetween val="midCat"/>
        <c:majorUnit val="5"/>
        <c:minorUnit val="1"/>
      </c:valAx>
      <c:valAx>
        <c:axId val="107808640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70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0"/>
              <c:pt idx="0">
                <c:v>0</c:v>
              </c:pt>
              <c:pt idx="1">
                <c:v>15</c:v>
              </c:pt>
              <c:pt idx="2">
                <c:v>23</c:v>
              </c:pt>
              <c:pt idx="3">
                <c:v>24</c:v>
              </c:pt>
              <c:pt idx="4">
                <c:v>24.5</c:v>
              </c:pt>
              <c:pt idx="5">
                <c:v>25</c:v>
              </c:pt>
              <c:pt idx="6">
                <c:v>25.5</c:v>
              </c:pt>
              <c:pt idx="7">
                <c:v>27.5</c:v>
              </c:pt>
              <c:pt idx="8">
                <c:v>31</c:v>
              </c:pt>
              <c:pt idx="9">
                <c:v>34</c:v>
              </c:pt>
              <c:pt idx="10">
                <c:v>38</c:v>
              </c:pt>
              <c:pt idx="11">
                <c:v>41</c:v>
              </c:pt>
              <c:pt idx="12">
                <c:v>42</c:v>
              </c:pt>
              <c:pt idx="13">
                <c:v>42.5</c:v>
              </c:pt>
              <c:pt idx="14">
                <c:v>43.5</c:v>
              </c:pt>
              <c:pt idx="15">
                <c:v>44</c:v>
              </c:pt>
              <c:pt idx="16">
                <c:v>46</c:v>
              </c:pt>
              <c:pt idx="17">
                <c:v>49</c:v>
              </c:pt>
              <c:pt idx="18">
                <c:v>53</c:v>
              </c:pt>
              <c:pt idx="19">
                <c:v>63</c:v>
              </c:pt>
            </c:numLit>
          </c:xVal>
          <c:yVal>
            <c:numLit>
              <c:formatCode>General</c:formatCode>
              <c:ptCount val="20"/>
              <c:pt idx="0">
                <c:v>0.18600000000000083</c:v>
              </c:pt>
              <c:pt idx="1">
                <c:v>0.31600000000000072</c:v>
              </c:pt>
              <c:pt idx="2">
                <c:v>0.62600000000000078</c:v>
              </c:pt>
              <c:pt idx="3">
                <c:v>1.4660000000000009</c:v>
              </c:pt>
              <c:pt idx="4">
                <c:v>1.8360000000000007</c:v>
              </c:pt>
              <c:pt idx="5">
                <c:v>1.9060000000000008</c:v>
              </c:pt>
              <c:pt idx="6">
                <c:v>1.2460000000000009</c:v>
              </c:pt>
              <c:pt idx="7">
                <c:v>0.2660000000000009</c:v>
              </c:pt>
              <c:pt idx="8">
                <c:v>-0.15399999999999903</c:v>
              </c:pt>
              <c:pt idx="9">
                <c:v>-8.3999999999999186E-2</c:v>
              </c:pt>
              <c:pt idx="10">
                <c:v>0.25600000000000067</c:v>
              </c:pt>
              <c:pt idx="11">
                <c:v>1.1660000000000008</c:v>
              </c:pt>
              <c:pt idx="12">
                <c:v>1.5260000000000009</c:v>
              </c:pt>
              <c:pt idx="13">
                <c:v>1.8560000000000008</c:v>
              </c:pt>
              <c:pt idx="14">
                <c:v>1.9460000000000008</c:v>
              </c:pt>
              <c:pt idx="15">
                <c:v>1.3360000000000007</c:v>
              </c:pt>
              <c:pt idx="16">
                <c:v>0.47600000000000087</c:v>
              </c:pt>
              <c:pt idx="17">
                <c:v>0.47600000000000087</c:v>
              </c:pt>
              <c:pt idx="18">
                <c:v>0.62600000000000078</c:v>
              </c:pt>
              <c:pt idx="19">
                <c:v>0.60600000000000076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D197-4C65-9FD5-3F07CF069C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848448"/>
        <c:axId val="107850752"/>
      </c:scatterChart>
      <c:valAx>
        <c:axId val="107848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850752"/>
        <c:crosses val="autoZero"/>
        <c:crossBetween val="midCat"/>
        <c:majorUnit val="5"/>
        <c:minorUnit val="1"/>
      </c:valAx>
      <c:valAx>
        <c:axId val="107850752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848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3"/>
              <c:pt idx="0">
                <c:v>0</c:v>
              </c:pt>
              <c:pt idx="1">
                <c:v>14</c:v>
              </c:pt>
              <c:pt idx="2">
                <c:v>21</c:v>
              </c:pt>
              <c:pt idx="3">
                <c:v>22</c:v>
              </c:pt>
              <c:pt idx="4">
                <c:v>22.3</c:v>
              </c:pt>
              <c:pt idx="5">
                <c:v>22.7</c:v>
              </c:pt>
              <c:pt idx="6">
                <c:v>23</c:v>
              </c:pt>
              <c:pt idx="7">
                <c:v>25</c:v>
              </c:pt>
              <c:pt idx="8">
                <c:v>29</c:v>
              </c:pt>
              <c:pt idx="9">
                <c:v>31</c:v>
              </c:pt>
              <c:pt idx="10">
                <c:v>35</c:v>
              </c:pt>
              <c:pt idx="11">
                <c:v>38</c:v>
              </c:pt>
              <c:pt idx="12">
                <c:v>39</c:v>
              </c:pt>
              <c:pt idx="13">
                <c:v>40</c:v>
              </c:pt>
              <c:pt idx="14">
                <c:v>40.5</c:v>
              </c:pt>
              <c:pt idx="15">
                <c:v>41</c:v>
              </c:pt>
              <c:pt idx="16">
                <c:v>42</c:v>
              </c:pt>
              <c:pt idx="17">
                <c:v>45</c:v>
              </c:pt>
              <c:pt idx="18">
                <c:v>52</c:v>
              </c:pt>
              <c:pt idx="19">
                <c:v>65</c:v>
              </c:pt>
            </c:numLit>
          </c:xVal>
          <c:yVal>
            <c:numLit>
              <c:formatCode>General</c:formatCode>
              <c:ptCount val="23"/>
              <c:pt idx="0">
                <c:v>5.6000000000000494E-2</c:v>
              </c:pt>
              <c:pt idx="1">
                <c:v>0.12600000000000078</c:v>
              </c:pt>
              <c:pt idx="2">
                <c:v>0.9260000000000006</c:v>
              </c:pt>
              <c:pt idx="3">
                <c:v>1.5060000000000007</c:v>
              </c:pt>
              <c:pt idx="4">
                <c:v>1.5960000000000005</c:v>
              </c:pt>
              <c:pt idx="5">
                <c:v>1.6260000000000006</c:v>
              </c:pt>
              <c:pt idx="6">
                <c:v>0.95600000000000041</c:v>
              </c:pt>
              <c:pt idx="7">
                <c:v>9.6000000000000529E-2</c:v>
              </c:pt>
              <c:pt idx="8">
                <c:v>-0.39399999999999924</c:v>
              </c:pt>
              <c:pt idx="9">
                <c:v>-0.27399999999999958</c:v>
              </c:pt>
              <c:pt idx="10">
                <c:v>-0.22399999999999931</c:v>
              </c:pt>
              <c:pt idx="11">
                <c:v>0.22600000000000042</c:v>
              </c:pt>
              <c:pt idx="12">
                <c:v>1.2360000000000007</c:v>
              </c:pt>
              <c:pt idx="13">
                <c:v>1.7660000000000007</c:v>
              </c:pt>
              <c:pt idx="14">
                <c:v>1.7660000000000007</c:v>
              </c:pt>
              <c:pt idx="15">
                <c:v>1.4060000000000006</c:v>
              </c:pt>
              <c:pt idx="16">
                <c:v>0.55600000000000049</c:v>
              </c:pt>
              <c:pt idx="17">
                <c:v>4.6000000000000707E-2</c:v>
              </c:pt>
              <c:pt idx="18">
                <c:v>0.12600000000000078</c:v>
              </c:pt>
              <c:pt idx="19">
                <c:v>9.6000000000000529E-2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2D2E-4924-85A9-C89A787613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888640"/>
        <c:axId val="107890944"/>
      </c:scatterChart>
      <c:valAx>
        <c:axId val="107888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890944"/>
        <c:crosses val="autoZero"/>
        <c:crossBetween val="midCat"/>
        <c:majorUnit val="5"/>
        <c:minorUnit val="1"/>
      </c:valAx>
      <c:valAx>
        <c:axId val="107890944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888640"/>
        <c:crosses val="autoZero"/>
        <c:crossBetween val="midCat"/>
      </c:valAx>
      <c:spPr>
        <a:noFill/>
        <a:ln>
          <a:solidFill>
            <a:schemeClr val="bg1"/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0.000</c:formatCode>
              <c:ptCount val="21"/>
              <c:pt idx="0">
                <c:v>0</c:v>
              </c:pt>
              <c:pt idx="1">
                <c:v>15</c:v>
              </c:pt>
              <c:pt idx="2">
                <c:v>17</c:v>
              </c:pt>
              <c:pt idx="3">
                <c:v>19</c:v>
              </c:pt>
              <c:pt idx="4">
                <c:v>20.8</c:v>
              </c:pt>
              <c:pt idx="5">
                <c:v>23.5</c:v>
              </c:pt>
              <c:pt idx="6">
                <c:v>27.5</c:v>
              </c:pt>
              <c:pt idx="7">
                <c:v>31.5</c:v>
              </c:pt>
              <c:pt idx="8">
                <c:v>34.5</c:v>
              </c:pt>
              <c:pt idx="9">
                <c:v>38.5</c:v>
              </c:pt>
              <c:pt idx="10">
                <c:v>42.5</c:v>
              </c:pt>
              <c:pt idx="11">
                <c:v>46.5</c:v>
              </c:pt>
              <c:pt idx="12">
                <c:v>48.5</c:v>
              </c:pt>
              <c:pt idx="13">
                <c:v>50.5</c:v>
              </c:pt>
              <c:pt idx="14">
                <c:v>51</c:v>
              </c:pt>
              <c:pt idx="15">
                <c:v>51.5</c:v>
              </c:pt>
              <c:pt idx="16">
                <c:v>52.5</c:v>
              </c:pt>
              <c:pt idx="17">
                <c:v>54.5</c:v>
              </c:pt>
              <c:pt idx="18">
                <c:v>62</c:v>
              </c:pt>
              <c:pt idx="19">
                <c:v>70</c:v>
              </c:pt>
            </c:numLit>
          </c:xVal>
          <c:yVal>
            <c:numLit>
              <c:formatCode>0.000</c:formatCode>
              <c:ptCount val="21"/>
              <c:pt idx="0">
                <c:v>0.24500000000000055</c:v>
              </c:pt>
              <c:pt idx="1">
                <c:v>0.17500000000000027</c:v>
              </c:pt>
              <c:pt idx="2">
                <c:v>9.5000000000000195E-2</c:v>
              </c:pt>
              <c:pt idx="3">
                <c:v>-0.20499999999999963</c:v>
              </c:pt>
              <c:pt idx="4">
                <c:v>1.3250000000000004</c:v>
              </c:pt>
              <c:pt idx="5">
                <c:v>-7.4999999999999734E-2</c:v>
              </c:pt>
              <c:pt idx="6">
                <c:v>-6.4999999999999503E-2</c:v>
              </c:pt>
              <c:pt idx="7">
                <c:v>-7.4999999999999734E-2</c:v>
              </c:pt>
              <c:pt idx="8">
                <c:v>-8.499999999999952E-2</c:v>
              </c:pt>
              <c:pt idx="9">
                <c:v>-1.499999999999968E-2</c:v>
              </c:pt>
              <c:pt idx="10">
                <c:v>5.500000000000016E-2</c:v>
              </c:pt>
              <c:pt idx="11">
                <c:v>0.10500000000000043</c:v>
              </c:pt>
              <c:pt idx="12">
                <c:v>0.69500000000000028</c:v>
              </c:pt>
              <c:pt idx="13">
                <c:v>1.3350000000000004</c:v>
              </c:pt>
              <c:pt idx="14">
                <c:v>1.6250000000000004</c:v>
              </c:pt>
              <c:pt idx="15">
                <c:v>1.2050000000000003</c:v>
              </c:pt>
              <c:pt idx="16">
                <c:v>0.42500000000000027</c:v>
              </c:pt>
              <c:pt idx="17">
                <c:v>0.20500000000000052</c:v>
              </c:pt>
              <c:pt idx="18">
                <c:v>0.33500000000000041</c:v>
              </c:pt>
              <c:pt idx="19">
                <c:v>0.49500000000000055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788A-4502-8C9B-8D26A255E8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208832"/>
        <c:axId val="83211392"/>
      </c:scatterChart>
      <c:valAx>
        <c:axId val="83208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11392"/>
        <c:crosses val="autoZero"/>
        <c:crossBetween val="midCat"/>
        <c:majorUnit val="5"/>
        <c:minorUnit val="1"/>
      </c:valAx>
      <c:valAx>
        <c:axId val="83211392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08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692015632896758E-2"/>
          <c:y val="0.11221683988671848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0.000</c:formatCode>
              <c:ptCount val="23"/>
              <c:pt idx="0">
                <c:v>0</c:v>
              </c:pt>
              <c:pt idx="1">
                <c:v>15</c:v>
              </c:pt>
              <c:pt idx="2">
                <c:v>17</c:v>
              </c:pt>
              <c:pt idx="3">
                <c:v>20</c:v>
              </c:pt>
              <c:pt idx="4">
                <c:v>21.5</c:v>
              </c:pt>
              <c:pt idx="5">
                <c:v>24</c:v>
              </c:pt>
              <c:pt idx="6">
                <c:v>28</c:v>
              </c:pt>
              <c:pt idx="7">
                <c:v>32</c:v>
              </c:pt>
              <c:pt idx="8">
                <c:v>36</c:v>
              </c:pt>
              <c:pt idx="9">
                <c:v>40</c:v>
              </c:pt>
              <c:pt idx="10">
                <c:v>44</c:v>
              </c:pt>
              <c:pt idx="11">
                <c:v>48</c:v>
              </c:pt>
              <c:pt idx="12">
                <c:v>50</c:v>
              </c:pt>
              <c:pt idx="13">
                <c:v>52</c:v>
              </c:pt>
              <c:pt idx="14">
                <c:v>53</c:v>
              </c:pt>
              <c:pt idx="15">
                <c:v>53.5</c:v>
              </c:pt>
              <c:pt idx="16">
                <c:v>55.5</c:v>
              </c:pt>
              <c:pt idx="17">
                <c:v>57.5</c:v>
              </c:pt>
              <c:pt idx="18">
                <c:v>65</c:v>
              </c:pt>
              <c:pt idx="19">
                <c:v>75</c:v>
              </c:pt>
            </c:numLit>
          </c:xVal>
          <c:yVal>
            <c:numLit>
              <c:formatCode>0.000</c:formatCode>
              <c:ptCount val="23"/>
              <c:pt idx="0">
                <c:v>0.8050000000000006</c:v>
              </c:pt>
              <c:pt idx="1">
                <c:v>0.66500000000000048</c:v>
              </c:pt>
              <c:pt idx="2">
                <c:v>0.34500000000000064</c:v>
              </c:pt>
              <c:pt idx="3">
                <c:v>0.65500000000000025</c:v>
              </c:pt>
              <c:pt idx="4">
                <c:v>1.5550000000000004</c:v>
              </c:pt>
              <c:pt idx="5">
                <c:v>0.23500000000000032</c:v>
              </c:pt>
              <c:pt idx="6">
                <c:v>-8.499999999999952E-2</c:v>
              </c:pt>
              <c:pt idx="7">
                <c:v>-4.4999999999999485E-2</c:v>
              </c:pt>
              <c:pt idx="8">
                <c:v>-5.4999999999999716E-2</c:v>
              </c:pt>
              <c:pt idx="9">
                <c:v>-9.4999999999999751E-2</c:v>
              </c:pt>
              <c:pt idx="10">
                <c:v>-9.4999999999999751E-2</c:v>
              </c:pt>
              <c:pt idx="11">
                <c:v>-5.4999999999999716E-2</c:v>
              </c:pt>
              <c:pt idx="12">
                <c:v>0.20500000000000052</c:v>
              </c:pt>
              <c:pt idx="13">
                <c:v>1.1750000000000005</c:v>
              </c:pt>
              <c:pt idx="14">
                <c:v>1.6450000000000005</c:v>
              </c:pt>
              <c:pt idx="15">
                <c:v>1.1450000000000005</c:v>
              </c:pt>
              <c:pt idx="16">
                <c:v>0.29500000000000037</c:v>
              </c:pt>
              <c:pt idx="17">
                <c:v>0.37500000000000044</c:v>
              </c:pt>
              <c:pt idx="18">
                <c:v>0.62500000000000044</c:v>
              </c:pt>
              <c:pt idx="19">
                <c:v>0.70500000000000052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7FF8-4B6B-8515-7750C719F1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309696"/>
        <c:axId val="83312000"/>
      </c:scatterChart>
      <c:valAx>
        <c:axId val="83309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12000"/>
        <c:crosses val="autoZero"/>
        <c:crossBetween val="midCat"/>
        <c:majorUnit val="5"/>
        <c:minorUnit val="1"/>
      </c:valAx>
      <c:valAx>
        <c:axId val="83312000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09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0.000</c:formatCode>
              <c:ptCount val="27"/>
              <c:pt idx="0">
                <c:v>0</c:v>
              </c:pt>
              <c:pt idx="1">
                <c:v>15</c:v>
              </c:pt>
              <c:pt idx="2">
                <c:v>19</c:v>
              </c:pt>
              <c:pt idx="3">
                <c:v>20.5</c:v>
              </c:pt>
              <c:pt idx="4">
                <c:v>23</c:v>
              </c:pt>
              <c:pt idx="5">
                <c:v>27</c:v>
              </c:pt>
              <c:pt idx="6">
                <c:v>31</c:v>
              </c:pt>
              <c:pt idx="7">
                <c:v>37</c:v>
              </c:pt>
              <c:pt idx="8">
                <c:v>41</c:v>
              </c:pt>
              <c:pt idx="9">
                <c:v>45</c:v>
              </c:pt>
              <c:pt idx="10">
                <c:v>49</c:v>
              </c:pt>
              <c:pt idx="11">
                <c:v>51</c:v>
              </c:pt>
              <c:pt idx="12">
                <c:v>53</c:v>
              </c:pt>
              <c:pt idx="13">
                <c:v>53.5</c:v>
              </c:pt>
              <c:pt idx="14">
                <c:v>58.5</c:v>
              </c:pt>
              <c:pt idx="15">
                <c:v>63</c:v>
              </c:pt>
              <c:pt idx="16">
                <c:v>63.5</c:v>
              </c:pt>
              <c:pt idx="17">
                <c:v>65.5</c:v>
              </c:pt>
              <c:pt idx="18">
                <c:v>70</c:v>
              </c:pt>
              <c:pt idx="19">
                <c:v>80</c:v>
              </c:pt>
            </c:numLit>
          </c:xVal>
          <c:yVal>
            <c:numLit>
              <c:formatCode>0.000</c:formatCode>
              <c:ptCount val="27"/>
              <c:pt idx="0">
                <c:v>0.1120000000000001</c:v>
              </c:pt>
              <c:pt idx="1">
                <c:v>0.24199999999999999</c:v>
              </c:pt>
              <c:pt idx="2">
                <c:v>4.1999999999999815E-2</c:v>
              </c:pt>
              <c:pt idx="3">
                <c:v>1.3420000000000001</c:v>
              </c:pt>
              <c:pt idx="4">
                <c:v>-1.8000000000000238E-2</c:v>
              </c:pt>
              <c:pt idx="5">
                <c:v>-0.11799999999999988</c:v>
              </c:pt>
              <c:pt idx="6">
                <c:v>-0.20800000000000018</c:v>
              </c:pt>
              <c:pt idx="7">
                <c:v>-0.20800000000000018</c:v>
              </c:pt>
              <c:pt idx="8">
                <c:v>-0.12800000000000011</c:v>
              </c:pt>
              <c:pt idx="9">
                <c:v>-0.12800000000000011</c:v>
              </c:pt>
              <c:pt idx="10">
                <c:v>-0.2280000000000002</c:v>
              </c:pt>
              <c:pt idx="11">
                <c:v>0.22199999999999998</c:v>
              </c:pt>
              <c:pt idx="12">
                <c:v>-0.1080000000000001</c:v>
              </c:pt>
              <c:pt idx="13">
                <c:v>1.9419999999999999</c:v>
              </c:pt>
              <c:pt idx="14">
                <c:v>2.2320000000000002</c:v>
              </c:pt>
              <c:pt idx="15">
                <c:v>1.8419999999999999</c:v>
              </c:pt>
              <c:pt idx="16">
                <c:v>0.84200000000000008</c:v>
              </c:pt>
              <c:pt idx="17">
                <c:v>0.3620000000000001</c:v>
              </c:pt>
              <c:pt idx="18">
                <c:v>0.31199999999999983</c:v>
              </c:pt>
              <c:pt idx="19">
                <c:v>0.21199999999999974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17A8-4997-A532-CBD3707CD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352192"/>
        <c:axId val="83362944"/>
      </c:scatterChart>
      <c:valAx>
        <c:axId val="83352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62944"/>
        <c:crosses val="autoZero"/>
        <c:crossBetween val="midCat"/>
        <c:majorUnit val="5"/>
        <c:minorUnit val="1"/>
      </c:valAx>
      <c:valAx>
        <c:axId val="83362944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52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0.000</c:formatCode>
              <c:ptCount val="28"/>
              <c:pt idx="0">
                <c:v>0</c:v>
              </c:pt>
              <c:pt idx="1">
                <c:v>15</c:v>
              </c:pt>
              <c:pt idx="2">
                <c:v>17</c:v>
              </c:pt>
              <c:pt idx="3">
                <c:v>22</c:v>
              </c:pt>
              <c:pt idx="4">
                <c:v>23</c:v>
              </c:pt>
              <c:pt idx="5">
                <c:v>23.5</c:v>
              </c:pt>
              <c:pt idx="6">
                <c:v>25.5</c:v>
              </c:pt>
              <c:pt idx="7">
                <c:v>28.5</c:v>
              </c:pt>
              <c:pt idx="8">
                <c:v>32</c:v>
              </c:pt>
              <c:pt idx="9">
                <c:v>36</c:v>
              </c:pt>
              <c:pt idx="10">
                <c:v>40</c:v>
              </c:pt>
              <c:pt idx="11">
                <c:v>44</c:v>
              </c:pt>
              <c:pt idx="12">
                <c:v>48</c:v>
              </c:pt>
              <c:pt idx="13">
                <c:v>52</c:v>
              </c:pt>
              <c:pt idx="14">
                <c:v>56</c:v>
              </c:pt>
              <c:pt idx="15">
                <c:v>58.5</c:v>
              </c:pt>
              <c:pt idx="16">
                <c:v>62</c:v>
              </c:pt>
              <c:pt idx="17">
                <c:v>63.5</c:v>
              </c:pt>
              <c:pt idx="18">
                <c:v>68</c:v>
              </c:pt>
              <c:pt idx="19">
                <c:v>80</c:v>
              </c:pt>
            </c:numLit>
          </c:xVal>
          <c:yVal>
            <c:numLit>
              <c:formatCode>0.000</c:formatCode>
              <c:ptCount val="28"/>
              <c:pt idx="0">
                <c:v>0.37000000000000055</c:v>
              </c:pt>
              <c:pt idx="1">
                <c:v>0.44000000000000039</c:v>
              </c:pt>
              <c:pt idx="2">
                <c:v>0.61000000000000032</c:v>
              </c:pt>
              <c:pt idx="3">
                <c:v>0.52000000000000046</c:v>
              </c:pt>
              <c:pt idx="4">
                <c:v>1.1300000000000003</c:v>
              </c:pt>
              <c:pt idx="5">
                <c:v>0.76000000000000023</c:v>
              </c:pt>
              <c:pt idx="6">
                <c:v>1.2100000000000004</c:v>
              </c:pt>
              <c:pt idx="7">
                <c:v>-3.9999999999999591E-2</c:v>
              </c:pt>
              <c:pt idx="8">
                <c:v>-0.12999999999999945</c:v>
              </c:pt>
              <c:pt idx="9">
                <c:v>-0.21999999999999975</c:v>
              </c:pt>
              <c:pt idx="10">
                <c:v>-0.1599999999999997</c:v>
              </c:pt>
              <c:pt idx="11">
                <c:v>-0.14999999999999947</c:v>
              </c:pt>
              <c:pt idx="12">
                <c:v>-4.9999999999999822E-2</c:v>
              </c:pt>
              <c:pt idx="13">
                <c:v>0.1800000000000006</c:v>
              </c:pt>
              <c:pt idx="14">
                <c:v>1.2900000000000005</c:v>
              </c:pt>
              <c:pt idx="15">
                <c:v>2.1000000000000005</c:v>
              </c:pt>
              <c:pt idx="16">
                <c:v>2.0400000000000005</c:v>
              </c:pt>
              <c:pt idx="17">
                <c:v>1.3400000000000003</c:v>
              </c:pt>
              <c:pt idx="18">
                <c:v>0.5900000000000003</c:v>
              </c:pt>
              <c:pt idx="19">
                <c:v>0.19000000000000039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A4A4-4648-B4BF-F085177195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396096"/>
        <c:axId val="83398656"/>
      </c:scatterChart>
      <c:valAx>
        <c:axId val="83396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98656"/>
        <c:crosses val="autoZero"/>
        <c:crossBetween val="midCat"/>
        <c:majorUnit val="5"/>
        <c:minorUnit val="1"/>
      </c:valAx>
      <c:valAx>
        <c:axId val="83398656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96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0.000</c:formatCode>
              <c:ptCount val="20"/>
              <c:pt idx="0">
                <c:v>0</c:v>
              </c:pt>
              <c:pt idx="1">
                <c:v>6</c:v>
              </c:pt>
              <c:pt idx="2">
                <c:v>12</c:v>
              </c:pt>
              <c:pt idx="3">
                <c:v>16</c:v>
              </c:pt>
              <c:pt idx="4">
                <c:v>20</c:v>
              </c:pt>
              <c:pt idx="5">
                <c:v>24</c:v>
              </c:pt>
              <c:pt idx="6">
                <c:v>28</c:v>
              </c:pt>
              <c:pt idx="7">
                <c:v>31</c:v>
              </c:pt>
              <c:pt idx="8">
                <c:v>33</c:v>
              </c:pt>
              <c:pt idx="9">
                <c:v>34</c:v>
              </c:pt>
              <c:pt idx="10">
                <c:v>37</c:v>
              </c:pt>
              <c:pt idx="11">
                <c:v>39</c:v>
              </c:pt>
              <c:pt idx="12">
                <c:v>40</c:v>
              </c:pt>
              <c:pt idx="13">
                <c:v>40.5</c:v>
              </c:pt>
              <c:pt idx="14">
                <c:v>42.5</c:v>
              </c:pt>
              <c:pt idx="15">
                <c:v>44.5</c:v>
              </c:pt>
              <c:pt idx="16">
                <c:v>45.5</c:v>
              </c:pt>
              <c:pt idx="17">
                <c:v>46</c:v>
              </c:pt>
              <c:pt idx="18">
                <c:v>47</c:v>
              </c:pt>
              <c:pt idx="19">
                <c:v>51</c:v>
              </c:pt>
            </c:numLit>
          </c:xVal>
          <c:yVal>
            <c:numLit>
              <c:formatCode>0.000</c:formatCode>
              <c:ptCount val="20"/>
              <c:pt idx="0">
                <c:v>-8.9999999999999414E-2</c:v>
              </c:pt>
              <c:pt idx="1">
                <c:v>0.59000000000000052</c:v>
              </c:pt>
              <c:pt idx="2">
                <c:v>-0.42999999999999927</c:v>
              </c:pt>
              <c:pt idx="3">
                <c:v>-0.80999999999999961</c:v>
              </c:pt>
              <c:pt idx="4">
                <c:v>-1.1599999999999993</c:v>
              </c:pt>
              <c:pt idx="5">
                <c:v>-1.1099999999999994</c:v>
              </c:pt>
              <c:pt idx="6">
                <c:v>-0.3199999999999994</c:v>
              </c:pt>
              <c:pt idx="7">
                <c:v>0.66000000000000059</c:v>
              </c:pt>
              <c:pt idx="8">
                <c:v>1.2200000000000006</c:v>
              </c:pt>
              <c:pt idx="9">
                <c:v>3.3100000000000005</c:v>
              </c:pt>
              <c:pt idx="10">
                <c:v>3.4400000000000004</c:v>
              </c:pt>
              <c:pt idx="11">
                <c:v>3.5300000000000007</c:v>
              </c:pt>
              <c:pt idx="12">
                <c:v>3.9400000000000008</c:v>
              </c:pt>
              <c:pt idx="13">
                <c:v>4.1300000000000008</c:v>
              </c:pt>
              <c:pt idx="14">
                <c:v>4.2200000000000006</c:v>
              </c:pt>
              <c:pt idx="15">
                <c:v>3.1100000000000008</c:v>
              </c:pt>
              <c:pt idx="16">
                <c:v>2.9200000000000008</c:v>
              </c:pt>
              <c:pt idx="17">
                <c:v>2.2300000000000009</c:v>
              </c:pt>
              <c:pt idx="18">
                <c:v>1.3900000000000006</c:v>
              </c:pt>
              <c:pt idx="19">
                <c:v>0.2400000000000011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B970-495D-8C5B-60112E69D2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492288"/>
        <c:axId val="84494592"/>
      </c:scatterChart>
      <c:valAx>
        <c:axId val="84492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94592"/>
        <c:crosses val="autoZero"/>
        <c:crossBetween val="midCat"/>
        <c:majorUnit val="5"/>
        <c:minorUnit val="1"/>
      </c:valAx>
      <c:valAx>
        <c:axId val="84494592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92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0.000</c:formatCode>
              <c:ptCount val="24"/>
              <c:pt idx="0">
                <c:v>0</c:v>
              </c:pt>
              <c:pt idx="1">
                <c:v>4</c:v>
              </c:pt>
              <c:pt idx="2">
                <c:v>8</c:v>
              </c:pt>
              <c:pt idx="3">
                <c:v>10.5</c:v>
              </c:pt>
              <c:pt idx="4">
                <c:v>11</c:v>
              </c:pt>
              <c:pt idx="5">
                <c:v>12.5</c:v>
              </c:pt>
              <c:pt idx="6">
                <c:v>13.5</c:v>
              </c:pt>
              <c:pt idx="7">
                <c:v>17.5</c:v>
              </c:pt>
              <c:pt idx="8">
                <c:v>21.5</c:v>
              </c:pt>
              <c:pt idx="9">
                <c:v>25.5</c:v>
              </c:pt>
              <c:pt idx="10">
                <c:v>29.5</c:v>
              </c:pt>
              <c:pt idx="11">
                <c:v>33.5</c:v>
              </c:pt>
              <c:pt idx="12">
                <c:v>37.5</c:v>
              </c:pt>
              <c:pt idx="13">
                <c:v>41.5</c:v>
              </c:pt>
              <c:pt idx="14">
                <c:v>44.5</c:v>
              </c:pt>
              <c:pt idx="15">
                <c:v>45.5</c:v>
              </c:pt>
              <c:pt idx="16">
                <c:v>51</c:v>
              </c:pt>
              <c:pt idx="17">
                <c:v>52</c:v>
              </c:pt>
              <c:pt idx="18">
                <c:v>55</c:v>
              </c:pt>
              <c:pt idx="19">
                <c:v>66</c:v>
              </c:pt>
            </c:numLit>
          </c:xVal>
          <c:yVal>
            <c:numLit>
              <c:formatCode>0.000</c:formatCode>
              <c:ptCount val="24"/>
              <c:pt idx="0">
                <c:v>2.4500000000000006</c:v>
              </c:pt>
              <c:pt idx="1">
                <c:v>1.9500000000000006</c:v>
              </c:pt>
              <c:pt idx="2">
                <c:v>1.7600000000000002</c:v>
              </c:pt>
              <c:pt idx="3">
                <c:v>2.5800000000000005</c:v>
              </c:pt>
              <c:pt idx="4">
                <c:v>2.9300000000000006</c:v>
              </c:pt>
              <c:pt idx="5">
                <c:v>1.8300000000000007</c:v>
              </c:pt>
              <c:pt idx="6">
                <c:v>1.4100000000000008</c:v>
              </c:pt>
              <c:pt idx="7">
                <c:v>1.2000000000000006</c:v>
              </c:pt>
              <c:pt idx="8">
                <c:v>1.0700000000000007</c:v>
              </c:pt>
              <c:pt idx="9">
                <c:v>1.0100000000000007</c:v>
              </c:pt>
              <c:pt idx="10">
                <c:v>1.0000000000000007</c:v>
              </c:pt>
              <c:pt idx="11">
                <c:v>1.0100000000000007</c:v>
              </c:pt>
              <c:pt idx="12">
                <c:v>1.0400000000000007</c:v>
              </c:pt>
              <c:pt idx="13">
                <c:v>1.0500000000000007</c:v>
              </c:pt>
              <c:pt idx="14">
                <c:v>1.6000000000000008</c:v>
              </c:pt>
              <c:pt idx="15">
                <c:v>2.9800000000000004</c:v>
              </c:pt>
              <c:pt idx="16">
                <c:v>2.9600000000000004</c:v>
              </c:pt>
              <c:pt idx="17">
                <c:v>2.1100000000000003</c:v>
              </c:pt>
              <c:pt idx="18">
                <c:v>1.5800000000000005</c:v>
              </c:pt>
              <c:pt idx="19">
                <c:v>1.7600000000000002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AE87-4138-A4DE-6C596EB4A6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414464"/>
        <c:axId val="84416000"/>
      </c:scatterChart>
      <c:valAx>
        <c:axId val="84414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16000"/>
        <c:crosses val="autoZero"/>
        <c:crossBetween val="midCat"/>
        <c:majorUnit val="5"/>
        <c:minorUnit val="1"/>
      </c:valAx>
      <c:valAx>
        <c:axId val="84416000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14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8" Type="http://schemas.openxmlformats.org/officeDocument/2006/relationships/chart" Target="../charts/chart8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267277</xdr:colOff>
      <xdr:row>4</xdr:row>
      <xdr:rowOff>48107</xdr:rowOff>
    </xdr:from>
    <xdr:to>
      <xdr:col>20</xdr:col>
      <xdr:colOff>695902</xdr:colOff>
      <xdr:row>14</xdr:row>
      <xdr:rowOff>179340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193193</xdr:colOff>
      <xdr:row>20</xdr:row>
      <xdr:rowOff>26940</xdr:rowOff>
    </xdr:from>
    <xdr:to>
      <xdr:col>21</xdr:col>
      <xdr:colOff>7985</xdr:colOff>
      <xdr:row>31</xdr:row>
      <xdr:rowOff>20590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235527</xdr:colOff>
      <xdr:row>36</xdr:row>
      <xdr:rowOff>37523</xdr:rowOff>
    </xdr:from>
    <xdr:to>
      <xdr:col>20</xdr:col>
      <xdr:colOff>664152</xdr:colOff>
      <xdr:row>46</xdr:row>
      <xdr:rowOff>168756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222250</xdr:colOff>
      <xdr:row>52</xdr:row>
      <xdr:rowOff>58689</xdr:rowOff>
    </xdr:from>
    <xdr:to>
      <xdr:col>20</xdr:col>
      <xdr:colOff>650875</xdr:colOff>
      <xdr:row>62</xdr:row>
      <xdr:rowOff>189923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224944</xdr:colOff>
      <xdr:row>68</xdr:row>
      <xdr:rowOff>69273</xdr:rowOff>
    </xdr:from>
    <xdr:to>
      <xdr:col>20</xdr:col>
      <xdr:colOff>653569</xdr:colOff>
      <xdr:row>78</xdr:row>
      <xdr:rowOff>200507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288444</xdr:colOff>
      <xdr:row>84</xdr:row>
      <xdr:rowOff>26940</xdr:rowOff>
    </xdr:from>
    <xdr:to>
      <xdr:col>20</xdr:col>
      <xdr:colOff>717069</xdr:colOff>
      <xdr:row>94</xdr:row>
      <xdr:rowOff>158173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256694</xdr:colOff>
      <xdr:row>100</xdr:row>
      <xdr:rowOff>37523</xdr:rowOff>
    </xdr:from>
    <xdr:to>
      <xdr:col>20</xdr:col>
      <xdr:colOff>685319</xdr:colOff>
      <xdr:row>110</xdr:row>
      <xdr:rowOff>168757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288444</xdr:colOff>
      <xdr:row>116</xdr:row>
      <xdr:rowOff>58690</xdr:rowOff>
    </xdr:from>
    <xdr:to>
      <xdr:col>20</xdr:col>
      <xdr:colOff>717069</xdr:colOff>
      <xdr:row>126</xdr:row>
      <xdr:rowOff>189923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172027</xdr:colOff>
      <xdr:row>132</xdr:row>
      <xdr:rowOff>18474</xdr:rowOff>
    </xdr:from>
    <xdr:to>
      <xdr:col>20</xdr:col>
      <xdr:colOff>600652</xdr:colOff>
      <xdr:row>142</xdr:row>
      <xdr:rowOff>160291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76777</xdr:colOff>
      <xdr:row>148</xdr:row>
      <xdr:rowOff>164523</xdr:rowOff>
    </xdr:from>
    <xdr:to>
      <xdr:col>20</xdr:col>
      <xdr:colOff>505402</xdr:colOff>
      <xdr:row>159</xdr:row>
      <xdr:rowOff>62923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76777</xdr:colOff>
      <xdr:row>163</xdr:row>
      <xdr:rowOff>164523</xdr:rowOff>
    </xdr:from>
    <xdr:to>
      <xdr:col>20</xdr:col>
      <xdr:colOff>505402</xdr:colOff>
      <xdr:row>174</xdr:row>
      <xdr:rowOff>62923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235527</xdr:colOff>
      <xdr:row>179</xdr:row>
      <xdr:rowOff>58690</xdr:rowOff>
    </xdr:from>
    <xdr:to>
      <xdr:col>20</xdr:col>
      <xdr:colOff>664152</xdr:colOff>
      <xdr:row>189</xdr:row>
      <xdr:rowOff>189923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76777</xdr:colOff>
      <xdr:row>198</xdr:row>
      <xdr:rowOff>164523</xdr:rowOff>
    </xdr:from>
    <xdr:to>
      <xdr:col>20</xdr:col>
      <xdr:colOff>505402</xdr:colOff>
      <xdr:row>209</xdr:row>
      <xdr:rowOff>62923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193194</xdr:colOff>
      <xdr:row>214</xdr:row>
      <xdr:rowOff>365606</xdr:rowOff>
    </xdr:from>
    <xdr:to>
      <xdr:col>21</xdr:col>
      <xdr:colOff>7986</xdr:colOff>
      <xdr:row>226</xdr:row>
      <xdr:rowOff>62923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267277</xdr:colOff>
      <xdr:row>231</xdr:row>
      <xdr:rowOff>58690</xdr:rowOff>
    </xdr:from>
    <xdr:to>
      <xdr:col>20</xdr:col>
      <xdr:colOff>695902</xdr:colOff>
      <xdr:row>241</xdr:row>
      <xdr:rowOff>158174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179917</xdr:colOff>
      <xdr:row>247</xdr:row>
      <xdr:rowOff>48106</xdr:rowOff>
    </xdr:from>
    <xdr:to>
      <xdr:col>20</xdr:col>
      <xdr:colOff>608542</xdr:colOff>
      <xdr:row>257</xdr:row>
      <xdr:rowOff>147589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172027</xdr:colOff>
      <xdr:row>263</xdr:row>
      <xdr:rowOff>26939</xdr:rowOff>
    </xdr:from>
    <xdr:to>
      <xdr:col>20</xdr:col>
      <xdr:colOff>600652</xdr:colOff>
      <xdr:row>273</xdr:row>
      <xdr:rowOff>126422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235527</xdr:colOff>
      <xdr:row>279</xdr:row>
      <xdr:rowOff>48106</xdr:rowOff>
    </xdr:from>
    <xdr:to>
      <xdr:col>20</xdr:col>
      <xdr:colOff>664152</xdr:colOff>
      <xdr:row>289</xdr:row>
      <xdr:rowOff>147590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277860</xdr:colOff>
      <xdr:row>295</xdr:row>
      <xdr:rowOff>48106</xdr:rowOff>
    </xdr:from>
    <xdr:to>
      <xdr:col>20</xdr:col>
      <xdr:colOff>706485</xdr:colOff>
      <xdr:row>305</xdr:row>
      <xdr:rowOff>147589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267276</xdr:colOff>
      <xdr:row>311</xdr:row>
      <xdr:rowOff>79856</xdr:rowOff>
    </xdr:from>
    <xdr:to>
      <xdr:col>20</xdr:col>
      <xdr:colOff>695901</xdr:colOff>
      <xdr:row>321</xdr:row>
      <xdr:rowOff>179339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13276</xdr:colOff>
      <xdr:row>327</xdr:row>
      <xdr:rowOff>50223</xdr:rowOff>
    </xdr:from>
    <xdr:to>
      <xdr:col>20</xdr:col>
      <xdr:colOff>441901</xdr:colOff>
      <xdr:row>337</xdr:row>
      <xdr:rowOff>160290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246111</xdr:colOff>
      <xdr:row>343</xdr:row>
      <xdr:rowOff>69273</xdr:rowOff>
    </xdr:from>
    <xdr:to>
      <xdr:col>20</xdr:col>
      <xdr:colOff>674736</xdr:colOff>
      <xdr:row>353</xdr:row>
      <xdr:rowOff>168756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256694</xdr:colOff>
      <xdr:row>358</xdr:row>
      <xdr:rowOff>79856</xdr:rowOff>
    </xdr:from>
    <xdr:to>
      <xdr:col>20</xdr:col>
      <xdr:colOff>685319</xdr:colOff>
      <xdr:row>368</xdr:row>
      <xdr:rowOff>179339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0</xdr:col>
      <xdr:colOff>76777</xdr:colOff>
      <xdr:row>377</xdr:row>
      <xdr:rowOff>164523</xdr:rowOff>
    </xdr:from>
    <xdr:to>
      <xdr:col>20</xdr:col>
      <xdr:colOff>505402</xdr:colOff>
      <xdr:row>388</xdr:row>
      <xdr:rowOff>62923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193194</xdr:colOff>
      <xdr:row>393</xdr:row>
      <xdr:rowOff>365606</xdr:rowOff>
    </xdr:from>
    <xdr:to>
      <xdr:col>21</xdr:col>
      <xdr:colOff>7986</xdr:colOff>
      <xdr:row>405</xdr:row>
      <xdr:rowOff>62923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0</xdr:col>
      <xdr:colOff>267277</xdr:colOff>
      <xdr:row>410</xdr:row>
      <xdr:rowOff>58690</xdr:rowOff>
    </xdr:from>
    <xdr:to>
      <xdr:col>20</xdr:col>
      <xdr:colOff>695902</xdr:colOff>
      <xdr:row>420</xdr:row>
      <xdr:rowOff>158174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179917</xdr:colOff>
      <xdr:row>426</xdr:row>
      <xdr:rowOff>48106</xdr:rowOff>
    </xdr:from>
    <xdr:to>
      <xdr:col>20</xdr:col>
      <xdr:colOff>608542</xdr:colOff>
      <xdr:row>436</xdr:row>
      <xdr:rowOff>147589</xdr:rowOff>
    </xdr:to>
    <xdr:graphicFrame macro="">
      <xdr:nvGraphicFramePr>
        <xdr:cNvPr id="28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0</xdr:col>
      <xdr:colOff>172027</xdr:colOff>
      <xdr:row>442</xdr:row>
      <xdr:rowOff>26939</xdr:rowOff>
    </xdr:from>
    <xdr:to>
      <xdr:col>20</xdr:col>
      <xdr:colOff>600652</xdr:colOff>
      <xdr:row>452</xdr:row>
      <xdr:rowOff>126422</xdr:rowOff>
    </xdr:to>
    <xdr:graphicFrame macro="">
      <xdr:nvGraphicFramePr>
        <xdr:cNvPr id="29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0</xdr:col>
      <xdr:colOff>235527</xdr:colOff>
      <xdr:row>458</xdr:row>
      <xdr:rowOff>48106</xdr:rowOff>
    </xdr:from>
    <xdr:to>
      <xdr:col>20</xdr:col>
      <xdr:colOff>664152</xdr:colOff>
      <xdr:row>468</xdr:row>
      <xdr:rowOff>147590</xdr:rowOff>
    </xdr:to>
    <xdr:graphicFrame macro="">
      <xdr:nvGraphicFramePr>
        <xdr:cNvPr id="3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0</xdr:col>
      <xdr:colOff>277860</xdr:colOff>
      <xdr:row>474</xdr:row>
      <xdr:rowOff>48106</xdr:rowOff>
    </xdr:from>
    <xdr:to>
      <xdr:col>20</xdr:col>
      <xdr:colOff>706485</xdr:colOff>
      <xdr:row>484</xdr:row>
      <xdr:rowOff>147589</xdr:rowOff>
    </xdr:to>
    <xdr:graphicFrame macro="">
      <xdr:nvGraphicFramePr>
        <xdr:cNvPr id="31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0</xdr:col>
      <xdr:colOff>267276</xdr:colOff>
      <xdr:row>490</xdr:row>
      <xdr:rowOff>79856</xdr:rowOff>
    </xdr:from>
    <xdr:to>
      <xdr:col>20</xdr:col>
      <xdr:colOff>695901</xdr:colOff>
      <xdr:row>500</xdr:row>
      <xdr:rowOff>179339</xdr:rowOff>
    </xdr:to>
    <xdr:graphicFrame macro="">
      <xdr:nvGraphicFramePr>
        <xdr:cNvPr id="32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0</xdr:col>
      <xdr:colOff>13276</xdr:colOff>
      <xdr:row>506</xdr:row>
      <xdr:rowOff>50223</xdr:rowOff>
    </xdr:from>
    <xdr:to>
      <xdr:col>20</xdr:col>
      <xdr:colOff>441901</xdr:colOff>
      <xdr:row>516</xdr:row>
      <xdr:rowOff>160290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0</xdr:col>
      <xdr:colOff>246111</xdr:colOff>
      <xdr:row>522</xdr:row>
      <xdr:rowOff>69273</xdr:rowOff>
    </xdr:from>
    <xdr:to>
      <xdr:col>20</xdr:col>
      <xdr:colOff>674736</xdr:colOff>
      <xdr:row>532</xdr:row>
      <xdr:rowOff>168756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0.84748</cdr:x>
      <cdr:y>0.05368</cdr:y>
    </cdr:from>
    <cdr:to>
      <cdr:x>0.89594</cdr:x>
      <cdr:y>0.17786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762198" y="15857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0.06</cdr:x>
      <cdr:y>0.03794</cdr:y>
    </cdr:from>
    <cdr:to>
      <cdr:x>0.09601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61944" y="112060"/>
          <a:ext cx="457293" cy="384092"/>
        </a:xfrm>
        <a:prstGeom xmlns:a="http://schemas.openxmlformats.org/drawingml/2006/main" prst="rect">
          <a:avLst/>
        </a:prstGeom>
      </cdr:spPr>
    </cdr:pic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0.84748</cdr:x>
      <cdr:y>0.05368</cdr:y>
    </cdr:from>
    <cdr:to>
      <cdr:x>0.89594</cdr:x>
      <cdr:y>0.17786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762198" y="15857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0.06</cdr:x>
      <cdr:y>0.03794</cdr:y>
    </cdr:from>
    <cdr:to>
      <cdr:x>0.09601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61944" y="112060"/>
          <a:ext cx="457293" cy="384092"/>
        </a:xfrm>
        <a:prstGeom xmlns:a="http://schemas.openxmlformats.org/drawingml/2006/main" prst="rect">
          <a:avLst/>
        </a:prstGeom>
      </cdr:spPr>
    </cdr:pic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0.84748</cdr:x>
      <cdr:y>0.05368</cdr:y>
    </cdr:from>
    <cdr:to>
      <cdr:x>0.89594</cdr:x>
      <cdr:y>0.17786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762198" y="15857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0.06</cdr:x>
      <cdr:y>0.03794</cdr:y>
    </cdr:from>
    <cdr:to>
      <cdr:x>0.09601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61944" y="112060"/>
          <a:ext cx="457293" cy="384092"/>
        </a:xfrm>
        <a:prstGeom xmlns:a="http://schemas.openxmlformats.org/drawingml/2006/main" prst="rect">
          <a:avLst/>
        </a:prstGeom>
      </cdr:spPr>
    </cdr:pic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0.84748</cdr:x>
      <cdr:y>0.05368</cdr:y>
    </cdr:from>
    <cdr:to>
      <cdr:x>0.89594</cdr:x>
      <cdr:y>0.17786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762198" y="15857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0.06</cdr:x>
      <cdr:y>0.03794</cdr:y>
    </cdr:from>
    <cdr:to>
      <cdr:x>0.09601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61944" y="112060"/>
          <a:ext cx="457293" cy="384092"/>
        </a:xfrm>
        <a:prstGeom xmlns:a="http://schemas.openxmlformats.org/drawingml/2006/main" prst="rect">
          <a:avLst/>
        </a:prstGeom>
      </cdr:spPr>
    </cdr:pic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0.06157</cdr:x>
      <cdr:y>0.0412</cdr:y>
    </cdr:from>
    <cdr:to>
      <cdr:x>0.11003</cdr:x>
      <cdr:y>0.16538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50743" y="104823"/>
          <a:ext cx="669550" cy="31594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0.0672</cdr:x>
      <cdr:y>0.02502</cdr:y>
    </cdr:from>
    <cdr:to>
      <cdr:x>0.11565</cdr:x>
      <cdr:y>0.14921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928498" y="63644"/>
          <a:ext cx="669412" cy="31596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0.90642</cdr:x>
      <cdr:y>0.07954</cdr:y>
    </cdr:from>
    <cdr:to>
      <cdr:x>0.94243</cdr:x>
      <cdr:y>0.20957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2523577" y="202362"/>
          <a:ext cx="497533" cy="330827"/>
        </a:xfrm>
        <a:prstGeom xmlns:a="http://schemas.openxmlformats.org/drawingml/2006/main" prst="rect">
          <a:avLst/>
        </a:prstGeom>
      </cdr:spPr>
    </cdr:pic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0.05615</cdr:x>
      <cdr:y>0.03507</cdr:y>
    </cdr:from>
    <cdr:to>
      <cdr:x>0.10461</cdr:x>
      <cdr:y>0.15926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81684" y="79810"/>
          <a:ext cx="674679" cy="2825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0.91443</cdr:x>
      <cdr:y>0.07515</cdr:y>
    </cdr:from>
    <cdr:to>
      <cdr:x>0.95044</cdr:x>
      <cdr:y>0.20518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2731009" y="170995"/>
          <a:ext cx="501344" cy="295873"/>
        </a:xfrm>
        <a:prstGeom xmlns:a="http://schemas.openxmlformats.org/drawingml/2006/main" prst="rect">
          <a:avLst/>
        </a:prstGeom>
      </cdr:spPr>
    </cdr:pic>
  </cdr:relSizeAnchor>
</c:userShapes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0.04472</cdr:x>
      <cdr:y>0</cdr:y>
    </cdr:from>
    <cdr:to>
      <cdr:x>0.09318</cdr:x>
      <cdr:y>0.12418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17910" y="0"/>
          <a:ext cx="669550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0.91101</cdr:x>
      <cdr:y>0.058</cdr:y>
    </cdr:from>
    <cdr:to>
      <cdr:x>0.94702</cdr:x>
      <cdr:y>0.18803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2587077" y="122398"/>
          <a:ext cx="497533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0.04242</cdr:x>
      <cdr:y>0.02359</cdr:y>
    </cdr:from>
    <cdr:to>
      <cdr:x>0.09088</cdr:x>
      <cdr:y>0.14777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86160" y="49782"/>
          <a:ext cx="669550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0.92633</cdr:x>
      <cdr:y>0.01286</cdr:y>
    </cdr:from>
    <cdr:to>
      <cdr:x>0.96234</cdr:x>
      <cdr:y>0.1429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2798743" y="27149"/>
          <a:ext cx="497533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0.04779</cdr:x>
      <cdr:y>0.03362</cdr:y>
    </cdr:from>
    <cdr:to>
      <cdr:x>0.09625</cdr:x>
      <cdr:y>0.1578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60243" y="70949"/>
          <a:ext cx="669550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0.91867</cdr:x>
      <cdr:y>0.04797</cdr:y>
    </cdr:from>
    <cdr:to>
      <cdr:x>0.95468</cdr:x>
      <cdr:y>0.178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2692909" y="101232"/>
          <a:ext cx="497533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0.03783</cdr:x>
      <cdr:y>0.01356</cdr:y>
    </cdr:from>
    <cdr:to>
      <cdr:x>0.08629</cdr:x>
      <cdr:y>0.13774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22660" y="28615"/>
          <a:ext cx="669550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0.91484</cdr:x>
      <cdr:y>0.03794</cdr:y>
    </cdr:from>
    <cdr:to>
      <cdr:x>0.95085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2639993" y="80065"/>
          <a:ext cx="497533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0.84748</cdr:x>
      <cdr:y>0.05368</cdr:y>
    </cdr:from>
    <cdr:to>
      <cdr:x>0.89594</cdr:x>
      <cdr:y>0.17786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762198" y="15857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0.06</cdr:x>
      <cdr:y>0.03794</cdr:y>
    </cdr:from>
    <cdr:to>
      <cdr:x>0.09601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61944" y="112060"/>
          <a:ext cx="457293" cy="384092"/>
        </a:xfrm>
        <a:prstGeom xmlns:a="http://schemas.openxmlformats.org/drawingml/2006/main" prst="rect">
          <a:avLst/>
        </a:prstGeom>
      </cdr:spPr>
    </cdr:pic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0.04319</cdr:x>
      <cdr:y>0</cdr:y>
    </cdr:from>
    <cdr:to>
      <cdr:x>0.09165</cdr:x>
      <cdr:y>0.12418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96743" y="0"/>
          <a:ext cx="669550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0.90948</cdr:x>
      <cdr:y>0.06301</cdr:y>
    </cdr:from>
    <cdr:to>
      <cdr:x>0.94549</cdr:x>
      <cdr:y>0.19304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2565909" y="132981"/>
          <a:ext cx="497533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0.04932</cdr:x>
      <cdr:y>0.02861</cdr:y>
    </cdr:from>
    <cdr:to>
      <cdr:x>0.09778</cdr:x>
      <cdr:y>0.15279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81410" y="60366"/>
          <a:ext cx="669550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0.91178</cdr:x>
      <cdr:y>0.07305</cdr:y>
    </cdr:from>
    <cdr:to>
      <cdr:x>0.94779</cdr:x>
      <cdr:y>0.20308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2597659" y="154149"/>
          <a:ext cx="497533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0.04625</cdr:x>
      <cdr:y>0.00877</cdr:y>
    </cdr:from>
    <cdr:to>
      <cdr:x>0.09471</cdr:x>
      <cdr:y>0.13295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39077" y="18600"/>
          <a:ext cx="669550" cy="2633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0.90795</cdr:x>
      <cdr:y>0.0579</cdr:y>
    </cdr:from>
    <cdr:to>
      <cdr:x>0.94396</cdr:x>
      <cdr:y>0.18793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2544743" y="122800"/>
          <a:ext cx="497533" cy="275781"/>
        </a:xfrm>
        <a:prstGeom xmlns:a="http://schemas.openxmlformats.org/drawingml/2006/main" prst="rect">
          <a:avLst/>
        </a:prstGeom>
      </cdr:spPr>
    </cdr:pic>
  </cdr:relSizeAnchor>
</c:userShapes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0.03859</cdr:x>
      <cdr:y>0.02359</cdr:y>
    </cdr:from>
    <cdr:to>
      <cdr:x>0.08705</cdr:x>
      <cdr:y>0.14777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33243" y="49782"/>
          <a:ext cx="669550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0.91791</cdr:x>
      <cdr:y>0.05298</cdr:y>
    </cdr:from>
    <cdr:to>
      <cdr:x>0.95392</cdr:x>
      <cdr:y>0.18302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2682327" y="111815"/>
          <a:ext cx="497533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0.0723</cdr:x>
      <cdr:y>0</cdr:y>
    </cdr:from>
    <cdr:to>
      <cdr:x>0.12076</cdr:x>
      <cdr:y>0.12418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98909" y="0"/>
          <a:ext cx="669550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0.90642</cdr:x>
      <cdr:y>0.04296</cdr:y>
    </cdr:from>
    <cdr:to>
      <cdr:x>0.94243</cdr:x>
      <cdr:y>0.17299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2523576" y="90649"/>
          <a:ext cx="497533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25.xml><?xml version="1.0" encoding="utf-8"?>
<c:userShapes xmlns:c="http://schemas.openxmlformats.org/drawingml/2006/chart">
  <cdr:relSizeAnchor xmlns:cdr="http://schemas.openxmlformats.org/drawingml/2006/chartDrawing">
    <cdr:from>
      <cdr:x>0.06157</cdr:x>
      <cdr:y>0.0412</cdr:y>
    </cdr:from>
    <cdr:to>
      <cdr:x>0.11003</cdr:x>
      <cdr:y>0.16538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50743" y="104823"/>
          <a:ext cx="669550" cy="31594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0.0672</cdr:x>
      <cdr:y>0.02502</cdr:y>
    </cdr:from>
    <cdr:to>
      <cdr:x>0.11565</cdr:x>
      <cdr:y>0.14921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928498" y="63644"/>
          <a:ext cx="669412" cy="31596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0.90642</cdr:x>
      <cdr:y>0.07954</cdr:y>
    </cdr:from>
    <cdr:to>
      <cdr:x>0.94243</cdr:x>
      <cdr:y>0.20957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2523577" y="202362"/>
          <a:ext cx="497533" cy="330827"/>
        </a:xfrm>
        <a:prstGeom xmlns:a="http://schemas.openxmlformats.org/drawingml/2006/main" prst="rect">
          <a:avLst/>
        </a:prstGeom>
      </cdr:spPr>
    </cdr:pic>
  </cdr:relSizeAnchor>
</c:userShapes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0.05615</cdr:x>
      <cdr:y>0.03507</cdr:y>
    </cdr:from>
    <cdr:to>
      <cdr:x>0.10461</cdr:x>
      <cdr:y>0.15926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81684" y="79810"/>
          <a:ext cx="674679" cy="2825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0.91443</cdr:x>
      <cdr:y>0.07515</cdr:y>
    </cdr:from>
    <cdr:to>
      <cdr:x>0.95044</cdr:x>
      <cdr:y>0.20518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2731009" y="170995"/>
          <a:ext cx="501344" cy="295873"/>
        </a:xfrm>
        <a:prstGeom xmlns:a="http://schemas.openxmlformats.org/drawingml/2006/main" prst="rect">
          <a:avLst/>
        </a:prstGeom>
      </cdr:spPr>
    </cdr:pic>
  </cdr:relSizeAnchor>
</c:userShapes>
</file>

<file path=xl/drawings/drawing27.xml><?xml version="1.0" encoding="utf-8"?>
<c:userShapes xmlns:c="http://schemas.openxmlformats.org/drawingml/2006/chart">
  <cdr:relSizeAnchor xmlns:cdr="http://schemas.openxmlformats.org/drawingml/2006/chartDrawing">
    <cdr:from>
      <cdr:x>0.04472</cdr:x>
      <cdr:y>0</cdr:y>
    </cdr:from>
    <cdr:to>
      <cdr:x>0.09318</cdr:x>
      <cdr:y>0.12418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17910" y="0"/>
          <a:ext cx="669550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0.91101</cdr:x>
      <cdr:y>0.058</cdr:y>
    </cdr:from>
    <cdr:to>
      <cdr:x>0.94702</cdr:x>
      <cdr:y>0.18803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2587077" y="122398"/>
          <a:ext cx="497533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0.04242</cdr:x>
      <cdr:y>0.02359</cdr:y>
    </cdr:from>
    <cdr:to>
      <cdr:x>0.09088</cdr:x>
      <cdr:y>0.14777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86160" y="49782"/>
          <a:ext cx="669550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0.92633</cdr:x>
      <cdr:y>0.01286</cdr:y>
    </cdr:from>
    <cdr:to>
      <cdr:x>0.96234</cdr:x>
      <cdr:y>0.1429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2798743" y="27149"/>
          <a:ext cx="497533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29.xml><?xml version="1.0" encoding="utf-8"?>
<c:userShapes xmlns:c="http://schemas.openxmlformats.org/drawingml/2006/chart">
  <cdr:relSizeAnchor xmlns:cdr="http://schemas.openxmlformats.org/drawingml/2006/chartDrawing">
    <cdr:from>
      <cdr:x>0.04779</cdr:x>
      <cdr:y>0.03362</cdr:y>
    </cdr:from>
    <cdr:to>
      <cdr:x>0.09625</cdr:x>
      <cdr:y>0.1578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60243" y="70949"/>
          <a:ext cx="669550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0.91867</cdr:x>
      <cdr:y>0.04797</cdr:y>
    </cdr:from>
    <cdr:to>
      <cdr:x>0.95468</cdr:x>
      <cdr:y>0.178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2692909" y="101232"/>
          <a:ext cx="497533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0.84748</cdr:x>
      <cdr:y>0.05368</cdr:y>
    </cdr:from>
    <cdr:to>
      <cdr:x>0.89594</cdr:x>
      <cdr:y>0.17786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762198" y="15857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0.06</cdr:x>
      <cdr:y>0.03794</cdr:y>
    </cdr:from>
    <cdr:to>
      <cdr:x>0.09601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61944" y="112060"/>
          <a:ext cx="457293" cy="384092"/>
        </a:xfrm>
        <a:prstGeom xmlns:a="http://schemas.openxmlformats.org/drawingml/2006/main" prst="rect">
          <a:avLst/>
        </a:prstGeom>
      </cdr:spPr>
    </cdr:pic>
  </cdr:relSizeAnchor>
</c:userShapes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0.03783</cdr:x>
      <cdr:y>0.01356</cdr:y>
    </cdr:from>
    <cdr:to>
      <cdr:x>0.08629</cdr:x>
      <cdr:y>0.13774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22660" y="28615"/>
          <a:ext cx="669550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0.91484</cdr:x>
      <cdr:y>0.03794</cdr:y>
    </cdr:from>
    <cdr:to>
      <cdr:x>0.95085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2639993" y="80065"/>
          <a:ext cx="497533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31.xml><?xml version="1.0" encoding="utf-8"?>
<c:userShapes xmlns:c="http://schemas.openxmlformats.org/drawingml/2006/chart">
  <cdr:relSizeAnchor xmlns:cdr="http://schemas.openxmlformats.org/drawingml/2006/chartDrawing">
    <cdr:from>
      <cdr:x>0.04319</cdr:x>
      <cdr:y>0</cdr:y>
    </cdr:from>
    <cdr:to>
      <cdr:x>0.09165</cdr:x>
      <cdr:y>0.12418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96743" y="0"/>
          <a:ext cx="669550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0.90948</cdr:x>
      <cdr:y>0.06301</cdr:y>
    </cdr:from>
    <cdr:to>
      <cdr:x>0.94549</cdr:x>
      <cdr:y>0.19304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2565909" y="132981"/>
          <a:ext cx="497533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0.04932</cdr:x>
      <cdr:y>0.02861</cdr:y>
    </cdr:from>
    <cdr:to>
      <cdr:x>0.09778</cdr:x>
      <cdr:y>0.15279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81410" y="60366"/>
          <a:ext cx="669550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0.91178</cdr:x>
      <cdr:y>0.07305</cdr:y>
    </cdr:from>
    <cdr:to>
      <cdr:x>0.94779</cdr:x>
      <cdr:y>0.20308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2597659" y="154149"/>
          <a:ext cx="497533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33.xml><?xml version="1.0" encoding="utf-8"?>
<c:userShapes xmlns:c="http://schemas.openxmlformats.org/drawingml/2006/chart">
  <cdr:relSizeAnchor xmlns:cdr="http://schemas.openxmlformats.org/drawingml/2006/chartDrawing">
    <cdr:from>
      <cdr:x>0.04625</cdr:x>
      <cdr:y>0.00877</cdr:y>
    </cdr:from>
    <cdr:to>
      <cdr:x>0.09471</cdr:x>
      <cdr:y>0.13295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39077" y="18600"/>
          <a:ext cx="669550" cy="2633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0.90795</cdr:x>
      <cdr:y>0.0579</cdr:y>
    </cdr:from>
    <cdr:to>
      <cdr:x>0.94396</cdr:x>
      <cdr:y>0.18793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2544743" y="122800"/>
          <a:ext cx="497533" cy="275781"/>
        </a:xfrm>
        <a:prstGeom xmlns:a="http://schemas.openxmlformats.org/drawingml/2006/main" prst="rect">
          <a:avLst/>
        </a:prstGeom>
      </cdr:spPr>
    </cdr:pic>
  </cdr:relSizeAnchor>
</c:userShapes>
</file>

<file path=xl/drawings/drawing34.xml><?xml version="1.0" encoding="utf-8"?>
<c:userShapes xmlns:c="http://schemas.openxmlformats.org/drawingml/2006/chart">
  <cdr:relSizeAnchor xmlns:cdr="http://schemas.openxmlformats.org/drawingml/2006/chartDrawing">
    <cdr:from>
      <cdr:x>0.03859</cdr:x>
      <cdr:y>0.02359</cdr:y>
    </cdr:from>
    <cdr:to>
      <cdr:x>0.08705</cdr:x>
      <cdr:y>0.14777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33243" y="49782"/>
          <a:ext cx="669550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0.91791</cdr:x>
      <cdr:y>0.05298</cdr:y>
    </cdr:from>
    <cdr:to>
      <cdr:x>0.95392</cdr:x>
      <cdr:y>0.18302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2682327" y="111815"/>
          <a:ext cx="497533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0.84748</cdr:x>
      <cdr:y>0.05368</cdr:y>
    </cdr:from>
    <cdr:to>
      <cdr:x>0.89594</cdr:x>
      <cdr:y>0.17786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762198" y="15857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0.06</cdr:x>
      <cdr:y>0.03794</cdr:y>
    </cdr:from>
    <cdr:to>
      <cdr:x>0.09601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61944" y="112060"/>
          <a:ext cx="457293" cy="384092"/>
        </a:xfrm>
        <a:prstGeom xmlns:a="http://schemas.openxmlformats.org/drawingml/2006/main" prst="rect">
          <a:avLst/>
        </a:prstGeom>
      </cdr:spPr>
    </cdr:pic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0.84748</cdr:x>
      <cdr:y>0.05368</cdr:y>
    </cdr:from>
    <cdr:to>
      <cdr:x>0.89594</cdr:x>
      <cdr:y>0.17786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762198" y="15857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0.06</cdr:x>
      <cdr:y>0.03794</cdr:y>
    </cdr:from>
    <cdr:to>
      <cdr:x>0.09601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61944" y="112060"/>
          <a:ext cx="457293" cy="384092"/>
        </a:xfrm>
        <a:prstGeom xmlns:a="http://schemas.openxmlformats.org/drawingml/2006/main" prst="rect">
          <a:avLst/>
        </a:prstGeom>
      </cdr:spPr>
    </cdr:pic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0.84748</cdr:x>
      <cdr:y>0.05368</cdr:y>
    </cdr:from>
    <cdr:to>
      <cdr:x>0.89594</cdr:x>
      <cdr:y>0.17786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762198" y="15857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0.06</cdr:x>
      <cdr:y>0.03794</cdr:y>
    </cdr:from>
    <cdr:to>
      <cdr:x>0.09601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61944" y="112060"/>
          <a:ext cx="457293" cy="384092"/>
        </a:xfrm>
        <a:prstGeom xmlns:a="http://schemas.openxmlformats.org/drawingml/2006/main" prst="rect">
          <a:avLst/>
        </a:prstGeom>
      </cdr:spPr>
    </cdr:pic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0.84748</cdr:x>
      <cdr:y>0.05368</cdr:y>
    </cdr:from>
    <cdr:to>
      <cdr:x>0.89594</cdr:x>
      <cdr:y>0.17786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762198" y="15857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0.06</cdr:x>
      <cdr:y>0.03794</cdr:y>
    </cdr:from>
    <cdr:to>
      <cdr:x>0.09601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61944" y="112060"/>
          <a:ext cx="457293" cy="384092"/>
        </a:xfrm>
        <a:prstGeom xmlns:a="http://schemas.openxmlformats.org/drawingml/2006/main" prst="rect">
          <a:avLst/>
        </a:prstGeom>
      </cdr:spPr>
    </cdr:pic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0.84748</cdr:x>
      <cdr:y>0.05368</cdr:y>
    </cdr:from>
    <cdr:to>
      <cdr:x>0.89594</cdr:x>
      <cdr:y>0.17786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762198" y="15857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0.06</cdr:x>
      <cdr:y>0.03794</cdr:y>
    </cdr:from>
    <cdr:to>
      <cdr:x>0.09601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61944" y="112060"/>
          <a:ext cx="457293" cy="384092"/>
        </a:xfrm>
        <a:prstGeom xmlns:a="http://schemas.openxmlformats.org/drawingml/2006/main" prst="rect">
          <a:avLst/>
        </a:prstGeom>
      </cdr:spPr>
    </cdr:pic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0.84748</cdr:x>
      <cdr:y>0.05368</cdr:y>
    </cdr:from>
    <cdr:to>
      <cdr:x>0.89594</cdr:x>
      <cdr:y>0.17786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762198" y="15857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0.06</cdr:x>
      <cdr:y>0.03794</cdr:y>
    </cdr:from>
    <cdr:to>
      <cdr:x>0.09601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61944" y="112060"/>
          <a:ext cx="457293" cy="384092"/>
        </a:xfrm>
        <a:prstGeom xmlns:a="http://schemas.openxmlformats.org/drawingml/2006/main" prst="rect">
          <a:avLst/>
        </a:prstGeom>
      </cdr:spPr>
    </cdr:pic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zoomScale="130" zoomScaleNormal="130" workbookViewId="0">
      <selection activeCell="D8" sqref="D8"/>
    </sheetView>
  </sheetViews>
  <sheetFormatPr defaultRowHeight="12.6" x14ac:dyDescent="0.25"/>
  <cols>
    <col min="1" max="1" width="20.109375" customWidth="1"/>
    <col min="2" max="2" width="14" customWidth="1"/>
  </cols>
  <sheetData>
    <row r="1" spans="1:2" x14ac:dyDescent="0.25">
      <c r="A1" s="161" t="s">
        <v>154</v>
      </c>
      <c r="B1" s="161" t="s">
        <v>155</v>
      </c>
    </row>
    <row r="2" spans="1:2" x14ac:dyDescent="0.25">
      <c r="A2" s="161" t="s">
        <v>156</v>
      </c>
      <c r="B2" s="161" t="s">
        <v>157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536"/>
  <sheetViews>
    <sheetView zoomScale="85" zoomScaleNormal="85" workbookViewId="0">
      <selection sqref="A1:U2"/>
    </sheetView>
  </sheetViews>
  <sheetFormatPr defaultColWidth="8.88671875" defaultRowHeight="13.2" x14ac:dyDescent="0.25"/>
  <cols>
    <col min="1" max="16384" width="8.88671875" style="91"/>
  </cols>
  <sheetData>
    <row r="1" spans="1:28" ht="27" customHeight="1" x14ac:dyDescent="0.25">
      <c r="A1" s="169" t="s">
        <v>77</v>
      </c>
      <c r="B1" s="170"/>
      <c r="C1" s="170"/>
      <c r="D1" s="170"/>
      <c r="E1" s="170"/>
      <c r="F1" s="170"/>
      <c r="G1" s="170"/>
      <c r="H1" s="170"/>
      <c r="I1" s="170"/>
      <c r="J1" s="170"/>
      <c r="K1" s="170"/>
      <c r="L1" s="170"/>
      <c r="M1" s="170"/>
      <c r="N1" s="170"/>
      <c r="O1" s="170"/>
      <c r="P1" s="170"/>
      <c r="Q1" s="170"/>
      <c r="R1" s="170"/>
      <c r="S1" s="170"/>
      <c r="T1" s="170"/>
      <c r="U1" s="170"/>
    </row>
    <row r="2" spans="1:28" ht="27" customHeight="1" x14ac:dyDescent="0.25">
      <c r="A2" s="170"/>
      <c r="B2" s="170"/>
      <c r="C2" s="170"/>
      <c r="D2" s="170"/>
      <c r="E2" s="170"/>
      <c r="F2" s="170"/>
      <c r="G2" s="170"/>
      <c r="H2" s="170"/>
      <c r="I2" s="170"/>
      <c r="J2" s="170"/>
      <c r="K2" s="170"/>
      <c r="L2" s="170"/>
      <c r="M2" s="170"/>
      <c r="N2" s="170"/>
      <c r="O2" s="170"/>
      <c r="P2" s="170"/>
      <c r="Q2" s="170"/>
      <c r="R2" s="170"/>
      <c r="S2" s="170"/>
      <c r="T2" s="170"/>
      <c r="U2" s="170"/>
    </row>
    <row r="3" spans="1:28" ht="27" customHeight="1" x14ac:dyDescent="0.45">
      <c r="A3" s="171" t="s">
        <v>78</v>
      </c>
      <c r="B3" s="171"/>
      <c r="C3" s="171"/>
      <c r="D3" s="171"/>
      <c r="E3" s="171"/>
      <c r="F3" s="171"/>
      <c r="G3" s="171"/>
      <c r="H3" s="171"/>
      <c r="I3" s="171"/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71"/>
      <c r="U3" s="171"/>
    </row>
    <row r="4" spans="1:28" ht="27" customHeight="1" thickBot="1" x14ac:dyDescent="0.3">
      <c r="A4" s="168" t="s">
        <v>79</v>
      </c>
      <c r="B4" s="168"/>
      <c r="C4" s="168"/>
      <c r="D4" s="168"/>
      <c r="E4" s="168"/>
      <c r="F4" s="168"/>
      <c r="G4" s="168"/>
      <c r="H4" s="168"/>
      <c r="I4" s="168"/>
      <c r="J4" s="168"/>
      <c r="K4" s="168"/>
      <c r="L4" s="168"/>
      <c r="M4" s="168"/>
      <c r="N4" s="168"/>
      <c r="O4" s="168"/>
      <c r="P4" s="168"/>
      <c r="Q4" s="168"/>
      <c r="R4" s="168"/>
      <c r="S4" s="168"/>
      <c r="T4" s="168"/>
      <c r="U4" s="168"/>
    </row>
    <row r="5" spans="1:28" ht="27" customHeight="1" thickTop="1" x14ac:dyDescent="0.25">
      <c r="A5" s="106"/>
      <c r="B5" s="107"/>
      <c r="C5" s="107"/>
      <c r="D5" s="107"/>
      <c r="E5" s="108"/>
      <c r="F5" s="109"/>
      <c r="G5" s="109"/>
      <c r="H5" s="109"/>
      <c r="I5" s="109"/>
      <c r="J5" s="109"/>
      <c r="K5" s="109"/>
      <c r="L5" s="109"/>
      <c r="M5" s="110"/>
      <c r="N5" s="110"/>
      <c r="O5" s="110"/>
      <c r="P5" s="110"/>
      <c r="Q5" s="111"/>
      <c r="R5" s="111"/>
      <c r="S5" s="111"/>
      <c r="T5" s="107"/>
      <c r="U5" s="112"/>
    </row>
    <row r="6" spans="1:28" ht="27" customHeight="1" x14ac:dyDescent="0.35">
      <c r="A6" s="113"/>
      <c r="B6" s="114"/>
      <c r="C6" s="114"/>
      <c r="D6" s="114"/>
      <c r="E6" s="115"/>
      <c r="F6" s="115"/>
      <c r="G6" s="115"/>
      <c r="H6" s="115"/>
      <c r="I6" s="115"/>
      <c r="J6" s="115"/>
      <c r="K6" s="115"/>
      <c r="L6" s="115"/>
      <c r="M6" s="115"/>
      <c r="N6" s="115"/>
      <c r="O6" s="115"/>
      <c r="P6" s="115"/>
      <c r="Q6" s="115"/>
      <c r="R6" s="115"/>
      <c r="S6" s="115"/>
      <c r="T6" s="114"/>
      <c r="U6" s="116"/>
    </row>
    <row r="7" spans="1:28" ht="27" customHeight="1" x14ac:dyDescent="0.35">
      <c r="A7" s="113"/>
      <c r="B7" s="114"/>
      <c r="C7" s="114"/>
      <c r="D7" s="114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15"/>
      <c r="Q7" s="115"/>
      <c r="R7" s="115"/>
      <c r="S7" s="115"/>
      <c r="T7" s="114"/>
      <c r="U7" s="116"/>
    </row>
    <row r="8" spans="1:28" ht="27" customHeight="1" x14ac:dyDescent="0.35">
      <c r="A8" s="113"/>
      <c r="B8" s="114"/>
      <c r="C8" s="114"/>
      <c r="D8" s="114"/>
      <c r="E8" s="114"/>
      <c r="F8" s="114"/>
      <c r="G8" s="114"/>
      <c r="H8" s="114"/>
      <c r="I8" s="114"/>
      <c r="J8" s="114"/>
      <c r="K8" s="114"/>
      <c r="L8" s="114"/>
      <c r="M8" s="114"/>
      <c r="N8" s="114"/>
      <c r="O8" s="114"/>
      <c r="P8" s="114"/>
      <c r="Q8" s="114"/>
      <c r="R8" s="114"/>
      <c r="S8" s="114"/>
      <c r="T8" s="114"/>
      <c r="U8" s="116"/>
    </row>
    <row r="9" spans="1:28" ht="27" customHeight="1" x14ac:dyDescent="0.35">
      <c r="A9" s="113"/>
      <c r="B9" s="114"/>
      <c r="C9" s="114"/>
      <c r="D9" s="114"/>
      <c r="E9" s="114"/>
      <c r="F9" s="114"/>
      <c r="G9" s="114"/>
      <c r="H9" s="114"/>
      <c r="I9" s="114"/>
      <c r="J9" s="114"/>
      <c r="K9" s="114"/>
      <c r="L9" s="114"/>
      <c r="M9" s="114"/>
      <c r="N9" s="114"/>
      <c r="O9" s="114"/>
      <c r="P9" s="114"/>
      <c r="Q9" s="114"/>
      <c r="R9" s="114"/>
      <c r="S9" s="114"/>
      <c r="T9" s="114"/>
      <c r="U9" s="116"/>
    </row>
    <row r="10" spans="1:28" ht="27" customHeight="1" x14ac:dyDescent="0.35">
      <c r="A10" s="113"/>
      <c r="B10" s="114"/>
      <c r="C10" s="114"/>
      <c r="D10" s="114"/>
      <c r="E10" s="114"/>
      <c r="F10" s="114"/>
      <c r="G10" s="114"/>
      <c r="H10" s="114"/>
      <c r="I10" s="114"/>
      <c r="J10" s="114"/>
      <c r="K10" s="114"/>
      <c r="L10" s="114"/>
      <c r="M10" s="114"/>
      <c r="N10" s="114"/>
      <c r="O10" s="114"/>
      <c r="P10" s="114"/>
      <c r="Q10" s="114"/>
      <c r="R10" s="114"/>
      <c r="S10" s="114"/>
      <c r="T10" s="114"/>
      <c r="U10" s="116"/>
    </row>
    <row r="11" spans="1:28" ht="27" customHeight="1" x14ac:dyDescent="0.35">
      <c r="A11" s="113"/>
      <c r="B11" s="114"/>
      <c r="C11" s="114"/>
      <c r="D11" s="114"/>
      <c r="E11" s="114"/>
      <c r="F11" s="114"/>
      <c r="G11" s="114"/>
      <c r="H11" s="114"/>
      <c r="I11" s="114"/>
      <c r="J11" s="114"/>
      <c r="K11" s="114"/>
      <c r="L11" s="114"/>
      <c r="M11" s="114"/>
      <c r="N11" s="114"/>
      <c r="O11" s="114"/>
      <c r="P11" s="114"/>
      <c r="Q11" s="114"/>
      <c r="R11" s="114"/>
      <c r="S11" s="114"/>
      <c r="T11" s="114"/>
      <c r="U11" s="116"/>
    </row>
    <row r="12" spans="1:28" ht="27" customHeight="1" x14ac:dyDescent="0.35">
      <c r="A12" s="113"/>
      <c r="B12" s="114"/>
      <c r="C12" s="114"/>
      <c r="D12" s="114"/>
      <c r="E12" s="114"/>
      <c r="F12" s="114"/>
      <c r="G12" s="114"/>
      <c r="H12" s="114"/>
      <c r="I12" s="114"/>
      <c r="J12" s="114"/>
      <c r="K12" s="114"/>
      <c r="L12" s="114"/>
      <c r="M12" s="114"/>
      <c r="N12" s="114"/>
      <c r="O12" s="114"/>
      <c r="P12" s="114"/>
      <c r="Q12" s="114"/>
      <c r="R12" s="114"/>
      <c r="S12" s="114"/>
      <c r="T12" s="114"/>
      <c r="U12" s="116"/>
    </row>
    <row r="13" spans="1:28" ht="27" customHeight="1" x14ac:dyDescent="0.35">
      <c r="A13" s="113"/>
      <c r="B13" s="114"/>
      <c r="C13" s="114"/>
      <c r="D13" s="114"/>
      <c r="E13" s="114"/>
      <c r="F13" s="114"/>
      <c r="G13" s="114"/>
      <c r="H13" s="114"/>
      <c r="I13" s="114"/>
      <c r="J13" s="114"/>
      <c r="K13" s="114"/>
      <c r="L13" s="114"/>
      <c r="M13" s="114"/>
      <c r="N13" s="114"/>
      <c r="O13" s="114"/>
      <c r="P13" s="114"/>
      <c r="Q13" s="114"/>
      <c r="R13" s="114"/>
      <c r="S13" s="114"/>
      <c r="T13" s="114"/>
      <c r="U13" s="116"/>
    </row>
    <row r="14" spans="1:28" ht="27" customHeight="1" x14ac:dyDescent="0.35">
      <c r="A14" s="113"/>
      <c r="B14" s="114"/>
      <c r="C14" s="114"/>
      <c r="D14" s="114"/>
      <c r="E14" s="114"/>
      <c r="F14" s="114"/>
      <c r="G14" s="114"/>
      <c r="H14" s="114"/>
      <c r="I14" s="114"/>
      <c r="J14" s="114"/>
      <c r="K14" s="114"/>
      <c r="L14" s="114"/>
      <c r="M14" s="114"/>
      <c r="N14" s="114"/>
      <c r="O14" s="114"/>
      <c r="P14" s="114"/>
      <c r="Q14" s="114"/>
      <c r="R14" s="114"/>
      <c r="S14" s="114"/>
      <c r="T14" s="114"/>
      <c r="U14" s="116"/>
    </row>
    <row r="15" spans="1:28" ht="27" customHeight="1" thickBot="1" x14ac:dyDescent="0.4">
      <c r="A15" s="113"/>
      <c r="B15" s="114"/>
      <c r="C15" s="114"/>
      <c r="D15" s="114"/>
      <c r="E15" s="114"/>
      <c r="F15" s="114"/>
      <c r="G15" s="114"/>
      <c r="H15" s="114"/>
      <c r="I15" s="114"/>
      <c r="J15" s="114"/>
      <c r="K15" s="114"/>
      <c r="L15" s="114"/>
      <c r="M15" s="114"/>
      <c r="N15" s="114"/>
      <c r="O15" s="114"/>
      <c r="P15" s="114"/>
      <c r="Q15" s="114"/>
      <c r="R15" s="114"/>
      <c r="S15" s="114"/>
      <c r="T15" s="114"/>
      <c r="U15" s="116"/>
    </row>
    <row r="16" spans="1:28" ht="27" customHeight="1" thickTop="1" thickBot="1" x14ac:dyDescent="0.3">
      <c r="A16" s="117" t="s">
        <v>80</v>
      </c>
      <c r="B16" s="118">
        <v>0</v>
      </c>
      <c r="C16" s="118">
        <v>10</v>
      </c>
      <c r="D16" s="118">
        <v>14</v>
      </c>
      <c r="E16" s="118">
        <v>16</v>
      </c>
      <c r="F16" s="118">
        <v>20</v>
      </c>
      <c r="G16" s="118">
        <v>24</v>
      </c>
      <c r="H16" s="118">
        <v>28</v>
      </c>
      <c r="I16" s="118">
        <v>32</v>
      </c>
      <c r="J16" s="118">
        <v>36</v>
      </c>
      <c r="K16" s="118">
        <v>39</v>
      </c>
      <c r="L16" s="118">
        <v>42</v>
      </c>
      <c r="M16" s="118">
        <v>45</v>
      </c>
      <c r="N16" s="118">
        <v>53</v>
      </c>
      <c r="O16" s="118">
        <v>58</v>
      </c>
      <c r="P16" s="118">
        <v>63.5</v>
      </c>
      <c r="Q16" s="118">
        <v>65</v>
      </c>
      <c r="R16" s="118">
        <v>66</v>
      </c>
      <c r="S16" s="118">
        <v>70</v>
      </c>
      <c r="T16" s="118">
        <v>74</v>
      </c>
      <c r="U16" s="118">
        <v>85</v>
      </c>
      <c r="X16" s="118"/>
      <c r="Z16" s="119"/>
      <c r="AA16" s="119"/>
      <c r="AB16" s="119"/>
    </row>
    <row r="17" spans="1:34" s="121" customFormat="1" ht="27" customHeight="1" thickTop="1" thickBot="1" x14ac:dyDescent="0.3">
      <c r="A17" s="120" t="s">
        <v>81</v>
      </c>
      <c r="B17" s="118">
        <v>1.5270000000000001</v>
      </c>
      <c r="C17" s="118">
        <v>1.5070000000000003</v>
      </c>
      <c r="D17" s="118">
        <v>0.43700000000000028</v>
      </c>
      <c r="E17" s="118">
        <v>-0.81299999999999972</v>
      </c>
      <c r="F17" s="118">
        <v>-1.3729999999999993</v>
      </c>
      <c r="G17" s="118">
        <v>-1.6229999999999993</v>
      </c>
      <c r="H17" s="118">
        <v>-1.8129999999999997</v>
      </c>
      <c r="I17" s="118">
        <v>-1.6929999999999996</v>
      </c>
      <c r="J17" s="118">
        <v>-0.87299999999999933</v>
      </c>
      <c r="K17" s="118">
        <v>0.19700000000000006</v>
      </c>
      <c r="L17" s="118">
        <v>0.78700000000000037</v>
      </c>
      <c r="M17" s="118">
        <v>1.0670000000000002</v>
      </c>
      <c r="N17" s="118">
        <v>1.2370000000000003</v>
      </c>
      <c r="O17" s="118">
        <v>1.4470000000000003</v>
      </c>
      <c r="P17" s="118">
        <v>1.5570000000000002</v>
      </c>
      <c r="Q17" s="118">
        <v>1.5270000000000001</v>
      </c>
      <c r="R17" s="118">
        <v>0.92700000000000005</v>
      </c>
      <c r="S17" s="118">
        <v>0.38700000000000045</v>
      </c>
      <c r="T17" s="118">
        <v>0.29700000000000015</v>
      </c>
      <c r="U17" s="118">
        <v>0.24700000000000033</v>
      </c>
      <c r="X17" s="118"/>
      <c r="Z17" s="122"/>
      <c r="AA17" s="122"/>
      <c r="AB17" s="122"/>
    </row>
    <row r="18" spans="1:34" ht="27" customHeight="1" thickTop="1" x14ac:dyDescent="0.25">
      <c r="A18" s="123"/>
      <c r="B18" s="123"/>
      <c r="C18" s="123" t="s">
        <v>108</v>
      </c>
      <c r="D18" s="123"/>
      <c r="E18" s="123"/>
      <c r="F18" s="123"/>
      <c r="G18" s="123"/>
      <c r="H18" s="123" t="s">
        <v>109</v>
      </c>
      <c r="I18" s="123"/>
      <c r="J18" s="123"/>
      <c r="K18" s="123"/>
      <c r="L18" s="123"/>
      <c r="M18" s="123" t="s">
        <v>110</v>
      </c>
      <c r="N18" s="123"/>
      <c r="O18" s="123"/>
      <c r="P18" s="123"/>
      <c r="Q18" s="123"/>
      <c r="R18" s="123"/>
      <c r="S18" s="123"/>
      <c r="T18" s="123"/>
      <c r="U18" s="123"/>
    </row>
    <row r="19" spans="1:34" ht="27" customHeight="1" x14ac:dyDescent="0.25"/>
    <row r="20" spans="1:34" ht="27" customHeight="1" thickBot="1" x14ac:dyDescent="0.3">
      <c r="A20" s="168" t="s">
        <v>82</v>
      </c>
      <c r="B20" s="168"/>
      <c r="C20" s="168"/>
      <c r="D20" s="168"/>
      <c r="E20" s="168"/>
      <c r="F20" s="168"/>
      <c r="G20" s="168"/>
      <c r="H20" s="168"/>
      <c r="I20" s="168"/>
      <c r="J20" s="168"/>
      <c r="K20" s="168"/>
      <c r="L20" s="168"/>
      <c r="M20" s="168"/>
      <c r="N20" s="168"/>
      <c r="O20" s="168"/>
      <c r="P20" s="168"/>
      <c r="Q20" s="168"/>
      <c r="R20" s="168"/>
      <c r="S20" s="168"/>
      <c r="T20" s="168"/>
      <c r="U20" s="168"/>
    </row>
    <row r="21" spans="1:34" ht="27" customHeight="1" thickTop="1" x14ac:dyDescent="0.25">
      <c r="A21" s="106"/>
      <c r="B21" s="107"/>
      <c r="C21" s="107"/>
      <c r="D21" s="107"/>
      <c r="E21" s="108"/>
      <c r="F21" s="109"/>
      <c r="G21" s="109"/>
      <c r="H21" s="109"/>
      <c r="I21" s="109"/>
      <c r="J21" s="109"/>
      <c r="K21" s="109"/>
      <c r="L21" s="109"/>
      <c r="M21" s="110"/>
      <c r="N21" s="110"/>
      <c r="O21" s="110"/>
      <c r="P21" s="110"/>
      <c r="Q21" s="111"/>
      <c r="R21" s="111"/>
      <c r="S21" s="111"/>
      <c r="T21" s="107"/>
      <c r="U21" s="112"/>
      <c r="Z21" s="124"/>
    </row>
    <row r="22" spans="1:34" ht="27" customHeight="1" x14ac:dyDescent="0.35">
      <c r="A22" s="113"/>
      <c r="B22" s="114"/>
      <c r="C22" s="114"/>
      <c r="D22" s="114"/>
      <c r="E22" s="115"/>
      <c r="F22" s="115"/>
      <c r="G22" s="115"/>
      <c r="H22" s="115"/>
      <c r="I22" s="115"/>
      <c r="J22" s="115"/>
      <c r="K22" s="115"/>
      <c r="L22" s="115"/>
      <c r="M22" s="115"/>
      <c r="N22" s="115"/>
      <c r="O22" s="115"/>
      <c r="P22" s="115"/>
      <c r="Q22" s="115"/>
      <c r="R22" s="115"/>
      <c r="S22" s="115"/>
      <c r="T22" s="114"/>
      <c r="U22" s="116"/>
    </row>
    <row r="23" spans="1:34" ht="27" customHeight="1" x14ac:dyDescent="0.35">
      <c r="A23" s="113"/>
      <c r="B23" s="114"/>
      <c r="C23" s="114"/>
      <c r="D23" s="114"/>
      <c r="E23" s="115"/>
      <c r="F23" s="115"/>
      <c r="G23" s="115"/>
      <c r="H23" s="115"/>
      <c r="I23" s="115"/>
      <c r="J23" s="115"/>
      <c r="K23" s="115"/>
      <c r="L23" s="115"/>
      <c r="M23" s="115"/>
      <c r="N23" s="115"/>
      <c r="O23" s="115"/>
      <c r="P23" s="115"/>
      <c r="Q23" s="115"/>
      <c r="R23" s="115"/>
      <c r="S23" s="115"/>
      <c r="T23" s="114"/>
      <c r="U23" s="116"/>
    </row>
    <row r="24" spans="1:34" ht="27" customHeight="1" x14ac:dyDescent="0.35">
      <c r="A24" s="113"/>
      <c r="B24" s="114"/>
      <c r="C24" s="114"/>
      <c r="D24" s="114"/>
      <c r="E24" s="114"/>
      <c r="F24" s="114"/>
      <c r="G24" s="114"/>
      <c r="H24" s="114"/>
      <c r="I24" s="114"/>
      <c r="J24" s="114"/>
      <c r="K24" s="114"/>
      <c r="L24" s="114"/>
      <c r="M24" s="114"/>
      <c r="N24" s="114"/>
      <c r="O24" s="114"/>
      <c r="P24" s="114"/>
      <c r="Q24" s="114"/>
      <c r="R24" s="114"/>
      <c r="S24" s="114"/>
      <c r="T24" s="114"/>
      <c r="U24" s="116"/>
    </row>
    <row r="25" spans="1:34" ht="27" customHeight="1" x14ac:dyDescent="0.35">
      <c r="A25" s="113"/>
      <c r="B25" s="114"/>
      <c r="C25" s="114"/>
      <c r="D25" s="114"/>
      <c r="E25" s="114"/>
      <c r="F25" s="114"/>
      <c r="G25" s="114"/>
      <c r="H25" s="114"/>
      <c r="I25" s="114"/>
      <c r="J25" s="114"/>
      <c r="K25" s="114"/>
      <c r="L25" s="114"/>
      <c r="M25" s="114"/>
      <c r="N25" s="114"/>
      <c r="O25" s="114"/>
      <c r="P25" s="114"/>
      <c r="Q25" s="114"/>
      <c r="R25" s="114"/>
      <c r="S25" s="114"/>
      <c r="T25" s="114"/>
      <c r="U25" s="116"/>
    </row>
    <row r="26" spans="1:34" ht="27" customHeight="1" x14ac:dyDescent="0.35">
      <c r="A26" s="113"/>
      <c r="B26" s="114"/>
      <c r="C26" s="114"/>
      <c r="D26" s="114"/>
      <c r="E26" s="114"/>
      <c r="F26" s="114"/>
      <c r="G26" s="114"/>
      <c r="H26" s="114"/>
      <c r="I26" s="114"/>
      <c r="J26" s="114"/>
      <c r="K26" s="114"/>
      <c r="L26" s="114"/>
      <c r="M26" s="114"/>
      <c r="N26" s="114"/>
      <c r="O26" s="114"/>
      <c r="P26" s="114"/>
      <c r="Q26" s="114"/>
      <c r="R26" s="114"/>
      <c r="S26" s="114"/>
      <c r="T26" s="114"/>
      <c r="U26" s="116"/>
    </row>
    <row r="27" spans="1:34" ht="27" customHeight="1" x14ac:dyDescent="0.35">
      <c r="A27" s="113"/>
      <c r="B27" s="114"/>
      <c r="C27" s="114"/>
      <c r="D27" s="114"/>
      <c r="E27" s="114"/>
      <c r="F27" s="114"/>
      <c r="G27" s="114"/>
      <c r="H27" s="114"/>
      <c r="I27" s="114"/>
      <c r="J27" s="114"/>
      <c r="K27" s="114"/>
      <c r="L27" s="114"/>
      <c r="M27" s="114"/>
      <c r="N27" s="114"/>
      <c r="O27" s="114"/>
      <c r="P27" s="114"/>
      <c r="Q27" s="114"/>
      <c r="R27" s="114"/>
      <c r="S27" s="114"/>
      <c r="T27" s="114"/>
      <c r="U27" s="116"/>
    </row>
    <row r="28" spans="1:34" ht="27" customHeight="1" x14ac:dyDescent="0.35">
      <c r="A28" s="113"/>
      <c r="B28" s="114"/>
      <c r="C28" s="114"/>
      <c r="D28" s="114"/>
      <c r="E28" s="114"/>
      <c r="F28" s="114"/>
      <c r="G28" s="114"/>
      <c r="H28" s="114"/>
      <c r="I28" s="114"/>
      <c r="J28" s="114"/>
      <c r="K28" s="114"/>
      <c r="L28" s="114"/>
      <c r="M28" s="114"/>
      <c r="N28" s="114"/>
      <c r="O28" s="114"/>
      <c r="P28" s="114"/>
      <c r="Q28" s="114"/>
      <c r="R28" s="114"/>
      <c r="S28" s="114"/>
      <c r="T28" s="114"/>
      <c r="U28" s="116"/>
    </row>
    <row r="29" spans="1:34" ht="27" customHeight="1" x14ac:dyDescent="0.35">
      <c r="A29" s="113"/>
      <c r="B29" s="114"/>
      <c r="C29" s="114"/>
      <c r="D29" s="114"/>
      <c r="E29" s="114"/>
      <c r="F29" s="114"/>
      <c r="G29" s="114"/>
      <c r="H29" s="114"/>
      <c r="I29" s="114"/>
      <c r="J29" s="114"/>
      <c r="K29" s="114"/>
      <c r="L29" s="114"/>
      <c r="M29" s="114"/>
      <c r="N29" s="114"/>
      <c r="O29" s="114"/>
      <c r="P29" s="114"/>
      <c r="Q29" s="114"/>
      <c r="R29" s="114"/>
      <c r="S29" s="114"/>
      <c r="T29" s="114"/>
      <c r="U29" s="116"/>
    </row>
    <row r="30" spans="1:34" ht="27" customHeight="1" x14ac:dyDescent="0.35">
      <c r="A30" s="113"/>
      <c r="B30" s="114"/>
      <c r="C30" s="114"/>
      <c r="D30" s="114"/>
      <c r="E30" s="114"/>
      <c r="F30" s="114"/>
      <c r="G30" s="114"/>
      <c r="H30" s="114"/>
      <c r="I30" s="114"/>
      <c r="J30" s="114"/>
      <c r="K30" s="114"/>
      <c r="L30" s="114"/>
      <c r="M30" s="114"/>
      <c r="N30" s="114"/>
      <c r="O30" s="114"/>
      <c r="P30" s="114"/>
      <c r="Q30" s="114"/>
      <c r="R30" s="114"/>
      <c r="S30" s="114"/>
      <c r="T30" s="114"/>
      <c r="U30" s="116"/>
    </row>
    <row r="31" spans="1:34" ht="27" customHeight="1" thickBot="1" x14ac:dyDescent="0.4">
      <c r="A31" s="113"/>
      <c r="B31" s="114"/>
      <c r="C31" s="114"/>
      <c r="D31" s="114"/>
      <c r="E31" s="114"/>
      <c r="F31" s="114"/>
      <c r="G31" s="114"/>
      <c r="H31" s="114"/>
      <c r="I31" s="114"/>
      <c r="J31" s="114"/>
      <c r="K31" s="114"/>
      <c r="L31" s="114"/>
      <c r="M31" s="114"/>
      <c r="N31" s="114"/>
      <c r="O31" s="114"/>
      <c r="P31" s="114"/>
      <c r="Q31" s="114"/>
      <c r="R31" s="114"/>
      <c r="S31" s="114"/>
      <c r="T31" s="114"/>
      <c r="U31" s="116"/>
    </row>
    <row r="32" spans="1:34" ht="27" customHeight="1" thickTop="1" thickBot="1" x14ac:dyDescent="0.3">
      <c r="A32" s="117" t="s">
        <v>80</v>
      </c>
      <c r="B32" s="118">
        <v>0</v>
      </c>
      <c r="C32" s="118">
        <v>15</v>
      </c>
      <c r="D32" s="118">
        <v>20</v>
      </c>
      <c r="E32" s="118">
        <v>23</v>
      </c>
      <c r="F32" s="118">
        <v>24</v>
      </c>
      <c r="G32" s="118">
        <v>25</v>
      </c>
      <c r="H32" s="118">
        <v>25.5</v>
      </c>
      <c r="I32" s="118">
        <v>27.5</v>
      </c>
      <c r="J32" s="118">
        <v>30.5</v>
      </c>
      <c r="K32" s="118">
        <v>35.5</v>
      </c>
      <c r="L32" s="118">
        <v>42.5</v>
      </c>
      <c r="M32" s="118">
        <v>50.5</v>
      </c>
      <c r="N32" s="118">
        <v>52</v>
      </c>
      <c r="O32" s="118">
        <v>53.7</v>
      </c>
      <c r="P32" s="118">
        <v>54</v>
      </c>
      <c r="Q32" s="118">
        <v>55.5</v>
      </c>
      <c r="R32" s="118">
        <v>57.5</v>
      </c>
      <c r="S32" s="118">
        <v>61.5</v>
      </c>
      <c r="T32" s="118">
        <v>80</v>
      </c>
      <c r="U32" s="118"/>
      <c r="Y32" s="118"/>
      <c r="AD32" s="119"/>
      <c r="AE32" s="119"/>
      <c r="AF32" s="119"/>
      <c r="AG32" s="119"/>
      <c r="AH32" s="119"/>
    </row>
    <row r="33" spans="1:34" s="121" customFormat="1" ht="27" customHeight="1" thickTop="1" thickBot="1" x14ac:dyDescent="0.3">
      <c r="A33" s="120" t="s">
        <v>81</v>
      </c>
      <c r="B33" s="118">
        <v>0.69000000000000039</v>
      </c>
      <c r="C33" s="118">
        <v>0.65000000000000036</v>
      </c>
      <c r="D33" s="118">
        <v>0.19000000000000039</v>
      </c>
      <c r="E33" s="118">
        <v>0.41000000000000059</v>
      </c>
      <c r="F33" s="118">
        <v>1.6300000000000003</v>
      </c>
      <c r="G33" s="118">
        <v>1.7900000000000005</v>
      </c>
      <c r="H33" s="118">
        <v>1.1600000000000004</v>
      </c>
      <c r="I33" s="118">
        <v>0.20000000000000062</v>
      </c>
      <c r="J33" s="118">
        <v>-4.9999999999999378E-2</v>
      </c>
      <c r="K33" s="118">
        <v>-0.20999999999999952</v>
      </c>
      <c r="L33" s="118">
        <v>-0.14999999999999947</v>
      </c>
      <c r="M33" s="118">
        <v>0.13000000000000034</v>
      </c>
      <c r="N33" s="118">
        <v>0.66000000000000059</v>
      </c>
      <c r="O33" s="118">
        <v>1.7900000000000005</v>
      </c>
      <c r="P33" s="118">
        <v>1.8200000000000005</v>
      </c>
      <c r="Q33" s="118">
        <v>0.66000000000000059</v>
      </c>
      <c r="R33" s="118">
        <v>0.27000000000000046</v>
      </c>
      <c r="S33" s="118">
        <v>0.54000000000000048</v>
      </c>
      <c r="T33" s="118">
        <v>0.52000000000000046</v>
      </c>
      <c r="U33" s="118"/>
      <c r="Y33" s="118"/>
      <c r="AD33" s="122"/>
      <c r="AE33" s="122"/>
      <c r="AF33" s="122"/>
      <c r="AG33" s="122"/>
      <c r="AH33" s="122"/>
    </row>
    <row r="34" spans="1:34" ht="27" customHeight="1" thickTop="1" x14ac:dyDescent="0.25">
      <c r="G34" s="91" t="s">
        <v>108</v>
      </c>
      <c r="K34" s="91" t="s">
        <v>109</v>
      </c>
      <c r="O34" s="91" t="s">
        <v>110</v>
      </c>
    </row>
    <row r="35" spans="1:34" ht="27" customHeight="1" x14ac:dyDescent="0.25"/>
    <row r="36" spans="1:34" ht="27" customHeight="1" thickBot="1" x14ac:dyDescent="0.3">
      <c r="A36" s="168" t="s">
        <v>83</v>
      </c>
      <c r="B36" s="168"/>
      <c r="C36" s="168"/>
      <c r="D36" s="168"/>
      <c r="E36" s="168"/>
      <c r="F36" s="168"/>
      <c r="G36" s="168"/>
      <c r="H36" s="168"/>
      <c r="I36" s="168"/>
      <c r="J36" s="168"/>
      <c r="K36" s="168"/>
      <c r="L36" s="168"/>
      <c r="M36" s="168"/>
      <c r="N36" s="168"/>
      <c r="O36" s="168"/>
      <c r="P36" s="168"/>
      <c r="Q36" s="168"/>
      <c r="R36" s="168"/>
      <c r="S36" s="168"/>
      <c r="T36" s="168"/>
      <c r="U36" s="168"/>
    </row>
    <row r="37" spans="1:34" ht="27" customHeight="1" thickTop="1" x14ac:dyDescent="0.25">
      <c r="A37" s="106"/>
      <c r="B37" s="107"/>
      <c r="C37" s="107"/>
      <c r="D37" s="107"/>
      <c r="E37" s="108"/>
      <c r="F37" s="109"/>
      <c r="G37" s="109"/>
      <c r="H37" s="109"/>
      <c r="I37" s="109"/>
      <c r="J37" s="109"/>
      <c r="K37" s="109"/>
      <c r="L37" s="109"/>
      <c r="M37" s="110"/>
      <c r="N37" s="110"/>
      <c r="O37" s="110"/>
      <c r="P37" s="110"/>
      <c r="Q37" s="111"/>
      <c r="R37" s="111"/>
      <c r="S37" s="111"/>
      <c r="T37" s="107"/>
      <c r="U37" s="112"/>
    </row>
    <row r="38" spans="1:34" ht="27" customHeight="1" x14ac:dyDescent="0.35">
      <c r="A38" s="113"/>
      <c r="B38" s="114"/>
      <c r="C38" s="114"/>
      <c r="D38" s="114"/>
      <c r="E38" s="115"/>
      <c r="F38" s="115"/>
      <c r="G38" s="115"/>
      <c r="H38" s="115"/>
      <c r="I38" s="115"/>
      <c r="J38" s="115"/>
      <c r="K38" s="115"/>
      <c r="L38" s="115"/>
      <c r="M38" s="115"/>
      <c r="N38" s="115"/>
      <c r="O38" s="115"/>
      <c r="P38" s="115"/>
      <c r="Q38" s="115"/>
      <c r="R38" s="115"/>
      <c r="S38" s="115"/>
      <c r="T38" s="114"/>
      <c r="U38" s="116"/>
    </row>
    <row r="39" spans="1:34" ht="27" customHeight="1" x14ac:dyDescent="0.35">
      <c r="A39" s="113"/>
      <c r="B39" s="114"/>
      <c r="C39" s="114"/>
      <c r="D39" s="114"/>
      <c r="E39" s="115"/>
      <c r="F39" s="115"/>
      <c r="G39" s="115"/>
      <c r="H39" s="115"/>
      <c r="I39" s="115"/>
      <c r="J39" s="115"/>
      <c r="K39" s="115"/>
      <c r="L39" s="115"/>
      <c r="M39" s="115"/>
      <c r="N39" s="115"/>
      <c r="O39" s="115"/>
      <c r="P39" s="115"/>
      <c r="Q39" s="115"/>
      <c r="R39" s="115"/>
      <c r="S39" s="115"/>
      <c r="T39" s="114"/>
      <c r="U39" s="116"/>
    </row>
    <row r="40" spans="1:34" ht="27" customHeight="1" x14ac:dyDescent="0.35">
      <c r="A40" s="113"/>
      <c r="B40" s="114"/>
      <c r="C40" s="114"/>
      <c r="D40" s="114"/>
      <c r="E40" s="114"/>
      <c r="F40" s="114"/>
      <c r="G40" s="114"/>
      <c r="H40" s="114"/>
      <c r="I40" s="114"/>
      <c r="J40" s="114"/>
      <c r="K40" s="114"/>
      <c r="L40" s="114"/>
      <c r="M40" s="114"/>
      <c r="N40" s="114"/>
      <c r="O40" s="114"/>
      <c r="P40" s="114"/>
      <c r="Q40" s="114"/>
      <c r="R40" s="114"/>
      <c r="S40" s="114"/>
      <c r="T40" s="114"/>
      <c r="U40" s="116"/>
    </row>
    <row r="41" spans="1:34" ht="27" customHeight="1" x14ac:dyDescent="0.35">
      <c r="A41" s="113"/>
      <c r="B41" s="114"/>
      <c r="C41" s="114"/>
      <c r="D41" s="114"/>
      <c r="E41" s="114"/>
      <c r="F41" s="114"/>
      <c r="G41" s="114"/>
      <c r="H41" s="114"/>
      <c r="I41" s="114"/>
      <c r="J41" s="114"/>
      <c r="K41" s="114"/>
      <c r="L41" s="114"/>
      <c r="M41" s="114"/>
      <c r="N41" s="114"/>
      <c r="O41" s="114"/>
      <c r="P41" s="114"/>
      <c r="Q41" s="114"/>
      <c r="R41" s="114"/>
      <c r="S41" s="114"/>
      <c r="T41" s="114"/>
      <c r="U41" s="116"/>
    </row>
    <row r="42" spans="1:34" ht="27" customHeight="1" x14ac:dyDescent="0.35">
      <c r="A42" s="113"/>
      <c r="B42" s="114"/>
      <c r="C42" s="114"/>
      <c r="D42" s="114"/>
      <c r="E42" s="114"/>
      <c r="F42" s="114"/>
      <c r="G42" s="114"/>
      <c r="H42" s="114"/>
      <c r="I42" s="114"/>
      <c r="J42" s="114"/>
      <c r="K42" s="114"/>
      <c r="L42" s="114"/>
      <c r="M42" s="114"/>
      <c r="N42" s="114"/>
      <c r="O42" s="114"/>
      <c r="P42" s="114"/>
      <c r="Q42" s="114"/>
      <c r="R42" s="114"/>
      <c r="S42" s="114"/>
      <c r="T42" s="114"/>
      <c r="U42" s="116"/>
    </row>
    <row r="43" spans="1:34" ht="27" customHeight="1" x14ac:dyDescent="0.35">
      <c r="A43" s="113"/>
      <c r="B43" s="114"/>
      <c r="C43" s="114"/>
      <c r="D43" s="114"/>
      <c r="E43" s="114"/>
      <c r="F43" s="114"/>
      <c r="G43" s="114"/>
      <c r="H43" s="114"/>
      <c r="I43" s="114"/>
      <c r="J43" s="114"/>
      <c r="K43" s="114"/>
      <c r="L43" s="114"/>
      <c r="M43" s="114"/>
      <c r="N43" s="114"/>
      <c r="O43" s="114"/>
      <c r="P43" s="114"/>
      <c r="Q43" s="114"/>
      <c r="R43" s="114"/>
      <c r="S43" s="114"/>
      <c r="T43" s="114"/>
      <c r="U43" s="116"/>
    </row>
    <row r="44" spans="1:34" ht="27" customHeight="1" x14ac:dyDescent="0.35">
      <c r="A44" s="113"/>
      <c r="B44" s="114"/>
      <c r="C44" s="114"/>
      <c r="D44" s="114"/>
      <c r="E44" s="114"/>
      <c r="F44" s="114"/>
      <c r="G44" s="114"/>
      <c r="H44" s="114"/>
      <c r="I44" s="114"/>
      <c r="J44" s="114"/>
      <c r="K44" s="114"/>
      <c r="L44" s="114"/>
      <c r="M44" s="114"/>
      <c r="N44" s="114"/>
      <c r="O44" s="114"/>
      <c r="P44" s="114"/>
      <c r="Q44" s="114"/>
      <c r="R44" s="114"/>
      <c r="S44" s="114"/>
      <c r="T44" s="114"/>
      <c r="U44" s="116"/>
    </row>
    <row r="45" spans="1:34" ht="27" customHeight="1" x14ac:dyDescent="0.35">
      <c r="A45" s="113"/>
      <c r="B45" s="114"/>
      <c r="C45" s="114"/>
      <c r="D45" s="114"/>
      <c r="E45" s="114"/>
      <c r="F45" s="114"/>
      <c r="G45" s="114"/>
      <c r="H45" s="114"/>
      <c r="I45" s="114"/>
      <c r="J45" s="114"/>
      <c r="K45" s="114"/>
      <c r="L45" s="114"/>
      <c r="M45" s="114"/>
      <c r="N45" s="114"/>
      <c r="O45" s="114"/>
      <c r="P45" s="114"/>
      <c r="Q45" s="114"/>
      <c r="R45" s="114"/>
      <c r="S45" s="114"/>
      <c r="T45" s="114"/>
      <c r="U45" s="116"/>
    </row>
    <row r="46" spans="1:34" ht="27" customHeight="1" x14ac:dyDescent="0.35">
      <c r="A46" s="113"/>
      <c r="B46" s="114"/>
      <c r="C46" s="114"/>
      <c r="D46" s="114"/>
      <c r="E46" s="114"/>
      <c r="F46" s="114"/>
      <c r="G46" s="114"/>
      <c r="H46" s="114"/>
      <c r="I46" s="114"/>
      <c r="J46" s="114"/>
      <c r="K46" s="114"/>
      <c r="L46" s="114"/>
      <c r="M46" s="114"/>
      <c r="N46" s="114"/>
      <c r="O46" s="114"/>
      <c r="P46" s="114"/>
      <c r="Q46" s="114"/>
      <c r="R46" s="114"/>
      <c r="S46" s="114"/>
      <c r="T46" s="114"/>
      <c r="U46" s="116"/>
    </row>
    <row r="47" spans="1:34" ht="27" customHeight="1" thickBot="1" x14ac:dyDescent="0.4">
      <c r="A47" s="113"/>
      <c r="B47" s="114"/>
      <c r="C47" s="114"/>
      <c r="D47" s="114"/>
      <c r="E47" s="114"/>
      <c r="F47" s="114"/>
      <c r="G47" s="114"/>
      <c r="H47" s="114"/>
      <c r="I47" s="114"/>
      <c r="J47" s="114"/>
      <c r="K47" s="114"/>
      <c r="L47" s="114"/>
      <c r="M47" s="114"/>
      <c r="N47" s="114"/>
      <c r="O47" s="114"/>
      <c r="P47" s="114"/>
      <c r="Q47" s="114"/>
      <c r="R47" s="114"/>
      <c r="S47" s="114"/>
      <c r="T47" s="114"/>
      <c r="U47" s="116"/>
    </row>
    <row r="48" spans="1:34" ht="27" customHeight="1" thickTop="1" thickBot="1" x14ac:dyDescent="0.3">
      <c r="A48" s="117" t="s">
        <v>80</v>
      </c>
      <c r="B48" s="118">
        <v>0</v>
      </c>
      <c r="C48" s="118">
        <v>15</v>
      </c>
      <c r="D48" s="118">
        <v>18</v>
      </c>
      <c r="E48" s="118">
        <v>21</v>
      </c>
      <c r="F48" s="118">
        <v>22.5</v>
      </c>
      <c r="G48" s="118">
        <v>23.5</v>
      </c>
      <c r="H48" s="118">
        <v>25.5</v>
      </c>
      <c r="I48" s="118">
        <v>29.5</v>
      </c>
      <c r="J48" s="118">
        <v>33.5</v>
      </c>
      <c r="K48" s="118">
        <v>37.5</v>
      </c>
      <c r="L48" s="118">
        <v>41.5</v>
      </c>
      <c r="M48" s="118">
        <v>45.5</v>
      </c>
      <c r="N48" s="118">
        <v>49.5</v>
      </c>
      <c r="O48" s="118">
        <v>51.5</v>
      </c>
      <c r="P48" s="118">
        <v>52</v>
      </c>
      <c r="Q48" s="118">
        <v>54</v>
      </c>
      <c r="R48" s="118">
        <v>56</v>
      </c>
      <c r="S48" s="118">
        <v>59</v>
      </c>
      <c r="T48" s="118">
        <v>63</v>
      </c>
      <c r="U48" s="125">
        <v>80</v>
      </c>
      <c r="V48" s="126"/>
    </row>
    <row r="49" spans="1:56" s="121" customFormat="1" ht="27" customHeight="1" thickTop="1" thickBot="1" x14ac:dyDescent="0.3">
      <c r="A49" s="120" t="s">
        <v>81</v>
      </c>
      <c r="B49" s="118">
        <v>0.47900000000000054</v>
      </c>
      <c r="C49" s="118">
        <v>0.39900000000000047</v>
      </c>
      <c r="D49" s="118">
        <v>-7.099999999999973E-2</v>
      </c>
      <c r="E49" s="118">
        <v>0.32900000000000018</v>
      </c>
      <c r="F49" s="118">
        <v>1.5290000000000004</v>
      </c>
      <c r="G49" s="118">
        <v>0.83900000000000041</v>
      </c>
      <c r="H49" s="118">
        <v>-2.0999999999999464E-2</v>
      </c>
      <c r="I49" s="118">
        <v>-0.20099999999999962</v>
      </c>
      <c r="J49" s="118">
        <v>-0.20099999999999962</v>
      </c>
      <c r="K49" s="118">
        <v>-0.20099999999999962</v>
      </c>
      <c r="L49" s="118">
        <v>-0.14099999999999957</v>
      </c>
      <c r="M49" s="118">
        <v>-9.9999999999944578E-4</v>
      </c>
      <c r="N49" s="118">
        <v>0.15900000000000025</v>
      </c>
      <c r="O49" s="118">
        <v>4.9000000000000377E-2</v>
      </c>
      <c r="P49" s="118">
        <v>1.6490000000000005</v>
      </c>
      <c r="Q49" s="118">
        <v>0.79900000000000038</v>
      </c>
      <c r="R49" s="118">
        <v>0.23900000000000032</v>
      </c>
      <c r="S49" s="118">
        <v>0.54900000000000038</v>
      </c>
      <c r="T49" s="118">
        <v>1.5790000000000004</v>
      </c>
      <c r="U49" s="125">
        <v>1.5290000000000004</v>
      </c>
      <c r="V49" s="126"/>
    </row>
    <row r="50" spans="1:56" ht="27" customHeight="1" thickTop="1" x14ac:dyDescent="0.25">
      <c r="F50" s="91" t="s">
        <v>108</v>
      </c>
      <c r="K50" s="91" t="s">
        <v>109</v>
      </c>
      <c r="P50" s="91" t="s">
        <v>110</v>
      </c>
    </row>
    <row r="51" spans="1:56" ht="27" customHeight="1" x14ac:dyDescent="0.25"/>
    <row r="52" spans="1:56" ht="27" customHeight="1" thickBot="1" x14ac:dyDescent="0.3">
      <c r="A52" s="168" t="s">
        <v>84</v>
      </c>
      <c r="B52" s="168"/>
      <c r="C52" s="168"/>
      <c r="D52" s="168"/>
      <c r="E52" s="168"/>
      <c r="F52" s="168"/>
      <c r="G52" s="168"/>
      <c r="H52" s="168"/>
      <c r="I52" s="168"/>
      <c r="J52" s="168"/>
      <c r="K52" s="168"/>
      <c r="L52" s="168"/>
      <c r="M52" s="168"/>
      <c r="N52" s="168"/>
      <c r="O52" s="168"/>
      <c r="P52" s="168"/>
      <c r="Q52" s="168"/>
      <c r="R52" s="168"/>
      <c r="S52" s="168"/>
      <c r="T52" s="168"/>
      <c r="U52" s="168"/>
    </row>
    <row r="53" spans="1:56" ht="27" customHeight="1" thickTop="1" x14ac:dyDescent="0.25">
      <c r="A53" s="106"/>
      <c r="B53" s="107"/>
      <c r="C53" s="107"/>
      <c r="D53" s="107"/>
      <c r="E53" s="108"/>
      <c r="F53" s="109"/>
      <c r="G53" s="109"/>
      <c r="H53" s="109"/>
      <c r="I53" s="109"/>
      <c r="J53" s="109"/>
      <c r="K53" s="109"/>
      <c r="L53" s="109"/>
      <c r="M53" s="110"/>
      <c r="N53" s="110"/>
      <c r="O53" s="110"/>
      <c r="P53" s="110"/>
      <c r="Q53" s="111"/>
      <c r="R53" s="111"/>
      <c r="S53" s="111"/>
      <c r="T53" s="107"/>
      <c r="U53" s="112"/>
    </row>
    <row r="54" spans="1:56" ht="27" customHeight="1" x14ac:dyDescent="0.35">
      <c r="A54" s="113"/>
      <c r="B54" s="114"/>
      <c r="C54" s="114"/>
      <c r="D54" s="114"/>
      <c r="E54" s="115"/>
      <c r="F54" s="115"/>
      <c r="G54" s="115"/>
      <c r="H54" s="115"/>
      <c r="I54" s="115"/>
      <c r="J54" s="115"/>
      <c r="K54" s="115"/>
      <c r="L54" s="115"/>
      <c r="M54" s="115"/>
      <c r="N54" s="115"/>
      <c r="O54" s="115"/>
      <c r="P54" s="115"/>
      <c r="Q54" s="115"/>
      <c r="R54" s="115"/>
      <c r="S54" s="115"/>
      <c r="T54" s="114"/>
      <c r="U54" s="116"/>
    </row>
    <row r="55" spans="1:56" ht="27" customHeight="1" x14ac:dyDescent="0.35">
      <c r="A55" s="113"/>
      <c r="B55" s="114"/>
      <c r="C55" s="114"/>
      <c r="D55" s="114"/>
      <c r="E55" s="115"/>
      <c r="F55" s="115"/>
      <c r="G55" s="115"/>
      <c r="H55" s="115"/>
      <c r="I55" s="115"/>
      <c r="J55" s="115"/>
      <c r="K55" s="115"/>
      <c r="L55" s="115"/>
      <c r="M55" s="115"/>
      <c r="N55" s="115"/>
      <c r="O55" s="115"/>
      <c r="P55" s="115"/>
      <c r="Q55" s="115"/>
      <c r="R55" s="115"/>
      <c r="S55" s="115"/>
      <c r="T55" s="114"/>
      <c r="U55" s="116"/>
    </row>
    <row r="56" spans="1:56" ht="27" customHeight="1" x14ac:dyDescent="0.35">
      <c r="A56" s="113"/>
      <c r="B56" s="114"/>
      <c r="C56" s="114"/>
      <c r="D56" s="114"/>
      <c r="E56" s="114"/>
      <c r="F56" s="114"/>
      <c r="G56" s="114"/>
      <c r="H56" s="114"/>
      <c r="I56" s="114"/>
      <c r="J56" s="114"/>
      <c r="K56" s="114"/>
      <c r="L56" s="114"/>
      <c r="M56" s="114"/>
      <c r="N56" s="114"/>
      <c r="O56" s="114"/>
      <c r="P56" s="114"/>
      <c r="Q56" s="114"/>
      <c r="R56" s="114"/>
      <c r="S56" s="114"/>
      <c r="T56" s="114"/>
      <c r="U56" s="116"/>
    </row>
    <row r="57" spans="1:56" ht="27" customHeight="1" x14ac:dyDescent="0.35">
      <c r="A57" s="113"/>
      <c r="B57" s="114"/>
      <c r="C57" s="114"/>
      <c r="D57" s="114"/>
      <c r="E57" s="114"/>
      <c r="F57" s="114"/>
      <c r="G57" s="114"/>
      <c r="H57" s="114"/>
      <c r="I57" s="114"/>
      <c r="J57" s="114"/>
      <c r="K57" s="114"/>
      <c r="L57" s="114"/>
      <c r="M57" s="114"/>
      <c r="N57" s="114"/>
      <c r="O57" s="114"/>
      <c r="P57" s="114"/>
      <c r="Q57" s="114"/>
      <c r="R57" s="114"/>
      <c r="S57" s="114"/>
      <c r="T57" s="114"/>
      <c r="U57" s="116"/>
    </row>
    <row r="58" spans="1:56" ht="27" customHeight="1" x14ac:dyDescent="0.35">
      <c r="A58" s="113"/>
      <c r="B58" s="114"/>
      <c r="C58" s="114"/>
      <c r="D58" s="114"/>
      <c r="E58" s="114"/>
      <c r="F58" s="114"/>
      <c r="G58" s="114"/>
      <c r="H58" s="114"/>
      <c r="I58" s="114"/>
      <c r="J58" s="114"/>
      <c r="K58" s="114"/>
      <c r="L58" s="114"/>
      <c r="M58" s="114"/>
      <c r="N58" s="114"/>
      <c r="O58" s="114"/>
      <c r="P58" s="114"/>
      <c r="Q58" s="114"/>
      <c r="R58" s="114"/>
      <c r="S58" s="114"/>
      <c r="T58" s="114"/>
      <c r="U58" s="116"/>
    </row>
    <row r="59" spans="1:56" ht="27" customHeight="1" x14ac:dyDescent="0.35">
      <c r="A59" s="113"/>
      <c r="B59" s="114"/>
      <c r="C59" s="114"/>
      <c r="D59" s="114"/>
      <c r="E59" s="114"/>
      <c r="F59" s="114"/>
      <c r="G59" s="114"/>
      <c r="H59" s="114"/>
      <c r="I59" s="114"/>
      <c r="J59" s="114"/>
      <c r="K59" s="114"/>
      <c r="L59" s="114"/>
      <c r="M59" s="114"/>
      <c r="N59" s="114"/>
      <c r="O59" s="114"/>
      <c r="P59" s="114"/>
      <c r="Q59" s="114"/>
      <c r="R59" s="114"/>
      <c r="S59" s="114"/>
      <c r="T59" s="114"/>
      <c r="U59" s="116"/>
    </row>
    <row r="60" spans="1:56" ht="27" customHeight="1" x14ac:dyDescent="0.35">
      <c r="A60" s="113"/>
      <c r="B60" s="114"/>
      <c r="C60" s="114"/>
      <c r="D60" s="114"/>
      <c r="E60" s="114"/>
      <c r="F60" s="114"/>
      <c r="G60" s="114"/>
      <c r="H60" s="114"/>
      <c r="I60" s="114"/>
      <c r="J60" s="114"/>
      <c r="K60" s="114"/>
      <c r="L60" s="114"/>
      <c r="M60" s="114"/>
      <c r="N60" s="114"/>
      <c r="O60" s="114"/>
      <c r="P60" s="114"/>
      <c r="Q60" s="114"/>
      <c r="R60" s="114"/>
      <c r="S60" s="114"/>
      <c r="T60" s="114"/>
      <c r="U60" s="116"/>
    </row>
    <row r="61" spans="1:56" ht="27" customHeight="1" x14ac:dyDescent="0.35">
      <c r="A61" s="113"/>
      <c r="B61" s="114"/>
      <c r="C61" s="114"/>
      <c r="D61" s="114"/>
      <c r="E61" s="114"/>
      <c r="F61" s="114"/>
      <c r="G61" s="114"/>
      <c r="H61" s="114"/>
      <c r="I61" s="114"/>
      <c r="J61" s="114"/>
      <c r="K61" s="114"/>
      <c r="L61" s="114"/>
      <c r="M61" s="114"/>
      <c r="N61" s="114"/>
      <c r="O61" s="114"/>
      <c r="P61" s="114"/>
      <c r="Q61" s="114"/>
      <c r="R61" s="114"/>
      <c r="S61" s="114"/>
      <c r="T61" s="114"/>
      <c r="U61" s="116"/>
    </row>
    <row r="62" spans="1:56" ht="27" customHeight="1" x14ac:dyDescent="0.35">
      <c r="A62" s="113"/>
      <c r="B62" s="114"/>
      <c r="C62" s="114"/>
      <c r="D62" s="114"/>
      <c r="E62" s="114"/>
      <c r="F62" s="114"/>
      <c r="G62" s="114"/>
      <c r="H62" s="114"/>
      <c r="I62" s="114"/>
      <c r="J62" s="114"/>
      <c r="K62" s="114"/>
      <c r="L62" s="114"/>
      <c r="M62" s="114"/>
      <c r="N62" s="114"/>
      <c r="O62" s="114"/>
      <c r="P62" s="114"/>
      <c r="Q62" s="114"/>
      <c r="R62" s="114"/>
      <c r="S62" s="114"/>
      <c r="T62" s="114"/>
      <c r="U62" s="116"/>
    </row>
    <row r="63" spans="1:56" ht="27" customHeight="1" thickBot="1" x14ac:dyDescent="0.4">
      <c r="A63" s="113"/>
      <c r="B63" s="114"/>
      <c r="C63" s="114"/>
      <c r="D63" s="114"/>
      <c r="E63" s="114"/>
      <c r="F63" s="114"/>
      <c r="G63" s="114"/>
      <c r="H63" s="114"/>
      <c r="I63" s="114"/>
      <c r="J63" s="114"/>
      <c r="K63" s="114"/>
      <c r="L63" s="114"/>
      <c r="M63" s="114"/>
      <c r="N63" s="114"/>
      <c r="O63" s="114"/>
      <c r="P63" s="114"/>
      <c r="Q63" s="114"/>
      <c r="R63" s="114"/>
      <c r="S63" s="114"/>
      <c r="T63" s="114"/>
      <c r="U63" s="116"/>
    </row>
    <row r="64" spans="1:56" ht="27" customHeight="1" thickTop="1" x14ac:dyDescent="0.25">
      <c r="A64" s="127" t="s">
        <v>80</v>
      </c>
      <c r="B64" s="118">
        <v>0</v>
      </c>
      <c r="C64" s="118">
        <v>15</v>
      </c>
      <c r="D64" s="118">
        <v>17</v>
      </c>
      <c r="E64" s="118">
        <v>19</v>
      </c>
      <c r="F64" s="118">
        <v>20.8</v>
      </c>
      <c r="G64" s="118">
        <v>23.5</v>
      </c>
      <c r="H64" s="118">
        <v>27.5</v>
      </c>
      <c r="I64" s="118">
        <v>31.5</v>
      </c>
      <c r="J64" s="118">
        <v>34.5</v>
      </c>
      <c r="K64" s="118">
        <v>38.5</v>
      </c>
      <c r="L64" s="118">
        <v>42.5</v>
      </c>
      <c r="M64" s="118">
        <v>46.5</v>
      </c>
      <c r="N64" s="118">
        <v>48.5</v>
      </c>
      <c r="O64" s="118">
        <v>50.5</v>
      </c>
      <c r="P64" s="118">
        <v>51</v>
      </c>
      <c r="Q64" s="118">
        <v>51.5</v>
      </c>
      <c r="R64" s="118">
        <v>52.5</v>
      </c>
      <c r="S64" s="118">
        <v>54.5</v>
      </c>
      <c r="T64" s="118">
        <v>62</v>
      </c>
      <c r="U64" s="125">
        <v>70</v>
      </c>
      <c r="V64" s="126"/>
      <c r="AB64" s="119"/>
      <c r="AC64" s="128"/>
      <c r="AD64" s="128"/>
      <c r="AE64" s="128"/>
      <c r="AF64" s="128"/>
      <c r="AG64" s="128"/>
      <c r="AH64" s="128"/>
      <c r="AI64" s="128"/>
      <c r="AJ64" s="128"/>
      <c r="AK64" s="128"/>
      <c r="AL64" s="128"/>
      <c r="AM64" s="128"/>
      <c r="AN64" s="128"/>
      <c r="AO64" s="128"/>
      <c r="AP64" s="128"/>
      <c r="AQ64" s="128"/>
      <c r="AR64" s="128"/>
      <c r="AS64" s="128"/>
      <c r="AT64" s="128"/>
      <c r="AU64" s="128"/>
      <c r="AV64" s="128"/>
      <c r="AW64" s="128"/>
      <c r="AX64" s="128"/>
      <c r="AY64" s="128"/>
      <c r="AZ64" s="128"/>
      <c r="BA64" s="128"/>
      <c r="BB64" s="128"/>
      <c r="BC64" s="128"/>
      <c r="BD64" s="128"/>
    </row>
    <row r="65" spans="1:57" s="131" customFormat="1" ht="27" customHeight="1" x14ac:dyDescent="0.25">
      <c r="A65" s="129" t="s">
        <v>81</v>
      </c>
      <c r="B65" s="118">
        <v>0.24500000000000055</v>
      </c>
      <c r="C65" s="118">
        <v>0.17500000000000027</v>
      </c>
      <c r="D65" s="118">
        <v>9.5000000000000195E-2</v>
      </c>
      <c r="E65" s="118">
        <v>-0.20499999999999963</v>
      </c>
      <c r="F65" s="118">
        <v>1.3250000000000004</v>
      </c>
      <c r="G65" s="118">
        <v>-7.4999999999999734E-2</v>
      </c>
      <c r="H65" s="118">
        <v>-6.4999999999999503E-2</v>
      </c>
      <c r="I65" s="118">
        <v>-7.4999999999999734E-2</v>
      </c>
      <c r="J65" s="118">
        <v>-8.499999999999952E-2</v>
      </c>
      <c r="K65" s="118">
        <v>-1.499999999999968E-2</v>
      </c>
      <c r="L65" s="118">
        <v>5.500000000000016E-2</v>
      </c>
      <c r="M65" s="118">
        <v>0.10500000000000043</v>
      </c>
      <c r="N65" s="118">
        <v>0.69500000000000028</v>
      </c>
      <c r="O65" s="118">
        <v>1.3350000000000004</v>
      </c>
      <c r="P65" s="118">
        <v>1.6250000000000004</v>
      </c>
      <c r="Q65" s="118">
        <v>1.2050000000000003</v>
      </c>
      <c r="R65" s="118">
        <v>0.42500000000000027</v>
      </c>
      <c r="S65" s="118">
        <v>0.20500000000000052</v>
      </c>
      <c r="T65" s="118">
        <v>0.33500000000000041</v>
      </c>
      <c r="U65" s="125">
        <v>0.49500000000000055</v>
      </c>
      <c r="V65" s="126"/>
      <c r="W65" s="130"/>
      <c r="AB65" s="122"/>
      <c r="AC65" s="132"/>
      <c r="AD65" s="132"/>
      <c r="AE65" s="132"/>
      <c r="AF65" s="132"/>
      <c r="AG65" s="132"/>
      <c r="AH65" s="132"/>
      <c r="AI65" s="132"/>
      <c r="AJ65" s="132"/>
      <c r="AK65" s="132"/>
      <c r="AL65" s="132"/>
      <c r="AM65" s="132"/>
      <c r="AN65" s="132"/>
      <c r="AO65" s="132"/>
      <c r="AP65" s="132"/>
      <c r="AQ65" s="132"/>
      <c r="AR65" s="132"/>
      <c r="AS65" s="132"/>
      <c r="AT65" s="132"/>
      <c r="AU65" s="132"/>
      <c r="AV65" s="132"/>
      <c r="AW65" s="132"/>
      <c r="AX65" s="132"/>
      <c r="AY65" s="132"/>
      <c r="AZ65" s="132"/>
      <c r="BA65" s="132"/>
      <c r="BB65" s="132"/>
      <c r="BC65" s="132"/>
      <c r="BD65" s="132"/>
      <c r="BE65" s="130"/>
    </row>
    <row r="66" spans="1:57" ht="27" customHeight="1" x14ac:dyDescent="0.25">
      <c r="F66" s="91" t="s">
        <v>108</v>
      </c>
      <c r="J66" s="91" t="s">
        <v>109</v>
      </c>
      <c r="P66" s="91" t="s">
        <v>110</v>
      </c>
    </row>
    <row r="67" spans="1:57" ht="27" customHeight="1" x14ac:dyDescent="0.25"/>
    <row r="68" spans="1:57" ht="27" customHeight="1" thickBot="1" x14ac:dyDescent="0.3">
      <c r="A68" s="168" t="s">
        <v>85</v>
      </c>
      <c r="B68" s="168"/>
      <c r="C68" s="168"/>
      <c r="D68" s="168"/>
      <c r="E68" s="168"/>
      <c r="F68" s="168"/>
      <c r="G68" s="168"/>
      <c r="H68" s="168"/>
      <c r="I68" s="168"/>
      <c r="J68" s="168"/>
      <c r="K68" s="168"/>
      <c r="L68" s="168"/>
      <c r="M68" s="168"/>
      <c r="N68" s="168"/>
      <c r="O68" s="168"/>
      <c r="P68" s="168"/>
      <c r="Q68" s="168"/>
      <c r="R68" s="168"/>
      <c r="S68" s="168"/>
      <c r="T68" s="168"/>
      <c r="U68" s="168"/>
    </row>
    <row r="69" spans="1:57" ht="27" customHeight="1" thickTop="1" x14ac:dyDescent="0.25">
      <c r="A69" s="106"/>
      <c r="B69" s="107"/>
      <c r="C69" s="107"/>
      <c r="D69" s="107"/>
      <c r="E69" s="108"/>
      <c r="F69" s="109"/>
      <c r="G69" s="109"/>
      <c r="H69" s="109"/>
      <c r="I69" s="109"/>
      <c r="J69" s="109"/>
      <c r="K69" s="109"/>
      <c r="L69" s="109"/>
      <c r="M69" s="110"/>
      <c r="N69" s="110"/>
      <c r="O69" s="110"/>
      <c r="P69" s="110"/>
      <c r="Q69" s="111"/>
      <c r="R69" s="111"/>
      <c r="S69" s="111"/>
      <c r="T69" s="107"/>
      <c r="U69" s="112"/>
    </row>
    <row r="70" spans="1:57" ht="27" customHeight="1" x14ac:dyDescent="0.35">
      <c r="A70" s="113"/>
      <c r="B70" s="114"/>
      <c r="C70" s="114"/>
      <c r="D70" s="114"/>
      <c r="E70" s="115"/>
      <c r="F70" s="115"/>
      <c r="G70" s="115"/>
      <c r="H70" s="115"/>
      <c r="I70" s="115"/>
      <c r="J70" s="115"/>
      <c r="K70" s="115"/>
      <c r="L70" s="115"/>
      <c r="M70" s="115"/>
      <c r="N70" s="115"/>
      <c r="O70" s="115"/>
      <c r="P70" s="115"/>
      <c r="Q70" s="115"/>
      <c r="R70" s="115"/>
      <c r="S70" s="115"/>
      <c r="T70" s="114"/>
      <c r="U70" s="116"/>
    </row>
    <row r="71" spans="1:57" ht="27" customHeight="1" x14ac:dyDescent="0.35">
      <c r="A71" s="113"/>
      <c r="B71" s="114"/>
      <c r="C71" s="114"/>
      <c r="D71" s="114"/>
      <c r="E71" s="115"/>
      <c r="F71" s="115"/>
      <c r="G71" s="115"/>
      <c r="H71" s="115"/>
      <c r="I71" s="115"/>
      <c r="J71" s="115"/>
      <c r="K71" s="115"/>
      <c r="L71" s="115"/>
      <c r="M71" s="115"/>
      <c r="N71" s="115"/>
      <c r="O71" s="115"/>
      <c r="P71" s="115"/>
      <c r="Q71" s="115"/>
      <c r="R71" s="115"/>
      <c r="S71" s="115"/>
      <c r="T71" s="114"/>
      <c r="U71" s="116"/>
    </row>
    <row r="72" spans="1:57" ht="27" customHeight="1" x14ac:dyDescent="0.35">
      <c r="A72" s="113"/>
      <c r="B72" s="114"/>
      <c r="C72" s="114"/>
      <c r="D72" s="114"/>
      <c r="E72" s="114"/>
      <c r="F72" s="114"/>
      <c r="G72" s="114"/>
      <c r="H72" s="114"/>
      <c r="I72" s="114"/>
      <c r="J72" s="114"/>
      <c r="K72" s="114"/>
      <c r="L72" s="114"/>
      <c r="M72" s="114"/>
      <c r="N72" s="114"/>
      <c r="O72" s="114"/>
      <c r="P72" s="114"/>
      <c r="Q72" s="114"/>
      <c r="R72" s="114"/>
      <c r="S72" s="114"/>
      <c r="T72" s="114"/>
      <c r="U72" s="116"/>
    </row>
    <row r="73" spans="1:57" ht="27" customHeight="1" x14ac:dyDescent="0.35">
      <c r="A73" s="113"/>
      <c r="B73" s="114"/>
      <c r="C73" s="114"/>
      <c r="D73" s="114"/>
      <c r="E73" s="114"/>
      <c r="F73" s="114"/>
      <c r="G73" s="114"/>
      <c r="H73" s="114"/>
      <c r="I73" s="114"/>
      <c r="J73" s="114"/>
      <c r="K73" s="114"/>
      <c r="L73" s="114"/>
      <c r="M73" s="114"/>
      <c r="N73" s="114"/>
      <c r="O73" s="114"/>
      <c r="P73" s="114"/>
      <c r="Q73" s="114"/>
      <c r="R73" s="114"/>
      <c r="S73" s="114"/>
      <c r="T73" s="114"/>
      <c r="U73" s="116"/>
    </row>
    <row r="74" spans="1:57" ht="27" customHeight="1" x14ac:dyDescent="0.35">
      <c r="A74" s="113"/>
      <c r="B74" s="114"/>
      <c r="C74" s="114"/>
      <c r="D74" s="114"/>
      <c r="E74" s="114"/>
      <c r="F74" s="114"/>
      <c r="G74" s="114"/>
      <c r="H74" s="114"/>
      <c r="I74" s="114"/>
      <c r="J74" s="114"/>
      <c r="K74" s="114"/>
      <c r="L74" s="114"/>
      <c r="M74" s="114"/>
      <c r="N74" s="114"/>
      <c r="O74" s="114"/>
      <c r="P74" s="114"/>
      <c r="Q74" s="114"/>
      <c r="R74" s="114"/>
      <c r="S74" s="114"/>
      <c r="T74" s="114"/>
      <c r="U74" s="116"/>
    </row>
    <row r="75" spans="1:57" ht="27" customHeight="1" x14ac:dyDescent="0.35">
      <c r="A75" s="113"/>
      <c r="B75" s="114"/>
      <c r="C75" s="114"/>
      <c r="D75" s="114"/>
      <c r="E75" s="114"/>
      <c r="F75" s="114"/>
      <c r="G75" s="114"/>
      <c r="H75" s="114"/>
      <c r="I75" s="114"/>
      <c r="J75" s="114"/>
      <c r="K75" s="114"/>
      <c r="L75" s="114"/>
      <c r="M75" s="114"/>
      <c r="N75" s="114"/>
      <c r="O75" s="114"/>
      <c r="P75" s="114"/>
      <c r="Q75" s="114"/>
      <c r="R75" s="114"/>
      <c r="S75" s="114"/>
      <c r="T75" s="114"/>
      <c r="U75" s="116"/>
    </row>
    <row r="76" spans="1:57" ht="27" customHeight="1" x14ac:dyDescent="0.35">
      <c r="A76" s="113"/>
      <c r="B76" s="114"/>
      <c r="C76" s="114"/>
      <c r="D76" s="114"/>
      <c r="E76" s="114"/>
      <c r="F76" s="114"/>
      <c r="G76" s="114"/>
      <c r="H76" s="114"/>
      <c r="I76" s="114"/>
      <c r="J76" s="114"/>
      <c r="K76" s="114"/>
      <c r="L76" s="114"/>
      <c r="M76" s="114"/>
      <c r="N76" s="114"/>
      <c r="O76" s="114"/>
      <c r="P76" s="114"/>
      <c r="Q76" s="114"/>
      <c r="R76" s="114"/>
      <c r="S76" s="114"/>
      <c r="T76" s="114"/>
      <c r="U76" s="116"/>
    </row>
    <row r="77" spans="1:57" ht="27" customHeight="1" x14ac:dyDescent="0.35">
      <c r="A77" s="113"/>
      <c r="B77" s="114"/>
      <c r="C77" s="114"/>
      <c r="D77" s="114"/>
      <c r="E77" s="114"/>
      <c r="F77" s="114"/>
      <c r="G77" s="114"/>
      <c r="H77" s="114"/>
      <c r="I77" s="114"/>
      <c r="J77" s="114"/>
      <c r="K77" s="114"/>
      <c r="L77" s="114"/>
      <c r="M77" s="114"/>
      <c r="N77" s="114"/>
      <c r="O77" s="114"/>
      <c r="P77" s="114"/>
      <c r="Q77" s="114"/>
      <c r="R77" s="114"/>
      <c r="S77" s="114"/>
      <c r="T77" s="114"/>
      <c r="U77" s="116"/>
    </row>
    <row r="78" spans="1:57" ht="27" customHeight="1" x14ac:dyDescent="0.35">
      <c r="A78" s="113"/>
      <c r="B78" s="114"/>
      <c r="C78" s="114"/>
      <c r="D78" s="114"/>
      <c r="E78" s="114"/>
      <c r="F78" s="114"/>
      <c r="G78" s="114"/>
      <c r="H78" s="114"/>
      <c r="I78" s="114"/>
      <c r="J78" s="114"/>
      <c r="K78" s="114"/>
      <c r="L78" s="114"/>
      <c r="M78" s="114"/>
      <c r="N78" s="114"/>
      <c r="O78" s="114"/>
      <c r="P78" s="114"/>
      <c r="Q78" s="114"/>
      <c r="R78" s="114"/>
      <c r="S78" s="114"/>
      <c r="T78" s="114"/>
      <c r="U78" s="116"/>
    </row>
    <row r="79" spans="1:57" ht="27" customHeight="1" thickBot="1" x14ac:dyDescent="0.4">
      <c r="A79" s="113"/>
      <c r="B79" s="114"/>
      <c r="C79" s="114"/>
      <c r="D79" s="114"/>
      <c r="E79" s="114"/>
      <c r="F79" s="114"/>
      <c r="G79" s="114"/>
      <c r="H79" s="114"/>
      <c r="I79" s="114"/>
      <c r="J79" s="114"/>
      <c r="K79" s="114"/>
      <c r="L79" s="114"/>
      <c r="M79" s="114"/>
      <c r="N79" s="114"/>
      <c r="O79" s="114"/>
      <c r="P79" s="114"/>
      <c r="Q79" s="114"/>
      <c r="R79" s="114"/>
      <c r="S79" s="114"/>
      <c r="T79" s="114"/>
      <c r="U79" s="116"/>
    </row>
    <row r="80" spans="1:57" ht="27" customHeight="1" thickTop="1" thickBot="1" x14ac:dyDescent="0.3">
      <c r="A80" s="117" t="s">
        <v>80</v>
      </c>
      <c r="B80" s="118">
        <v>0</v>
      </c>
      <c r="C80" s="118">
        <v>15</v>
      </c>
      <c r="D80" s="118">
        <v>17</v>
      </c>
      <c r="E80" s="118">
        <v>20</v>
      </c>
      <c r="F80" s="118">
        <v>21.5</v>
      </c>
      <c r="G80" s="118">
        <v>24</v>
      </c>
      <c r="H80" s="118">
        <v>28</v>
      </c>
      <c r="I80" s="118">
        <v>32</v>
      </c>
      <c r="J80" s="118">
        <v>36</v>
      </c>
      <c r="K80" s="118">
        <v>40</v>
      </c>
      <c r="L80" s="118">
        <v>44</v>
      </c>
      <c r="M80" s="118">
        <v>48</v>
      </c>
      <c r="N80" s="118">
        <v>50</v>
      </c>
      <c r="O80" s="118">
        <v>52</v>
      </c>
      <c r="P80" s="118">
        <v>53</v>
      </c>
      <c r="Q80" s="118">
        <v>53.5</v>
      </c>
      <c r="R80" s="118">
        <v>55.5</v>
      </c>
      <c r="S80" s="118">
        <v>57.5</v>
      </c>
      <c r="T80" s="118">
        <v>65</v>
      </c>
      <c r="U80" s="125">
        <v>75</v>
      </c>
      <c r="V80" s="126"/>
      <c r="X80" s="118"/>
      <c r="AC80" s="119"/>
      <c r="AD80" s="119"/>
      <c r="AE80" s="119"/>
      <c r="AF80" s="119"/>
      <c r="AG80" s="119"/>
      <c r="AH80" s="119"/>
      <c r="AI80" s="119"/>
      <c r="AJ80" s="119"/>
      <c r="AK80" s="119"/>
      <c r="AL80" s="119"/>
      <c r="AM80" s="119"/>
      <c r="AN80" s="119"/>
      <c r="AO80" s="119"/>
      <c r="AP80" s="119"/>
      <c r="AQ80" s="119"/>
      <c r="AR80" s="119"/>
      <c r="AS80" s="119"/>
      <c r="AT80" s="119"/>
      <c r="AU80" s="119"/>
      <c r="AV80" s="119"/>
      <c r="AW80" s="119"/>
      <c r="AX80" s="119"/>
      <c r="AY80" s="119"/>
      <c r="BD80" s="91">
        <v>0</v>
      </c>
      <c r="BE80" s="91">
        <v>1.1649999999999991</v>
      </c>
    </row>
    <row r="81" spans="1:57" ht="27" customHeight="1" thickTop="1" thickBot="1" x14ac:dyDescent="0.3">
      <c r="A81" s="133" t="s">
        <v>81</v>
      </c>
      <c r="B81" s="118">
        <v>0.8050000000000006</v>
      </c>
      <c r="C81" s="118">
        <v>0.66500000000000048</v>
      </c>
      <c r="D81" s="118">
        <v>0.34500000000000064</v>
      </c>
      <c r="E81" s="118">
        <v>0.65500000000000025</v>
      </c>
      <c r="F81" s="118">
        <v>1.5550000000000004</v>
      </c>
      <c r="G81" s="118">
        <v>0.23500000000000032</v>
      </c>
      <c r="H81" s="118">
        <v>-8.499999999999952E-2</v>
      </c>
      <c r="I81" s="118">
        <v>-4.4999999999999485E-2</v>
      </c>
      <c r="J81" s="118">
        <v>-5.4999999999999716E-2</v>
      </c>
      <c r="K81" s="118">
        <v>-9.4999999999999751E-2</v>
      </c>
      <c r="L81" s="118">
        <v>-9.4999999999999751E-2</v>
      </c>
      <c r="M81" s="118">
        <v>-5.4999999999999716E-2</v>
      </c>
      <c r="N81" s="118">
        <v>0.20500000000000052</v>
      </c>
      <c r="O81" s="118">
        <v>1.1750000000000005</v>
      </c>
      <c r="P81" s="118">
        <v>1.6450000000000005</v>
      </c>
      <c r="Q81" s="118">
        <v>1.1450000000000005</v>
      </c>
      <c r="R81" s="118">
        <v>0.29500000000000037</v>
      </c>
      <c r="S81" s="118">
        <v>0.37500000000000044</v>
      </c>
      <c r="T81" s="118">
        <v>0.62500000000000044</v>
      </c>
      <c r="U81" s="125">
        <v>0.70500000000000052</v>
      </c>
      <c r="V81" s="126"/>
      <c r="X81" s="118"/>
      <c r="AC81" s="122"/>
      <c r="AD81" s="122"/>
      <c r="AE81" s="122"/>
      <c r="AF81" s="122"/>
      <c r="AG81" s="122"/>
      <c r="AH81" s="122"/>
      <c r="AI81" s="122"/>
      <c r="AJ81" s="122"/>
      <c r="AK81" s="122"/>
      <c r="AL81" s="122"/>
      <c r="AM81" s="122"/>
      <c r="AN81" s="122"/>
      <c r="AO81" s="122"/>
      <c r="AP81" s="122"/>
      <c r="AQ81" s="122"/>
      <c r="AR81" s="122"/>
      <c r="AS81" s="122"/>
      <c r="AT81" s="122"/>
      <c r="AU81" s="122"/>
      <c r="AV81" s="122"/>
      <c r="AW81" s="122"/>
      <c r="AX81" s="122"/>
      <c r="AY81" s="122"/>
      <c r="BD81" s="91">
        <v>6</v>
      </c>
      <c r="BE81" s="91">
        <v>0.61499999999999932</v>
      </c>
    </row>
    <row r="82" spans="1:57" ht="27" customHeight="1" thickTop="1" x14ac:dyDescent="0.25">
      <c r="F82" s="91" t="s">
        <v>108</v>
      </c>
      <c r="K82" s="91" t="s">
        <v>109</v>
      </c>
      <c r="O82" s="91" t="s">
        <v>110</v>
      </c>
      <c r="BD82" s="91">
        <v>12</v>
      </c>
      <c r="BE82" s="91">
        <v>7.4999999999999289E-2</v>
      </c>
    </row>
    <row r="83" spans="1:57" ht="27" customHeight="1" x14ac:dyDescent="0.25">
      <c r="BD83" s="91">
        <v>13</v>
      </c>
      <c r="BE83" s="91">
        <v>2.1249999999999991</v>
      </c>
    </row>
    <row r="84" spans="1:57" ht="27" customHeight="1" thickBot="1" x14ac:dyDescent="0.3">
      <c r="A84" s="168" t="s">
        <v>86</v>
      </c>
      <c r="B84" s="168"/>
      <c r="C84" s="168"/>
      <c r="D84" s="168"/>
      <c r="E84" s="168"/>
      <c r="F84" s="168"/>
      <c r="G84" s="168"/>
      <c r="H84" s="168"/>
      <c r="I84" s="168"/>
      <c r="J84" s="168"/>
      <c r="K84" s="168"/>
      <c r="L84" s="168"/>
      <c r="M84" s="168"/>
      <c r="N84" s="168"/>
      <c r="O84" s="168"/>
      <c r="P84" s="168"/>
      <c r="Q84" s="168"/>
      <c r="R84" s="168"/>
      <c r="S84" s="168"/>
      <c r="T84" s="168"/>
      <c r="U84" s="168"/>
      <c r="BD84" s="91">
        <v>15</v>
      </c>
      <c r="BE84" s="91">
        <v>2.1449999999999996</v>
      </c>
    </row>
    <row r="85" spans="1:57" ht="27" customHeight="1" thickTop="1" x14ac:dyDescent="0.25">
      <c r="A85" s="106"/>
      <c r="B85" s="107"/>
      <c r="C85" s="107"/>
      <c r="D85" s="107"/>
      <c r="E85" s="108"/>
      <c r="F85" s="109"/>
      <c r="G85" s="109"/>
      <c r="H85" s="109"/>
      <c r="I85" s="109"/>
      <c r="J85" s="109"/>
      <c r="K85" s="109"/>
      <c r="L85" s="109"/>
      <c r="M85" s="110"/>
      <c r="N85" s="110"/>
      <c r="O85" s="110"/>
      <c r="P85" s="110"/>
      <c r="Q85" s="111"/>
      <c r="R85" s="111"/>
      <c r="S85" s="111"/>
      <c r="T85" s="107"/>
      <c r="U85" s="112"/>
      <c r="BD85" s="91">
        <v>16</v>
      </c>
      <c r="BE85" s="91">
        <v>1.4849999999999994</v>
      </c>
    </row>
    <row r="86" spans="1:57" ht="27" customHeight="1" x14ac:dyDescent="0.35">
      <c r="A86" s="113"/>
      <c r="B86" s="114"/>
      <c r="C86" s="114"/>
      <c r="D86" s="114"/>
      <c r="E86" s="115"/>
      <c r="F86" s="115"/>
      <c r="G86" s="115"/>
      <c r="H86" s="115"/>
      <c r="I86" s="115"/>
      <c r="J86" s="115"/>
      <c r="K86" s="115"/>
      <c r="L86" s="115"/>
      <c r="M86" s="115"/>
      <c r="N86" s="115"/>
      <c r="O86" s="115"/>
      <c r="P86" s="115"/>
      <c r="Q86" s="115"/>
      <c r="R86" s="115"/>
      <c r="S86" s="115"/>
      <c r="T86" s="114"/>
      <c r="U86" s="116"/>
      <c r="BD86" s="91">
        <v>20</v>
      </c>
      <c r="BE86" s="91">
        <v>0.16199999999999926</v>
      </c>
    </row>
    <row r="87" spans="1:57" ht="27" customHeight="1" x14ac:dyDescent="0.35">
      <c r="A87" s="113"/>
      <c r="B87" s="114"/>
      <c r="C87" s="114"/>
      <c r="D87" s="114"/>
      <c r="E87" s="115"/>
      <c r="F87" s="115"/>
      <c r="G87" s="115"/>
      <c r="H87" s="115"/>
      <c r="I87" s="115"/>
      <c r="J87" s="115"/>
      <c r="K87" s="115"/>
      <c r="L87" s="115"/>
      <c r="M87" s="115"/>
      <c r="N87" s="115"/>
      <c r="O87" s="115"/>
      <c r="P87" s="115"/>
      <c r="Q87" s="115"/>
      <c r="R87" s="115"/>
      <c r="S87" s="115"/>
      <c r="T87" s="114"/>
      <c r="U87" s="116"/>
      <c r="BD87" s="91">
        <v>23</v>
      </c>
      <c r="BE87" s="91">
        <v>-2.8000000000000691E-2</v>
      </c>
    </row>
    <row r="88" spans="1:57" ht="27" customHeight="1" x14ac:dyDescent="0.35">
      <c r="A88" s="113"/>
      <c r="B88" s="114"/>
      <c r="C88" s="114"/>
      <c r="D88" s="114"/>
      <c r="E88" s="114"/>
      <c r="F88" s="114"/>
      <c r="G88" s="114"/>
      <c r="H88" s="114"/>
      <c r="I88" s="114"/>
      <c r="J88" s="114"/>
      <c r="K88" s="114"/>
      <c r="L88" s="114"/>
      <c r="M88" s="114"/>
      <c r="N88" s="114"/>
      <c r="O88" s="114"/>
      <c r="P88" s="114"/>
      <c r="Q88" s="114"/>
      <c r="R88" s="114"/>
      <c r="S88" s="114"/>
      <c r="T88" s="114"/>
      <c r="U88" s="116"/>
      <c r="BD88" s="91">
        <v>27</v>
      </c>
      <c r="BE88" s="91">
        <v>-0.15800000000000081</v>
      </c>
    </row>
    <row r="89" spans="1:57" ht="27" customHeight="1" x14ac:dyDescent="0.35">
      <c r="A89" s="113"/>
      <c r="B89" s="114"/>
      <c r="C89" s="114"/>
      <c r="D89" s="114"/>
      <c r="E89" s="114"/>
      <c r="F89" s="114"/>
      <c r="G89" s="114"/>
      <c r="H89" s="114"/>
      <c r="I89" s="114"/>
      <c r="J89" s="114"/>
      <c r="K89" s="114"/>
      <c r="L89" s="114"/>
      <c r="M89" s="114"/>
      <c r="N89" s="114"/>
      <c r="O89" s="114"/>
      <c r="P89" s="114"/>
      <c r="Q89" s="114"/>
      <c r="R89" s="114"/>
      <c r="S89" s="114"/>
      <c r="T89" s="114"/>
      <c r="U89" s="116"/>
      <c r="BD89" s="91">
        <v>31</v>
      </c>
      <c r="BE89" s="91">
        <v>-0.47800000000000065</v>
      </c>
    </row>
    <row r="90" spans="1:57" ht="27" customHeight="1" x14ac:dyDescent="0.35">
      <c r="A90" s="113"/>
      <c r="B90" s="114"/>
      <c r="C90" s="114"/>
      <c r="D90" s="114"/>
      <c r="E90" s="114"/>
      <c r="F90" s="114"/>
      <c r="G90" s="114"/>
      <c r="H90" s="114"/>
      <c r="I90" s="114"/>
      <c r="J90" s="114"/>
      <c r="K90" s="114"/>
      <c r="L90" s="114"/>
      <c r="M90" s="114"/>
      <c r="N90" s="114"/>
      <c r="O90" s="114"/>
      <c r="P90" s="114"/>
      <c r="Q90" s="114"/>
      <c r="R90" s="114"/>
      <c r="S90" s="114"/>
      <c r="T90" s="114"/>
      <c r="U90" s="116"/>
      <c r="BD90" s="91">
        <v>35</v>
      </c>
      <c r="BE90" s="91">
        <v>-0.5680000000000005</v>
      </c>
    </row>
    <row r="91" spans="1:57" ht="27" customHeight="1" x14ac:dyDescent="0.35">
      <c r="A91" s="113"/>
      <c r="B91" s="114"/>
      <c r="C91" s="114"/>
      <c r="D91" s="114"/>
      <c r="E91" s="114"/>
      <c r="F91" s="114"/>
      <c r="G91" s="114"/>
      <c r="H91" s="114"/>
      <c r="I91" s="114"/>
      <c r="J91" s="114"/>
      <c r="K91" s="114"/>
      <c r="L91" s="114"/>
      <c r="M91" s="114"/>
      <c r="N91" s="114"/>
      <c r="O91" s="114"/>
      <c r="P91" s="114"/>
      <c r="Q91" s="114"/>
      <c r="R91" s="114"/>
      <c r="S91" s="114"/>
      <c r="T91" s="114"/>
      <c r="U91" s="116"/>
      <c r="BD91" s="91">
        <v>39</v>
      </c>
      <c r="BE91" s="91">
        <v>-0.68800000000000061</v>
      </c>
    </row>
    <row r="92" spans="1:57" ht="27" customHeight="1" x14ac:dyDescent="0.35">
      <c r="A92" s="113"/>
      <c r="B92" s="114"/>
      <c r="C92" s="114"/>
      <c r="D92" s="114"/>
      <c r="E92" s="114"/>
      <c r="F92" s="114"/>
      <c r="G92" s="114"/>
      <c r="H92" s="114"/>
      <c r="I92" s="114"/>
      <c r="J92" s="114"/>
      <c r="K92" s="114"/>
      <c r="L92" s="114"/>
      <c r="M92" s="114"/>
      <c r="N92" s="114"/>
      <c r="O92" s="114"/>
      <c r="P92" s="114"/>
      <c r="Q92" s="114"/>
      <c r="R92" s="114"/>
      <c r="S92" s="114"/>
      <c r="T92" s="114"/>
      <c r="U92" s="116"/>
      <c r="BD92" s="91">
        <v>42</v>
      </c>
      <c r="BE92" s="91">
        <v>-0.70800000000000063</v>
      </c>
    </row>
    <row r="93" spans="1:57" ht="27" customHeight="1" x14ac:dyDescent="0.35">
      <c r="A93" s="113"/>
      <c r="B93" s="114"/>
      <c r="C93" s="114"/>
      <c r="D93" s="114"/>
      <c r="E93" s="114"/>
      <c r="F93" s="114"/>
      <c r="G93" s="114"/>
      <c r="H93" s="114"/>
      <c r="I93" s="114"/>
      <c r="J93" s="114"/>
      <c r="K93" s="114"/>
      <c r="L93" s="114"/>
      <c r="M93" s="114"/>
      <c r="N93" s="114"/>
      <c r="O93" s="114"/>
      <c r="P93" s="114"/>
      <c r="Q93" s="114"/>
      <c r="R93" s="114"/>
      <c r="S93" s="114"/>
      <c r="T93" s="114"/>
      <c r="U93" s="116"/>
      <c r="BD93" s="91">
        <v>46</v>
      </c>
      <c r="BE93" s="91">
        <v>-0.57800000000000074</v>
      </c>
    </row>
    <row r="94" spans="1:57" ht="27" customHeight="1" x14ac:dyDescent="0.35">
      <c r="A94" s="113"/>
      <c r="B94" s="114"/>
      <c r="C94" s="114"/>
      <c r="D94" s="114"/>
      <c r="E94" s="114"/>
      <c r="F94" s="114"/>
      <c r="G94" s="114"/>
      <c r="H94" s="114"/>
      <c r="I94" s="114"/>
      <c r="J94" s="114"/>
      <c r="K94" s="114"/>
      <c r="L94" s="114"/>
      <c r="M94" s="114"/>
      <c r="N94" s="114"/>
      <c r="O94" s="114"/>
      <c r="P94" s="114"/>
      <c r="Q94" s="114"/>
      <c r="R94" s="114"/>
      <c r="S94" s="114"/>
      <c r="T94" s="114"/>
      <c r="U94" s="116"/>
      <c r="BD94" s="91">
        <v>49</v>
      </c>
      <c r="BE94" s="91">
        <v>-0.37800000000000056</v>
      </c>
    </row>
    <row r="95" spans="1:57" ht="27" customHeight="1" thickBot="1" x14ac:dyDescent="0.4">
      <c r="A95" s="113"/>
      <c r="B95" s="114"/>
      <c r="E95" s="114"/>
      <c r="F95" s="114"/>
      <c r="G95" s="114"/>
      <c r="H95" s="114"/>
      <c r="I95" s="114"/>
      <c r="J95" s="114"/>
      <c r="K95" s="114"/>
      <c r="L95" s="114"/>
      <c r="M95" s="114"/>
      <c r="N95" s="114"/>
      <c r="O95" s="114"/>
      <c r="P95" s="114"/>
      <c r="Q95" s="114"/>
      <c r="R95" s="114"/>
      <c r="S95" s="114"/>
      <c r="T95" s="114"/>
      <c r="U95" s="116"/>
      <c r="BD95" s="91">
        <v>52</v>
      </c>
      <c r="BE95" s="91">
        <v>0.24199999999999933</v>
      </c>
    </row>
    <row r="96" spans="1:57" ht="27" customHeight="1" thickTop="1" thickBot="1" x14ac:dyDescent="0.3">
      <c r="A96" s="117" t="s">
        <v>80</v>
      </c>
      <c r="B96" s="118">
        <v>0</v>
      </c>
      <c r="C96" s="118">
        <v>15</v>
      </c>
      <c r="D96" s="118">
        <v>19</v>
      </c>
      <c r="E96" s="118">
        <v>20.5</v>
      </c>
      <c r="F96" s="118">
        <v>23</v>
      </c>
      <c r="G96" s="118">
        <v>27</v>
      </c>
      <c r="H96" s="118">
        <v>31</v>
      </c>
      <c r="I96" s="118">
        <v>37</v>
      </c>
      <c r="J96" s="118">
        <v>41</v>
      </c>
      <c r="K96" s="118">
        <v>45</v>
      </c>
      <c r="L96" s="118">
        <v>49</v>
      </c>
      <c r="M96" s="118">
        <v>51</v>
      </c>
      <c r="N96" s="118">
        <v>53</v>
      </c>
      <c r="O96" s="118">
        <v>53.5</v>
      </c>
      <c r="P96" s="118">
        <v>58.5</v>
      </c>
      <c r="Q96" s="118">
        <v>63</v>
      </c>
      <c r="R96" s="118">
        <v>63.5</v>
      </c>
      <c r="S96" s="118">
        <v>65.5</v>
      </c>
      <c r="T96" s="118">
        <v>70</v>
      </c>
      <c r="U96" s="118">
        <v>80</v>
      </c>
      <c r="AB96" s="118"/>
      <c r="AD96" s="119"/>
      <c r="AE96" s="119"/>
      <c r="BD96" s="91">
        <v>56</v>
      </c>
      <c r="BE96" s="91">
        <v>0.8419999999999993</v>
      </c>
    </row>
    <row r="97" spans="1:57" s="121" customFormat="1" ht="27" customHeight="1" thickTop="1" thickBot="1" x14ac:dyDescent="0.3">
      <c r="A97" s="120" t="s">
        <v>81</v>
      </c>
      <c r="B97" s="118">
        <v>0.1120000000000001</v>
      </c>
      <c r="C97" s="118">
        <v>0.24199999999999999</v>
      </c>
      <c r="D97" s="118">
        <v>4.1999999999999815E-2</v>
      </c>
      <c r="E97" s="118">
        <v>1.3420000000000001</v>
      </c>
      <c r="F97" s="118">
        <v>-1.8000000000000238E-2</v>
      </c>
      <c r="G97" s="118">
        <v>-0.11799999999999988</v>
      </c>
      <c r="H97" s="118">
        <v>-0.20800000000000018</v>
      </c>
      <c r="I97" s="118">
        <v>-0.20800000000000018</v>
      </c>
      <c r="J97" s="118">
        <v>-0.12800000000000011</v>
      </c>
      <c r="K97" s="118">
        <v>-0.12800000000000011</v>
      </c>
      <c r="L97" s="118">
        <v>-0.2280000000000002</v>
      </c>
      <c r="M97" s="118">
        <v>0.22199999999999998</v>
      </c>
      <c r="N97" s="118">
        <v>-0.1080000000000001</v>
      </c>
      <c r="O97" s="118">
        <v>1.9419999999999999</v>
      </c>
      <c r="P97" s="118">
        <v>2.2320000000000002</v>
      </c>
      <c r="Q97" s="118">
        <v>1.8419999999999999</v>
      </c>
      <c r="R97" s="118">
        <v>0.84200000000000008</v>
      </c>
      <c r="S97" s="118">
        <v>0.3620000000000001</v>
      </c>
      <c r="T97" s="118">
        <v>0.31199999999999983</v>
      </c>
      <c r="U97" s="118">
        <v>0.21199999999999974</v>
      </c>
      <c r="AB97" s="118"/>
      <c r="AD97" s="122"/>
      <c r="AE97" s="122"/>
      <c r="BD97" s="121">
        <v>58</v>
      </c>
      <c r="BE97" s="121">
        <v>1.7149999999999994</v>
      </c>
    </row>
    <row r="98" spans="1:57" ht="27" customHeight="1" thickTop="1" x14ac:dyDescent="0.25">
      <c r="E98" s="91" t="s">
        <v>108</v>
      </c>
      <c r="I98" s="91" t="s">
        <v>109</v>
      </c>
      <c r="O98" s="91" t="s">
        <v>110</v>
      </c>
      <c r="BD98" s="91">
        <v>60</v>
      </c>
      <c r="BE98" s="91">
        <v>2.5249999999999995</v>
      </c>
    </row>
    <row r="99" spans="1:57" ht="27" customHeight="1" x14ac:dyDescent="0.25">
      <c r="BD99" s="91">
        <v>65</v>
      </c>
      <c r="BE99" s="91">
        <v>2.5349999999999993</v>
      </c>
    </row>
    <row r="100" spans="1:57" ht="27" customHeight="1" thickBot="1" x14ac:dyDescent="0.3">
      <c r="A100" s="168" t="s">
        <v>87</v>
      </c>
      <c r="B100" s="168"/>
      <c r="C100" s="168"/>
      <c r="D100" s="168"/>
      <c r="E100" s="168"/>
      <c r="F100" s="168"/>
      <c r="G100" s="168"/>
      <c r="H100" s="168"/>
      <c r="I100" s="168"/>
      <c r="J100" s="168"/>
      <c r="K100" s="168"/>
      <c r="L100" s="168"/>
      <c r="M100" s="168"/>
      <c r="N100" s="168"/>
      <c r="O100" s="168"/>
      <c r="P100" s="168"/>
      <c r="Q100" s="168"/>
      <c r="R100" s="168"/>
      <c r="S100" s="168"/>
      <c r="T100" s="168"/>
      <c r="U100" s="168"/>
    </row>
    <row r="101" spans="1:57" ht="27" customHeight="1" thickTop="1" x14ac:dyDescent="0.25">
      <c r="A101" s="106"/>
      <c r="B101" s="107"/>
      <c r="C101" s="107"/>
      <c r="D101" s="107"/>
      <c r="E101" s="108"/>
      <c r="F101" s="109"/>
      <c r="G101" s="109"/>
      <c r="H101" s="109"/>
      <c r="I101" s="109"/>
      <c r="J101" s="109"/>
      <c r="K101" s="109"/>
      <c r="L101" s="109"/>
      <c r="M101" s="110"/>
      <c r="N101" s="110"/>
      <c r="O101" s="110"/>
      <c r="P101" s="110"/>
      <c r="Q101" s="111"/>
      <c r="R101" s="111"/>
      <c r="S101" s="111"/>
      <c r="T101" s="107"/>
      <c r="U101" s="112"/>
    </row>
    <row r="102" spans="1:57" ht="27" customHeight="1" x14ac:dyDescent="0.35">
      <c r="A102" s="113"/>
      <c r="B102" s="114"/>
      <c r="C102" s="114"/>
      <c r="D102" s="114"/>
      <c r="E102" s="115"/>
      <c r="F102" s="115"/>
      <c r="G102" s="115"/>
      <c r="H102" s="115"/>
      <c r="I102" s="115"/>
      <c r="J102" s="115"/>
      <c r="K102" s="115"/>
      <c r="L102" s="115"/>
      <c r="M102" s="115"/>
      <c r="N102" s="115"/>
      <c r="O102" s="115"/>
      <c r="P102" s="115"/>
      <c r="Q102" s="115"/>
      <c r="R102" s="115"/>
      <c r="S102" s="115"/>
      <c r="T102" s="114"/>
      <c r="U102" s="116"/>
    </row>
    <row r="103" spans="1:57" ht="27" customHeight="1" x14ac:dyDescent="0.35">
      <c r="A103" s="113"/>
      <c r="B103" s="114"/>
      <c r="C103" s="114"/>
      <c r="D103" s="114"/>
      <c r="E103" s="115"/>
      <c r="F103" s="115"/>
      <c r="G103" s="115"/>
      <c r="H103" s="115"/>
      <c r="I103" s="115"/>
      <c r="J103" s="115"/>
      <c r="K103" s="115"/>
      <c r="L103" s="115"/>
      <c r="M103" s="115"/>
      <c r="N103" s="115"/>
      <c r="O103" s="115"/>
      <c r="P103" s="115"/>
      <c r="Q103" s="115"/>
      <c r="R103" s="115"/>
      <c r="S103" s="115"/>
      <c r="T103" s="114"/>
      <c r="U103" s="116"/>
    </row>
    <row r="104" spans="1:57" ht="27" customHeight="1" x14ac:dyDescent="0.35">
      <c r="A104" s="113"/>
      <c r="B104" s="114"/>
      <c r="C104" s="114"/>
      <c r="D104" s="114"/>
      <c r="E104" s="114"/>
      <c r="F104" s="114"/>
      <c r="G104" s="114"/>
      <c r="H104" s="114"/>
      <c r="I104" s="114"/>
      <c r="J104" s="114"/>
      <c r="K104" s="114"/>
      <c r="L104" s="114"/>
      <c r="M104" s="114"/>
      <c r="N104" s="114"/>
      <c r="O104" s="114"/>
      <c r="P104" s="114"/>
      <c r="Q104" s="114"/>
      <c r="R104" s="114"/>
      <c r="S104" s="114"/>
      <c r="T104" s="114"/>
      <c r="U104" s="116"/>
    </row>
    <row r="105" spans="1:57" ht="27" customHeight="1" x14ac:dyDescent="0.35">
      <c r="A105" s="113"/>
      <c r="B105" s="114"/>
      <c r="C105" s="114"/>
      <c r="D105" s="114"/>
      <c r="E105" s="114"/>
      <c r="F105" s="114"/>
      <c r="G105" s="114"/>
      <c r="H105" s="114"/>
      <c r="I105" s="114"/>
      <c r="J105" s="114"/>
      <c r="K105" s="114"/>
      <c r="L105" s="114"/>
      <c r="M105" s="114"/>
      <c r="N105" s="114"/>
      <c r="O105" s="114"/>
      <c r="P105" s="114"/>
      <c r="Q105" s="114"/>
      <c r="R105" s="114"/>
      <c r="S105" s="114"/>
      <c r="T105" s="114"/>
      <c r="U105" s="116"/>
    </row>
    <row r="106" spans="1:57" ht="27" customHeight="1" x14ac:dyDescent="0.35">
      <c r="A106" s="113"/>
      <c r="B106" s="114"/>
      <c r="C106" s="114"/>
      <c r="D106" s="114"/>
      <c r="E106" s="114"/>
      <c r="F106" s="114"/>
      <c r="G106" s="114"/>
      <c r="H106" s="114"/>
      <c r="I106" s="114"/>
      <c r="J106" s="114"/>
      <c r="K106" s="114"/>
      <c r="L106" s="114"/>
      <c r="M106" s="114"/>
      <c r="N106" s="114"/>
      <c r="O106" s="114"/>
      <c r="P106" s="114"/>
      <c r="Q106" s="114"/>
      <c r="R106" s="114"/>
      <c r="S106" s="114"/>
      <c r="T106" s="114"/>
      <c r="U106" s="116"/>
    </row>
    <row r="107" spans="1:57" ht="27" customHeight="1" x14ac:dyDescent="0.35">
      <c r="A107" s="113"/>
      <c r="B107" s="114"/>
      <c r="C107" s="114"/>
      <c r="D107" s="114"/>
      <c r="E107" s="114"/>
      <c r="F107" s="114"/>
      <c r="G107" s="114"/>
      <c r="H107" s="114"/>
      <c r="I107" s="114"/>
      <c r="J107" s="114"/>
      <c r="K107" s="114"/>
      <c r="L107" s="114"/>
      <c r="M107" s="114"/>
      <c r="N107" s="114"/>
      <c r="O107" s="114"/>
      <c r="P107" s="114"/>
      <c r="Q107" s="114"/>
      <c r="R107" s="114"/>
      <c r="S107" s="114"/>
      <c r="T107" s="114"/>
      <c r="U107" s="116"/>
    </row>
    <row r="108" spans="1:57" ht="27" customHeight="1" x14ac:dyDescent="0.35">
      <c r="A108" s="113"/>
      <c r="B108" s="114"/>
      <c r="C108" s="114"/>
      <c r="D108" s="114"/>
      <c r="E108" s="114"/>
      <c r="F108" s="114"/>
      <c r="G108" s="114"/>
      <c r="H108" s="114"/>
      <c r="I108" s="114"/>
      <c r="J108" s="114"/>
      <c r="K108" s="114"/>
      <c r="L108" s="114"/>
      <c r="M108" s="114"/>
      <c r="N108" s="114"/>
      <c r="O108" s="114"/>
      <c r="P108" s="114"/>
      <c r="Q108" s="114"/>
      <c r="R108" s="114"/>
      <c r="S108" s="114"/>
      <c r="T108" s="114"/>
      <c r="U108" s="116"/>
    </row>
    <row r="109" spans="1:57" ht="27" customHeight="1" x14ac:dyDescent="0.35">
      <c r="A109" s="113"/>
      <c r="B109" s="114"/>
      <c r="C109" s="114"/>
      <c r="D109" s="114"/>
      <c r="E109" s="114"/>
      <c r="F109" s="114"/>
      <c r="G109" s="114"/>
      <c r="H109" s="114"/>
      <c r="I109" s="114"/>
      <c r="J109" s="114"/>
      <c r="K109" s="114"/>
      <c r="L109" s="114"/>
      <c r="M109" s="114"/>
      <c r="N109" s="114"/>
      <c r="O109" s="114"/>
      <c r="P109" s="114"/>
      <c r="Q109" s="114"/>
      <c r="R109" s="114"/>
      <c r="S109" s="114"/>
      <c r="T109" s="114"/>
      <c r="U109" s="116"/>
    </row>
    <row r="110" spans="1:57" ht="27" customHeight="1" x14ac:dyDescent="0.35">
      <c r="A110" s="113"/>
      <c r="B110" s="114"/>
      <c r="C110" s="114"/>
      <c r="D110" s="114"/>
      <c r="E110" s="114"/>
      <c r="F110" s="114"/>
      <c r="G110" s="114"/>
      <c r="H110" s="114"/>
      <c r="I110" s="114"/>
      <c r="J110" s="114"/>
      <c r="K110" s="114"/>
      <c r="L110" s="114"/>
      <c r="M110" s="114"/>
      <c r="N110" s="114"/>
      <c r="O110" s="114"/>
      <c r="P110" s="114"/>
      <c r="Q110" s="114"/>
      <c r="R110" s="114"/>
      <c r="S110" s="114"/>
      <c r="T110" s="114"/>
      <c r="U110" s="116"/>
    </row>
    <row r="111" spans="1:57" ht="27" customHeight="1" thickBot="1" x14ac:dyDescent="0.4">
      <c r="A111" s="113"/>
      <c r="B111" s="114"/>
      <c r="C111" s="114"/>
      <c r="D111" s="114"/>
      <c r="E111" s="114"/>
      <c r="F111" s="114"/>
      <c r="G111" s="114"/>
      <c r="H111" s="114"/>
      <c r="I111" s="114"/>
      <c r="J111" s="114"/>
      <c r="K111" s="114"/>
      <c r="L111" s="114"/>
      <c r="M111" s="114"/>
      <c r="N111" s="114"/>
      <c r="O111" s="114"/>
      <c r="P111" s="114"/>
      <c r="Q111" s="114"/>
      <c r="R111" s="114"/>
      <c r="S111" s="114"/>
      <c r="T111" s="114"/>
      <c r="U111" s="116"/>
    </row>
    <row r="112" spans="1:57" ht="27" customHeight="1" thickTop="1" thickBot="1" x14ac:dyDescent="0.3">
      <c r="A112" s="117" t="s">
        <v>80</v>
      </c>
      <c r="B112" s="118">
        <v>0</v>
      </c>
      <c r="C112" s="118">
        <v>15</v>
      </c>
      <c r="D112" s="118">
        <v>17</v>
      </c>
      <c r="E112" s="118">
        <v>22</v>
      </c>
      <c r="F112" s="118">
        <v>23</v>
      </c>
      <c r="G112" s="118">
        <v>23.5</v>
      </c>
      <c r="H112" s="118">
        <v>25.5</v>
      </c>
      <c r="I112" s="118">
        <v>28.5</v>
      </c>
      <c r="J112" s="118">
        <v>32</v>
      </c>
      <c r="K112" s="118">
        <v>36</v>
      </c>
      <c r="L112" s="118">
        <v>40</v>
      </c>
      <c r="M112" s="118">
        <v>44</v>
      </c>
      <c r="N112" s="118">
        <v>48</v>
      </c>
      <c r="O112" s="118">
        <v>52</v>
      </c>
      <c r="P112" s="118">
        <v>56</v>
      </c>
      <c r="Q112" s="118">
        <v>58.5</v>
      </c>
      <c r="R112" s="118">
        <v>62</v>
      </c>
      <c r="S112" s="118">
        <v>63.5</v>
      </c>
      <c r="T112" s="118">
        <v>68</v>
      </c>
      <c r="U112" s="118">
        <v>80</v>
      </c>
      <c r="W112" s="118"/>
      <c r="Y112" s="118"/>
      <c r="AA112" s="118"/>
      <c r="AC112" s="118"/>
    </row>
    <row r="113" spans="1:29" s="121" customFormat="1" ht="27" customHeight="1" thickTop="1" thickBot="1" x14ac:dyDescent="0.3">
      <c r="A113" s="120" t="s">
        <v>81</v>
      </c>
      <c r="B113" s="118">
        <v>0.37000000000000055</v>
      </c>
      <c r="C113" s="118">
        <v>0.44000000000000039</v>
      </c>
      <c r="D113" s="118">
        <v>0.61000000000000032</v>
      </c>
      <c r="E113" s="118">
        <v>0.52000000000000046</v>
      </c>
      <c r="F113" s="118">
        <v>1.1300000000000003</v>
      </c>
      <c r="G113" s="118">
        <v>0.76000000000000023</v>
      </c>
      <c r="H113" s="118">
        <v>1.2100000000000004</v>
      </c>
      <c r="I113" s="118">
        <v>-3.9999999999999591E-2</v>
      </c>
      <c r="J113" s="118">
        <v>-0.12999999999999945</v>
      </c>
      <c r="K113" s="118">
        <v>-0.21999999999999975</v>
      </c>
      <c r="L113" s="118">
        <v>-0.1599999999999997</v>
      </c>
      <c r="M113" s="118">
        <v>-0.14999999999999947</v>
      </c>
      <c r="N113" s="118">
        <v>-4.9999999999999822E-2</v>
      </c>
      <c r="O113" s="118">
        <v>0.1800000000000006</v>
      </c>
      <c r="P113" s="118">
        <v>1.2900000000000005</v>
      </c>
      <c r="Q113" s="118">
        <v>2.1000000000000005</v>
      </c>
      <c r="R113" s="118">
        <v>2.0400000000000005</v>
      </c>
      <c r="S113" s="118">
        <v>1.3400000000000003</v>
      </c>
      <c r="T113" s="118">
        <v>0.5900000000000003</v>
      </c>
      <c r="U113" s="118">
        <v>0.19000000000000039</v>
      </c>
      <c r="W113" s="118"/>
      <c r="Y113" s="118"/>
      <c r="AA113" s="118"/>
      <c r="AC113" s="118"/>
    </row>
    <row r="114" spans="1:29" ht="27" customHeight="1" thickTop="1" x14ac:dyDescent="0.25">
      <c r="H114" s="91" t="s">
        <v>108</v>
      </c>
      <c r="L114" s="91" t="s">
        <v>109</v>
      </c>
      <c r="Q114" s="91" t="s">
        <v>110</v>
      </c>
    </row>
    <row r="115" spans="1:29" ht="27" customHeight="1" x14ac:dyDescent="0.25"/>
    <row r="116" spans="1:29" ht="27" customHeight="1" thickBot="1" x14ac:dyDescent="0.3">
      <c r="A116" s="168" t="s">
        <v>88</v>
      </c>
      <c r="B116" s="168"/>
      <c r="C116" s="168"/>
      <c r="D116" s="168"/>
      <c r="E116" s="168"/>
      <c r="F116" s="168"/>
      <c r="G116" s="168"/>
      <c r="H116" s="168"/>
      <c r="I116" s="168"/>
      <c r="J116" s="168"/>
      <c r="K116" s="168"/>
      <c r="L116" s="168"/>
      <c r="M116" s="168"/>
      <c r="N116" s="168"/>
      <c r="O116" s="168"/>
      <c r="P116" s="168"/>
      <c r="Q116" s="168"/>
      <c r="R116" s="168"/>
      <c r="S116" s="168"/>
      <c r="T116" s="168"/>
      <c r="U116" s="168"/>
    </row>
    <row r="117" spans="1:29" ht="27" customHeight="1" thickTop="1" x14ac:dyDescent="0.25">
      <c r="A117" s="106"/>
      <c r="B117" s="107"/>
      <c r="C117" s="107"/>
      <c r="D117" s="107"/>
      <c r="E117" s="108"/>
      <c r="F117" s="109"/>
      <c r="G117" s="109"/>
      <c r="H117" s="109"/>
      <c r="I117" s="109"/>
      <c r="J117" s="109"/>
      <c r="K117" s="109"/>
      <c r="L117" s="109"/>
      <c r="M117" s="110"/>
      <c r="N117" s="110"/>
      <c r="O117" s="110"/>
      <c r="P117" s="110"/>
      <c r="Q117" s="111"/>
      <c r="R117" s="111"/>
      <c r="S117" s="111"/>
      <c r="T117" s="107"/>
      <c r="U117" s="112"/>
    </row>
    <row r="118" spans="1:29" ht="27" customHeight="1" x14ac:dyDescent="0.35">
      <c r="A118" s="113"/>
      <c r="B118" s="114"/>
      <c r="C118" s="114"/>
      <c r="D118" s="114"/>
      <c r="E118" s="115"/>
      <c r="F118" s="115"/>
      <c r="G118" s="115"/>
      <c r="H118" s="115"/>
      <c r="I118" s="115"/>
      <c r="J118" s="115"/>
      <c r="K118" s="115"/>
      <c r="L118" s="115"/>
      <c r="M118" s="115"/>
      <c r="N118" s="115"/>
      <c r="O118" s="115"/>
      <c r="P118" s="115"/>
      <c r="Q118" s="115"/>
      <c r="R118" s="115"/>
      <c r="S118" s="115"/>
      <c r="T118" s="114"/>
      <c r="U118" s="116"/>
    </row>
    <row r="119" spans="1:29" ht="27" customHeight="1" x14ac:dyDescent="0.35">
      <c r="A119" s="113"/>
      <c r="B119" s="114"/>
      <c r="C119" s="114"/>
      <c r="D119" s="114"/>
      <c r="E119" s="115"/>
      <c r="F119" s="115"/>
      <c r="G119" s="115"/>
      <c r="H119" s="115"/>
      <c r="I119" s="115"/>
      <c r="J119" s="115"/>
      <c r="K119" s="115"/>
      <c r="L119" s="115"/>
      <c r="M119" s="115"/>
      <c r="N119" s="115"/>
      <c r="O119" s="115"/>
      <c r="P119" s="115"/>
      <c r="Q119" s="115"/>
      <c r="R119" s="115"/>
      <c r="S119" s="115"/>
      <c r="T119" s="114"/>
      <c r="U119" s="116"/>
    </row>
    <row r="120" spans="1:29" ht="27" customHeight="1" x14ac:dyDescent="0.35">
      <c r="A120" s="113"/>
      <c r="B120" s="114"/>
      <c r="C120" s="114"/>
      <c r="D120" s="114"/>
      <c r="E120" s="114"/>
      <c r="F120" s="114"/>
      <c r="G120" s="114"/>
      <c r="H120" s="114"/>
      <c r="I120" s="114"/>
      <c r="J120" s="114"/>
      <c r="K120" s="114"/>
      <c r="L120" s="114"/>
      <c r="M120" s="114"/>
      <c r="N120" s="114"/>
      <c r="O120" s="114"/>
      <c r="P120" s="114"/>
      <c r="Q120" s="114"/>
      <c r="R120" s="114"/>
      <c r="S120" s="114"/>
      <c r="T120" s="114"/>
      <c r="U120" s="116"/>
    </row>
    <row r="121" spans="1:29" ht="27" customHeight="1" x14ac:dyDescent="0.35">
      <c r="A121" s="113"/>
      <c r="B121" s="114"/>
      <c r="C121" s="114"/>
      <c r="D121" s="114"/>
      <c r="E121" s="114"/>
      <c r="F121" s="114"/>
      <c r="G121" s="114"/>
      <c r="H121" s="114"/>
      <c r="I121" s="114"/>
      <c r="J121" s="114"/>
      <c r="K121" s="114"/>
      <c r="L121" s="114"/>
      <c r="M121" s="114"/>
      <c r="N121" s="114"/>
      <c r="O121" s="114"/>
      <c r="P121" s="114"/>
      <c r="Q121" s="114"/>
      <c r="R121" s="114"/>
      <c r="S121" s="114"/>
      <c r="T121" s="114"/>
      <c r="U121" s="116"/>
    </row>
    <row r="122" spans="1:29" ht="27" customHeight="1" x14ac:dyDescent="0.35">
      <c r="A122" s="113"/>
      <c r="B122" s="114"/>
      <c r="C122" s="114"/>
      <c r="D122" s="114"/>
      <c r="E122" s="114"/>
      <c r="F122" s="114"/>
      <c r="G122" s="114"/>
      <c r="H122" s="114"/>
      <c r="I122" s="114"/>
      <c r="J122" s="114"/>
      <c r="K122" s="114"/>
      <c r="L122" s="114"/>
      <c r="M122" s="114"/>
      <c r="N122" s="114"/>
      <c r="O122" s="114"/>
      <c r="P122" s="114"/>
      <c r="Q122" s="114"/>
      <c r="R122" s="114"/>
      <c r="S122" s="114"/>
      <c r="T122" s="114"/>
      <c r="U122" s="116"/>
    </row>
    <row r="123" spans="1:29" ht="27" customHeight="1" x14ac:dyDescent="0.35">
      <c r="A123" s="113"/>
      <c r="B123" s="114"/>
      <c r="C123" s="114"/>
      <c r="D123" s="114"/>
      <c r="E123" s="114"/>
      <c r="F123" s="114"/>
      <c r="G123" s="114"/>
      <c r="H123" s="114"/>
      <c r="I123" s="114"/>
      <c r="J123" s="114"/>
      <c r="K123" s="114"/>
      <c r="L123" s="114"/>
      <c r="M123" s="114"/>
      <c r="N123" s="114"/>
      <c r="O123" s="114"/>
      <c r="P123" s="114"/>
      <c r="Q123" s="114"/>
      <c r="R123" s="114"/>
      <c r="S123" s="114"/>
      <c r="T123" s="114"/>
      <c r="U123" s="116"/>
    </row>
    <row r="124" spans="1:29" ht="27" customHeight="1" x14ac:dyDescent="0.35">
      <c r="A124" s="113"/>
      <c r="B124" s="114"/>
      <c r="C124" s="114"/>
      <c r="D124" s="114"/>
      <c r="E124" s="114"/>
      <c r="F124" s="114"/>
      <c r="G124" s="114"/>
      <c r="H124" s="114"/>
      <c r="I124" s="114"/>
      <c r="J124" s="114"/>
      <c r="K124" s="114"/>
      <c r="L124" s="114"/>
      <c r="M124" s="114"/>
      <c r="N124" s="114"/>
      <c r="O124" s="114"/>
      <c r="P124" s="114"/>
      <c r="Q124" s="114"/>
      <c r="R124" s="114"/>
      <c r="S124" s="114"/>
      <c r="T124" s="114"/>
      <c r="U124" s="116"/>
    </row>
    <row r="125" spans="1:29" ht="27" customHeight="1" x14ac:dyDescent="0.35">
      <c r="A125" s="113"/>
      <c r="B125" s="114"/>
      <c r="C125" s="114"/>
      <c r="D125" s="114"/>
      <c r="E125" s="114"/>
      <c r="F125" s="114"/>
      <c r="G125" s="114"/>
      <c r="H125" s="114"/>
      <c r="I125" s="114"/>
      <c r="J125" s="114"/>
      <c r="K125" s="114"/>
      <c r="L125" s="114"/>
      <c r="M125" s="114"/>
      <c r="N125" s="114"/>
      <c r="O125" s="114"/>
      <c r="P125" s="114"/>
      <c r="Q125" s="114"/>
      <c r="R125" s="114"/>
      <c r="S125" s="114"/>
      <c r="T125" s="114"/>
      <c r="U125" s="116"/>
    </row>
    <row r="126" spans="1:29" ht="27" customHeight="1" x14ac:dyDescent="0.35">
      <c r="A126" s="113"/>
      <c r="B126" s="114"/>
      <c r="C126" s="114"/>
      <c r="D126" s="114"/>
      <c r="E126" s="114"/>
      <c r="F126" s="114"/>
      <c r="G126" s="114"/>
      <c r="H126" s="114"/>
      <c r="I126" s="114"/>
      <c r="J126" s="114"/>
      <c r="K126" s="114"/>
      <c r="L126" s="114"/>
      <c r="M126" s="114"/>
      <c r="N126" s="114"/>
      <c r="O126" s="114"/>
      <c r="P126" s="114"/>
      <c r="Q126" s="114"/>
      <c r="R126" s="114"/>
      <c r="S126" s="114"/>
      <c r="T126" s="114"/>
      <c r="U126" s="116"/>
    </row>
    <row r="127" spans="1:29" ht="27" customHeight="1" thickBot="1" x14ac:dyDescent="0.4">
      <c r="A127" s="113"/>
      <c r="B127" s="114"/>
      <c r="C127" s="114"/>
      <c r="D127" s="114"/>
      <c r="E127" s="114"/>
      <c r="F127" s="114"/>
      <c r="G127" s="114"/>
      <c r="H127" s="114"/>
      <c r="I127" s="114"/>
      <c r="J127" s="114"/>
      <c r="K127" s="114"/>
      <c r="L127" s="114"/>
      <c r="M127" s="114"/>
      <c r="N127" s="114"/>
      <c r="O127" s="114"/>
      <c r="P127" s="114"/>
      <c r="Q127" s="114"/>
      <c r="R127" s="114"/>
      <c r="S127" s="114"/>
      <c r="T127" s="114"/>
      <c r="U127" s="116"/>
    </row>
    <row r="128" spans="1:29" ht="27" customHeight="1" thickTop="1" thickBot="1" x14ac:dyDescent="0.3">
      <c r="A128" s="117" t="s">
        <v>80</v>
      </c>
      <c r="B128" s="118">
        <v>0</v>
      </c>
      <c r="C128" s="118">
        <v>6</v>
      </c>
      <c r="D128" s="118">
        <v>12</v>
      </c>
      <c r="E128" s="118">
        <v>16</v>
      </c>
      <c r="F128" s="118">
        <v>20</v>
      </c>
      <c r="G128" s="118">
        <v>24</v>
      </c>
      <c r="H128" s="118">
        <v>28</v>
      </c>
      <c r="I128" s="118">
        <v>31</v>
      </c>
      <c r="J128" s="118">
        <v>33</v>
      </c>
      <c r="K128" s="118">
        <v>34</v>
      </c>
      <c r="L128" s="118">
        <v>37</v>
      </c>
      <c r="M128" s="118">
        <v>39</v>
      </c>
      <c r="N128" s="118">
        <v>40</v>
      </c>
      <c r="O128" s="118">
        <v>40.5</v>
      </c>
      <c r="P128" s="118">
        <v>42.5</v>
      </c>
      <c r="Q128" s="118">
        <v>44.5</v>
      </c>
      <c r="R128" s="118">
        <v>45.5</v>
      </c>
      <c r="S128" s="118">
        <v>46</v>
      </c>
      <c r="T128" s="118">
        <v>47</v>
      </c>
      <c r="U128" s="118">
        <v>51</v>
      </c>
      <c r="Z128" s="119"/>
      <c r="AA128" s="119"/>
      <c r="AB128" s="119"/>
    </row>
    <row r="129" spans="1:28" s="121" customFormat="1" ht="27" customHeight="1" thickTop="1" thickBot="1" x14ac:dyDescent="0.3">
      <c r="A129" s="120" t="s">
        <v>81</v>
      </c>
      <c r="B129" s="118">
        <v>-8.9999999999999414E-2</v>
      </c>
      <c r="C129" s="118">
        <v>0.59000000000000052</v>
      </c>
      <c r="D129" s="118">
        <v>-0.42999999999999927</v>
      </c>
      <c r="E129" s="118">
        <v>-0.80999999999999961</v>
      </c>
      <c r="F129" s="118">
        <v>-1.1599999999999993</v>
      </c>
      <c r="G129" s="118">
        <v>-1.1099999999999994</v>
      </c>
      <c r="H129" s="118">
        <v>-0.3199999999999994</v>
      </c>
      <c r="I129" s="118">
        <v>0.66000000000000059</v>
      </c>
      <c r="J129" s="118">
        <v>1.2200000000000006</v>
      </c>
      <c r="K129" s="118">
        <v>3.3100000000000005</v>
      </c>
      <c r="L129" s="118">
        <v>3.4400000000000004</v>
      </c>
      <c r="M129" s="118">
        <v>3.5300000000000007</v>
      </c>
      <c r="N129" s="118">
        <v>3.9400000000000008</v>
      </c>
      <c r="O129" s="118">
        <v>4.1300000000000008</v>
      </c>
      <c r="P129" s="118">
        <v>4.2200000000000006</v>
      </c>
      <c r="Q129" s="118">
        <v>3.1100000000000008</v>
      </c>
      <c r="R129" s="118">
        <v>2.9200000000000008</v>
      </c>
      <c r="S129" s="118">
        <v>2.2300000000000009</v>
      </c>
      <c r="T129" s="118">
        <v>1.3900000000000006</v>
      </c>
      <c r="U129" s="118">
        <v>0.2400000000000011</v>
      </c>
      <c r="Z129" s="122"/>
      <c r="AA129" s="122"/>
      <c r="AB129" s="122"/>
    </row>
    <row r="130" spans="1:28" ht="27" customHeight="1" thickTop="1" x14ac:dyDescent="0.25">
      <c r="C130" s="91" t="s">
        <v>108</v>
      </c>
      <c r="F130" s="91" t="s">
        <v>109</v>
      </c>
      <c r="J130" s="91" t="s">
        <v>110</v>
      </c>
    </row>
    <row r="131" spans="1:28" ht="27" customHeight="1" x14ac:dyDescent="0.25"/>
    <row r="132" spans="1:28" ht="27" customHeight="1" thickBot="1" x14ac:dyDescent="0.3">
      <c r="A132" s="168" t="s">
        <v>89</v>
      </c>
      <c r="B132" s="168"/>
      <c r="C132" s="168"/>
      <c r="D132" s="168"/>
      <c r="E132" s="168"/>
      <c r="F132" s="168"/>
      <c r="G132" s="168"/>
      <c r="H132" s="168"/>
      <c r="I132" s="168"/>
      <c r="J132" s="168"/>
      <c r="K132" s="168"/>
      <c r="L132" s="168"/>
      <c r="M132" s="168"/>
      <c r="N132" s="168"/>
      <c r="O132" s="168"/>
      <c r="P132" s="168"/>
      <c r="Q132" s="168"/>
      <c r="R132" s="168"/>
      <c r="S132" s="168"/>
      <c r="T132" s="168"/>
      <c r="U132" s="168"/>
    </row>
    <row r="133" spans="1:28" ht="27" customHeight="1" thickTop="1" x14ac:dyDescent="0.25">
      <c r="A133" s="106"/>
      <c r="B133" s="107"/>
      <c r="C133" s="107"/>
      <c r="D133" s="107"/>
      <c r="E133" s="108"/>
      <c r="F133" s="109"/>
      <c r="G133" s="109"/>
      <c r="H133" s="109"/>
      <c r="I133" s="109"/>
      <c r="J133" s="109"/>
      <c r="K133" s="109"/>
      <c r="L133" s="109"/>
      <c r="M133" s="110"/>
      <c r="N133" s="110"/>
      <c r="O133" s="110"/>
      <c r="P133" s="110"/>
      <c r="Q133" s="111"/>
      <c r="R133" s="111"/>
      <c r="S133" s="111"/>
      <c r="T133" s="107"/>
      <c r="U133" s="112"/>
    </row>
    <row r="134" spans="1:28" ht="27" customHeight="1" x14ac:dyDescent="0.35">
      <c r="A134" s="113"/>
      <c r="B134" s="114"/>
      <c r="C134" s="114"/>
      <c r="D134" s="114"/>
      <c r="E134" s="115"/>
      <c r="F134" s="115"/>
      <c r="G134" s="115"/>
      <c r="H134" s="115"/>
      <c r="I134" s="115"/>
      <c r="J134" s="115"/>
      <c r="K134" s="115"/>
      <c r="L134" s="115"/>
      <c r="M134" s="115"/>
      <c r="N134" s="115"/>
      <c r="O134" s="115"/>
      <c r="P134" s="115"/>
      <c r="Q134" s="115"/>
      <c r="R134" s="115"/>
      <c r="S134" s="115"/>
      <c r="T134" s="114"/>
      <c r="U134" s="116"/>
    </row>
    <row r="135" spans="1:28" ht="27" customHeight="1" x14ac:dyDescent="0.35">
      <c r="A135" s="113"/>
      <c r="B135" s="114"/>
      <c r="C135" s="114"/>
      <c r="D135" s="114"/>
      <c r="E135" s="115"/>
      <c r="F135" s="115"/>
      <c r="G135" s="115"/>
      <c r="H135" s="115"/>
      <c r="I135" s="115"/>
      <c r="J135" s="115"/>
      <c r="K135" s="115"/>
      <c r="L135" s="115"/>
      <c r="M135" s="115"/>
      <c r="N135" s="115"/>
      <c r="O135" s="115"/>
      <c r="P135" s="115"/>
      <c r="Q135" s="115"/>
      <c r="R135" s="115"/>
      <c r="S135" s="115"/>
      <c r="T135" s="114"/>
      <c r="U135" s="116"/>
    </row>
    <row r="136" spans="1:28" ht="27" customHeight="1" x14ac:dyDescent="0.35">
      <c r="A136" s="113"/>
      <c r="B136" s="114"/>
      <c r="C136" s="114"/>
      <c r="D136" s="114"/>
      <c r="E136" s="114"/>
      <c r="F136" s="114"/>
      <c r="G136" s="114"/>
      <c r="H136" s="114"/>
      <c r="I136" s="114"/>
      <c r="J136" s="114"/>
      <c r="K136" s="114"/>
      <c r="L136" s="114"/>
      <c r="M136" s="114"/>
      <c r="N136" s="114"/>
      <c r="O136" s="114"/>
      <c r="P136" s="114"/>
      <c r="Q136" s="114"/>
      <c r="R136" s="114"/>
      <c r="S136" s="114"/>
      <c r="T136" s="114"/>
      <c r="U136" s="116"/>
    </row>
    <row r="137" spans="1:28" ht="27" customHeight="1" x14ac:dyDescent="0.35">
      <c r="A137" s="113"/>
      <c r="B137" s="114"/>
      <c r="C137" s="114"/>
      <c r="D137" s="114"/>
      <c r="E137" s="114"/>
      <c r="F137" s="114"/>
      <c r="G137" s="114"/>
      <c r="H137" s="114"/>
      <c r="I137" s="114"/>
      <c r="J137" s="114"/>
      <c r="K137" s="114"/>
      <c r="L137" s="114"/>
      <c r="M137" s="114"/>
      <c r="N137" s="114"/>
      <c r="O137" s="114"/>
      <c r="P137" s="114"/>
      <c r="Q137" s="114"/>
      <c r="R137" s="114"/>
      <c r="S137" s="114"/>
      <c r="T137" s="114"/>
      <c r="U137" s="116"/>
    </row>
    <row r="138" spans="1:28" ht="27" customHeight="1" x14ac:dyDescent="0.35">
      <c r="A138" s="113"/>
      <c r="B138" s="114"/>
      <c r="C138" s="114"/>
      <c r="D138" s="114"/>
      <c r="E138" s="114"/>
      <c r="F138" s="114"/>
      <c r="G138" s="114"/>
      <c r="H138" s="114"/>
      <c r="I138" s="114"/>
      <c r="J138" s="114"/>
      <c r="K138" s="114"/>
      <c r="L138" s="114"/>
      <c r="M138" s="114"/>
      <c r="N138" s="114"/>
      <c r="O138" s="114"/>
      <c r="P138" s="114"/>
      <c r="Q138" s="114"/>
      <c r="R138" s="114"/>
      <c r="S138" s="114"/>
      <c r="T138" s="114"/>
      <c r="U138" s="116"/>
    </row>
    <row r="139" spans="1:28" ht="27" customHeight="1" x14ac:dyDescent="0.35">
      <c r="A139" s="113"/>
      <c r="B139" s="114"/>
      <c r="C139" s="114"/>
      <c r="D139" s="114"/>
      <c r="E139" s="114"/>
      <c r="F139" s="114"/>
      <c r="G139" s="114"/>
      <c r="H139" s="114"/>
      <c r="I139" s="114"/>
      <c r="J139" s="114"/>
      <c r="K139" s="114"/>
      <c r="L139" s="114"/>
      <c r="M139" s="114"/>
      <c r="N139" s="114"/>
      <c r="O139" s="114"/>
      <c r="P139" s="114"/>
      <c r="Q139" s="114"/>
      <c r="R139" s="114"/>
      <c r="S139" s="114"/>
      <c r="T139" s="114"/>
      <c r="U139" s="116"/>
    </row>
    <row r="140" spans="1:28" ht="27" customHeight="1" x14ac:dyDescent="0.35">
      <c r="A140" s="113"/>
      <c r="B140" s="114"/>
      <c r="C140" s="114"/>
      <c r="D140" s="114"/>
      <c r="E140" s="114"/>
      <c r="F140" s="114"/>
      <c r="G140" s="114"/>
      <c r="H140" s="114"/>
      <c r="I140" s="114"/>
      <c r="J140" s="114"/>
      <c r="K140" s="114"/>
      <c r="L140" s="114"/>
      <c r="M140" s="114"/>
      <c r="N140" s="114"/>
      <c r="O140" s="114"/>
      <c r="P140" s="114"/>
      <c r="Q140" s="114"/>
      <c r="R140" s="114"/>
      <c r="S140" s="114"/>
      <c r="T140" s="114"/>
      <c r="U140" s="116"/>
    </row>
    <row r="141" spans="1:28" ht="27" customHeight="1" x14ac:dyDescent="0.35">
      <c r="A141" s="113"/>
      <c r="B141" s="114"/>
      <c r="C141" s="114"/>
      <c r="D141" s="114"/>
      <c r="E141" s="114"/>
      <c r="F141" s="114"/>
      <c r="G141" s="114"/>
      <c r="H141" s="114"/>
      <c r="I141" s="114"/>
      <c r="J141" s="114"/>
      <c r="K141" s="114"/>
      <c r="L141" s="114"/>
      <c r="M141" s="114"/>
      <c r="N141" s="114"/>
      <c r="O141" s="114"/>
      <c r="P141" s="114"/>
      <c r="Q141" s="114"/>
      <c r="R141" s="114"/>
      <c r="S141" s="114"/>
      <c r="T141" s="114"/>
      <c r="U141" s="116"/>
    </row>
    <row r="142" spans="1:28" ht="27" customHeight="1" x14ac:dyDescent="0.35">
      <c r="A142" s="113"/>
      <c r="B142" s="114"/>
      <c r="C142" s="114"/>
      <c r="D142" s="114"/>
      <c r="E142" s="114"/>
      <c r="F142" s="114"/>
      <c r="G142" s="114"/>
      <c r="H142" s="114"/>
      <c r="I142" s="114"/>
      <c r="J142" s="114"/>
      <c r="K142" s="114"/>
      <c r="L142" s="114"/>
      <c r="M142" s="114"/>
      <c r="N142" s="114"/>
      <c r="O142" s="114"/>
      <c r="P142" s="114"/>
      <c r="Q142" s="114"/>
      <c r="R142" s="114"/>
      <c r="S142" s="114"/>
      <c r="T142" s="114"/>
      <c r="U142" s="116"/>
    </row>
    <row r="143" spans="1:28" ht="27" customHeight="1" thickBot="1" x14ac:dyDescent="0.4">
      <c r="A143" s="113"/>
      <c r="B143" s="114"/>
      <c r="C143" s="114"/>
      <c r="D143" s="114"/>
      <c r="E143" s="114"/>
      <c r="F143" s="114"/>
      <c r="G143" s="114"/>
      <c r="H143" s="114"/>
      <c r="I143" s="114"/>
      <c r="J143" s="114"/>
      <c r="K143" s="114"/>
      <c r="L143" s="114"/>
      <c r="M143" s="114"/>
      <c r="N143" s="114"/>
      <c r="O143" s="114"/>
      <c r="P143" s="114"/>
      <c r="Q143" s="114"/>
      <c r="R143" s="114"/>
      <c r="S143" s="114"/>
      <c r="T143" s="114"/>
      <c r="U143" s="116"/>
    </row>
    <row r="144" spans="1:28" ht="27" customHeight="1" thickTop="1" thickBot="1" x14ac:dyDescent="0.3">
      <c r="A144" s="117" t="s">
        <v>80</v>
      </c>
      <c r="B144" s="118">
        <v>0</v>
      </c>
      <c r="C144" s="118">
        <v>4</v>
      </c>
      <c r="D144" s="118">
        <v>8</v>
      </c>
      <c r="E144" s="118">
        <v>10.5</v>
      </c>
      <c r="F144" s="118">
        <v>11</v>
      </c>
      <c r="G144" s="118">
        <v>12.5</v>
      </c>
      <c r="H144" s="118">
        <v>13.5</v>
      </c>
      <c r="I144" s="118">
        <v>17.5</v>
      </c>
      <c r="J144" s="118">
        <v>21.5</v>
      </c>
      <c r="K144" s="118">
        <v>25.5</v>
      </c>
      <c r="L144" s="118">
        <v>29.5</v>
      </c>
      <c r="M144" s="118">
        <v>33.5</v>
      </c>
      <c r="N144" s="118">
        <v>37.5</v>
      </c>
      <c r="O144" s="118">
        <v>41.5</v>
      </c>
      <c r="P144" s="118">
        <v>44.5</v>
      </c>
      <c r="Q144" s="118">
        <v>45.5</v>
      </c>
      <c r="R144" s="118">
        <v>51</v>
      </c>
      <c r="S144" s="118">
        <v>52</v>
      </c>
      <c r="T144" s="118">
        <v>55</v>
      </c>
      <c r="U144" s="118">
        <v>66</v>
      </c>
      <c r="Y144" s="118"/>
      <c r="AA144" s="119"/>
      <c r="AB144" s="119"/>
    </row>
    <row r="145" spans="1:28" s="121" customFormat="1" ht="27" customHeight="1" thickTop="1" thickBot="1" x14ac:dyDescent="0.3">
      <c r="A145" s="120" t="s">
        <v>81</v>
      </c>
      <c r="B145" s="118">
        <v>2.4500000000000006</v>
      </c>
      <c r="C145" s="118">
        <v>1.9500000000000006</v>
      </c>
      <c r="D145" s="118">
        <v>1.7600000000000002</v>
      </c>
      <c r="E145" s="118">
        <v>2.5800000000000005</v>
      </c>
      <c r="F145" s="118">
        <v>2.9300000000000006</v>
      </c>
      <c r="G145" s="118">
        <v>1.8300000000000007</v>
      </c>
      <c r="H145" s="118">
        <v>1.4100000000000008</v>
      </c>
      <c r="I145" s="118">
        <v>1.2000000000000006</v>
      </c>
      <c r="J145" s="118">
        <v>1.0700000000000007</v>
      </c>
      <c r="K145" s="118">
        <v>1.0100000000000007</v>
      </c>
      <c r="L145" s="118">
        <v>1.0000000000000007</v>
      </c>
      <c r="M145" s="118">
        <v>1.0100000000000007</v>
      </c>
      <c r="N145" s="118">
        <v>1.0400000000000007</v>
      </c>
      <c r="O145" s="118">
        <v>1.0500000000000007</v>
      </c>
      <c r="P145" s="118">
        <v>1.6000000000000008</v>
      </c>
      <c r="Q145" s="118">
        <v>2.9800000000000004</v>
      </c>
      <c r="R145" s="118">
        <v>2.9600000000000004</v>
      </c>
      <c r="S145" s="118">
        <v>2.1100000000000003</v>
      </c>
      <c r="T145" s="118">
        <v>1.5800000000000005</v>
      </c>
      <c r="U145" s="118">
        <v>1.7600000000000002</v>
      </c>
      <c r="Y145" s="118"/>
      <c r="AA145" s="122"/>
      <c r="AB145" s="122"/>
    </row>
    <row r="146" spans="1:28" ht="27" customHeight="1" thickTop="1" x14ac:dyDescent="0.25">
      <c r="F146" s="91" t="s">
        <v>108</v>
      </c>
      <c r="L146" s="91" t="s">
        <v>109</v>
      </c>
      <c r="Q146" s="91" t="s">
        <v>110</v>
      </c>
    </row>
    <row r="147" spans="1:28" ht="27" customHeight="1" x14ac:dyDescent="0.25"/>
    <row r="148" spans="1:28" ht="27" customHeight="1" thickBot="1" x14ac:dyDescent="0.3">
      <c r="A148" s="168" t="s">
        <v>90</v>
      </c>
      <c r="B148" s="168"/>
      <c r="C148" s="168"/>
      <c r="D148" s="168"/>
      <c r="E148" s="168"/>
      <c r="F148" s="168"/>
      <c r="G148" s="168"/>
      <c r="H148" s="168"/>
      <c r="I148" s="168"/>
      <c r="J148" s="168"/>
      <c r="K148" s="168"/>
      <c r="L148" s="168"/>
      <c r="M148" s="168"/>
      <c r="N148" s="168"/>
      <c r="O148" s="168"/>
      <c r="P148" s="168"/>
      <c r="Q148" s="168"/>
      <c r="R148" s="168"/>
      <c r="S148" s="168"/>
      <c r="T148" s="168"/>
      <c r="U148" s="168"/>
    </row>
    <row r="149" spans="1:28" ht="27" customHeight="1" thickTop="1" x14ac:dyDescent="0.25">
      <c r="A149" s="106"/>
      <c r="B149" s="107"/>
      <c r="C149" s="107"/>
      <c r="D149" s="107"/>
      <c r="E149" s="108"/>
      <c r="F149" s="109"/>
      <c r="G149" s="109"/>
      <c r="H149" s="109"/>
      <c r="I149" s="109"/>
      <c r="J149" s="109"/>
      <c r="K149" s="109"/>
      <c r="L149" s="109"/>
      <c r="M149" s="110"/>
      <c r="N149" s="110"/>
      <c r="O149" s="110"/>
      <c r="P149" s="110"/>
      <c r="Q149" s="111"/>
      <c r="R149" s="111"/>
      <c r="S149" s="111"/>
      <c r="T149" s="107"/>
      <c r="U149" s="112"/>
    </row>
    <row r="150" spans="1:28" ht="27" customHeight="1" x14ac:dyDescent="0.35">
      <c r="A150" s="113"/>
      <c r="B150" s="114"/>
      <c r="C150" s="114"/>
      <c r="D150" s="114"/>
      <c r="E150" s="115"/>
      <c r="F150" s="115"/>
      <c r="G150" s="115"/>
      <c r="H150" s="115"/>
      <c r="I150" s="115"/>
      <c r="J150" s="115"/>
      <c r="K150" s="115"/>
      <c r="L150" s="115"/>
      <c r="M150" s="115"/>
      <c r="N150" s="115"/>
      <c r="O150" s="115"/>
      <c r="P150" s="115"/>
      <c r="Q150" s="115"/>
      <c r="R150" s="115"/>
      <c r="S150" s="115"/>
      <c r="T150" s="114"/>
      <c r="U150" s="116"/>
    </row>
    <row r="151" spans="1:28" ht="27" customHeight="1" x14ac:dyDescent="0.35">
      <c r="A151" s="113"/>
      <c r="B151" s="114"/>
      <c r="C151" s="114"/>
      <c r="D151" s="114"/>
      <c r="E151" s="115"/>
      <c r="F151" s="115"/>
      <c r="G151" s="115"/>
      <c r="H151" s="115"/>
      <c r="I151" s="115"/>
      <c r="J151" s="115"/>
      <c r="K151" s="115"/>
      <c r="L151" s="115"/>
      <c r="M151" s="115"/>
      <c r="N151" s="115"/>
      <c r="O151" s="115"/>
      <c r="P151" s="115"/>
      <c r="Q151" s="115"/>
      <c r="R151" s="115"/>
      <c r="S151" s="115"/>
      <c r="T151" s="114"/>
      <c r="U151" s="116"/>
    </row>
    <row r="152" spans="1:28" ht="27" customHeight="1" x14ac:dyDescent="0.35">
      <c r="A152" s="113"/>
      <c r="B152" s="114"/>
      <c r="C152" s="114"/>
      <c r="D152" s="114"/>
      <c r="E152" s="114"/>
      <c r="F152" s="114"/>
      <c r="G152" s="114"/>
      <c r="H152" s="114"/>
      <c r="I152" s="114"/>
      <c r="J152" s="114"/>
      <c r="K152" s="114"/>
      <c r="L152" s="114"/>
      <c r="M152" s="114"/>
      <c r="N152" s="114"/>
      <c r="O152" s="114"/>
      <c r="P152" s="114"/>
      <c r="Q152" s="114"/>
      <c r="R152" s="114"/>
      <c r="S152" s="114"/>
      <c r="T152" s="114"/>
      <c r="U152" s="116"/>
    </row>
    <row r="153" spans="1:28" ht="27" customHeight="1" x14ac:dyDescent="0.35">
      <c r="A153" s="113"/>
      <c r="B153" s="114"/>
      <c r="C153" s="114"/>
      <c r="D153" s="114"/>
      <c r="E153" s="114"/>
      <c r="F153" s="114"/>
      <c r="G153" s="114"/>
      <c r="H153" s="114"/>
      <c r="I153" s="114"/>
      <c r="J153" s="114"/>
      <c r="K153" s="114"/>
      <c r="L153" s="114"/>
      <c r="M153" s="114"/>
      <c r="N153" s="114"/>
      <c r="O153" s="114"/>
      <c r="P153" s="114"/>
      <c r="Q153" s="114"/>
      <c r="R153" s="114"/>
      <c r="S153" s="114"/>
      <c r="T153" s="114"/>
      <c r="U153" s="116"/>
    </row>
    <row r="154" spans="1:28" ht="27" customHeight="1" x14ac:dyDescent="0.35">
      <c r="A154" s="113"/>
      <c r="B154" s="114"/>
      <c r="C154" s="114"/>
      <c r="D154" s="114"/>
      <c r="E154" s="114"/>
      <c r="F154" s="114"/>
      <c r="G154" s="114"/>
      <c r="H154" s="114"/>
      <c r="I154" s="114"/>
      <c r="J154" s="114"/>
      <c r="K154" s="114"/>
      <c r="L154" s="114"/>
      <c r="M154" s="114"/>
      <c r="N154" s="114"/>
      <c r="O154" s="114"/>
      <c r="P154" s="114"/>
      <c r="Q154" s="114"/>
      <c r="R154" s="114"/>
      <c r="S154" s="114"/>
      <c r="T154" s="114"/>
      <c r="U154" s="116"/>
    </row>
    <row r="155" spans="1:28" ht="27" customHeight="1" x14ac:dyDescent="0.35">
      <c r="A155" s="113"/>
      <c r="B155" s="114"/>
      <c r="C155" s="114"/>
      <c r="D155" s="114"/>
      <c r="E155" s="114"/>
      <c r="F155" s="114"/>
      <c r="G155" s="114"/>
      <c r="H155" s="114"/>
      <c r="I155" s="114"/>
      <c r="J155" s="114"/>
      <c r="K155" s="114"/>
      <c r="L155" s="114"/>
      <c r="M155" s="114"/>
      <c r="N155" s="114"/>
      <c r="O155" s="114"/>
      <c r="P155" s="114"/>
      <c r="Q155" s="114"/>
      <c r="R155" s="114"/>
      <c r="S155" s="114"/>
      <c r="T155" s="114"/>
      <c r="U155" s="116"/>
    </row>
    <row r="156" spans="1:28" ht="27" customHeight="1" x14ac:dyDescent="0.35">
      <c r="A156" s="113"/>
      <c r="B156" s="114"/>
      <c r="C156" s="114"/>
      <c r="D156" s="114"/>
      <c r="E156" s="114"/>
      <c r="F156" s="114"/>
      <c r="G156" s="114"/>
      <c r="H156" s="114"/>
      <c r="I156" s="114"/>
      <c r="J156" s="114"/>
      <c r="K156" s="114"/>
      <c r="L156" s="114"/>
      <c r="M156" s="114"/>
      <c r="N156" s="114"/>
      <c r="O156" s="114"/>
      <c r="P156" s="114"/>
      <c r="Q156" s="114"/>
      <c r="R156" s="114"/>
      <c r="S156" s="114"/>
      <c r="T156" s="114"/>
      <c r="U156" s="116"/>
    </row>
    <row r="157" spans="1:28" ht="27" customHeight="1" x14ac:dyDescent="0.35">
      <c r="A157" s="113"/>
      <c r="B157" s="114"/>
      <c r="C157" s="114"/>
      <c r="D157" s="114"/>
      <c r="E157" s="114"/>
      <c r="F157" s="114"/>
      <c r="G157" s="114"/>
      <c r="H157" s="114"/>
      <c r="I157" s="114"/>
      <c r="J157" s="114"/>
      <c r="K157" s="114"/>
      <c r="L157" s="114"/>
      <c r="M157" s="114"/>
      <c r="N157" s="114"/>
      <c r="O157" s="114"/>
      <c r="P157" s="114"/>
      <c r="Q157" s="114"/>
      <c r="R157" s="114"/>
      <c r="S157" s="114"/>
      <c r="T157" s="114"/>
      <c r="U157" s="116"/>
    </row>
    <row r="158" spans="1:28" ht="27" customHeight="1" x14ac:dyDescent="0.35">
      <c r="A158" s="113"/>
      <c r="B158" s="114"/>
      <c r="C158" s="114"/>
      <c r="D158" s="114"/>
      <c r="E158" s="114"/>
      <c r="F158" s="114"/>
      <c r="G158" s="114"/>
      <c r="H158" s="114"/>
      <c r="I158" s="114"/>
      <c r="J158" s="114"/>
      <c r="K158" s="114"/>
      <c r="L158" s="114"/>
      <c r="M158" s="114"/>
      <c r="N158" s="114"/>
      <c r="O158" s="114"/>
      <c r="P158" s="114"/>
      <c r="Q158" s="114"/>
      <c r="R158" s="114"/>
      <c r="S158" s="114"/>
      <c r="T158" s="114"/>
      <c r="U158" s="116"/>
    </row>
    <row r="159" spans="1:28" ht="27" customHeight="1" thickBot="1" x14ac:dyDescent="0.4">
      <c r="A159" s="113"/>
      <c r="B159" s="114"/>
      <c r="C159" s="114"/>
      <c r="D159" s="114"/>
      <c r="E159" s="114"/>
      <c r="F159" s="114"/>
      <c r="G159" s="114"/>
      <c r="H159" s="114"/>
      <c r="I159" s="114"/>
      <c r="J159" s="114"/>
      <c r="K159" s="114"/>
      <c r="L159" s="114"/>
      <c r="M159" s="114"/>
      <c r="N159" s="114"/>
      <c r="O159" s="114"/>
      <c r="P159" s="114"/>
      <c r="Q159" s="114"/>
      <c r="R159" s="114"/>
      <c r="S159" s="114"/>
      <c r="T159" s="114"/>
      <c r="U159" s="116"/>
    </row>
    <row r="160" spans="1:28" ht="27" customHeight="1" thickTop="1" thickBot="1" x14ac:dyDescent="0.3">
      <c r="A160" s="117" t="s">
        <v>80</v>
      </c>
      <c r="B160" s="118">
        <v>0</v>
      </c>
      <c r="C160" s="118">
        <v>8</v>
      </c>
      <c r="D160" s="118">
        <v>12</v>
      </c>
      <c r="E160" s="118">
        <v>16</v>
      </c>
      <c r="F160" s="118">
        <v>17.5</v>
      </c>
      <c r="G160" s="118">
        <v>18</v>
      </c>
      <c r="H160" s="118">
        <v>19</v>
      </c>
      <c r="I160" s="118">
        <v>21</v>
      </c>
      <c r="J160" s="118">
        <v>25</v>
      </c>
      <c r="K160" s="118">
        <v>26</v>
      </c>
      <c r="L160" s="118">
        <v>30</v>
      </c>
      <c r="M160" s="118">
        <v>34</v>
      </c>
      <c r="N160" s="118">
        <v>38</v>
      </c>
      <c r="O160" s="118">
        <v>42</v>
      </c>
      <c r="P160" s="118">
        <v>46</v>
      </c>
      <c r="Q160" s="118">
        <v>50</v>
      </c>
      <c r="R160" s="118">
        <v>54</v>
      </c>
      <c r="S160" s="118">
        <v>54.5</v>
      </c>
      <c r="T160" s="118">
        <v>59.5</v>
      </c>
      <c r="U160" s="118">
        <v>70</v>
      </c>
      <c r="W160" s="118"/>
      <c r="X160" s="118"/>
    </row>
    <row r="161" spans="1:27" s="121" customFormat="1" ht="27" customHeight="1" thickTop="1" thickBot="1" x14ac:dyDescent="0.3">
      <c r="A161" s="120" t="s">
        <v>81</v>
      </c>
      <c r="B161" s="118">
        <v>1.9390000000000001</v>
      </c>
      <c r="C161" s="118">
        <v>1.7590000000000003</v>
      </c>
      <c r="D161" s="118">
        <v>1.6590000000000003</v>
      </c>
      <c r="E161" s="118">
        <v>1.8390000000000004</v>
      </c>
      <c r="F161" s="118">
        <v>2.7789999999999999</v>
      </c>
      <c r="G161" s="118">
        <v>2.5790000000000002</v>
      </c>
      <c r="H161" s="118">
        <v>1.7390000000000001</v>
      </c>
      <c r="I161" s="118">
        <v>1.5390000000000001</v>
      </c>
      <c r="J161" s="118">
        <v>1.5290000000000001</v>
      </c>
      <c r="K161" s="118">
        <v>1.419</v>
      </c>
      <c r="L161" s="118">
        <v>1.379</v>
      </c>
      <c r="M161" s="118">
        <v>1.379</v>
      </c>
      <c r="N161" s="118">
        <v>1.369</v>
      </c>
      <c r="O161" s="118">
        <v>1.359</v>
      </c>
      <c r="P161" s="118">
        <v>1.5990000000000002</v>
      </c>
      <c r="Q161" s="118">
        <v>1.3290000000000002</v>
      </c>
      <c r="R161" s="118">
        <v>1.879</v>
      </c>
      <c r="S161" s="118">
        <v>3.069</v>
      </c>
      <c r="T161" s="118">
        <v>3.2290000000000001</v>
      </c>
      <c r="U161" s="118">
        <v>3.0090000000000003</v>
      </c>
      <c r="W161" s="118"/>
      <c r="X161" s="118"/>
    </row>
    <row r="162" spans="1:27" ht="27" customHeight="1" thickTop="1" x14ac:dyDescent="0.25">
      <c r="F162" s="91" t="s">
        <v>108</v>
      </c>
      <c r="M162" s="91" t="s">
        <v>109</v>
      </c>
      <c r="S162" s="91" t="s">
        <v>110</v>
      </c>
    </row>
    <row r="163" spans="1:27" ht="27" customHeight="1" thickBot="1" x14ac:dyDescent="0.3">
      <c r="A163" s="168" t="s">
        <v>91</v>
      </c>
      <c r="B163" s="168"/>
      <c r="C163" s="168"/>
      <c r="D163" s="168"/>
      <c r="E163" s="168"/>
      <c r="F163" s="168"/>
      <c r="G163" s="168"/>
      <c r="H163" s="168"/>
      <c r="I163" s="168"/>
      <c r="J163" s="168"/>
      <c r="K163" s="168"/>
      <c r="L163" s="168"/>
      <c r="M163" s="168"/>
      <c r="N163" s="168"/>
      <c r="O163" s="168"/>
      <c r="P163" s="168"/>
      <c r="Q163" s="168"/>
      <c r="R163" s="168"/>
      <c r="S163" s="168"/>
      <c r="T163" s="168"/>
      <c r="U163" s="168"/>
    </row>
    <row r="164" spans="1:27" ht="27" customHeight="1" thickTop="1" x14ac:dyDescent="0.25">
      <c r="A164" s="106"/>
      <c r="B164" s="107"/>
      <c r="C164" s="107"/>
      <c r="D164" s="107"/>
      <c r="E164" s="108"/>
      <c r="F164" s="109"/>
      <c r="G164" s="109"/>
      <c r="H164" s="109"/>
      <c r="I164" s="109"/>
      <c r="J164" s="109"/>
      <c r="K164" s="109"/>
      <c r="L164" s="109"/>
      <c r="M164" s="110"/>
      <c r="N164" s="110"/>
      <c r="O164" s="110"/>
      <c r="P164" s="110"/>
      <c r="Q164" s="111"/>
      <c r="R164" s="111"/>
      <c r="S164" s="111"/>
      <c r="T164" s="107"/>
      <c r="U164" s="112"/>
    </row>
    <row r="165" spans="1:27" ht="27" customHeight="1" x14ac:dyDescent="0.35">
      <c r="A165" s="113"/>
      <c r="B165" s="114"/>
      <c r="C165" s="114"/>
      <c r="D165" s="114"/>
      <c r="E165" s="115"/>
      <c r="F165" s="115"/>
      <c r="G165" s="115"/>
      <c r="H165" s="115"/>
      <c r="I165" s="115"/>
      <c r="J165" s="115"/>
      <c r="K165" s="115"/>
      <c r="L165" s="115"/>
      <c r="M165" s="115"/>
      <c r="N165" s="115"/>
      <c r="O165" s="115"/>
      <c r="P165" s="115"/>
      <c r="Q165" s="115"/>
      <c r="R165" s="115"/>
      <c r="S165" s="115"/>
      <c r="T165" s="114"/>
      <c r="U165" s="116"/>
    </row>
    <row r="166" spans="1:27" ht="27" customHeight="1" x14ac:dyDescent="0.35">
      <c r="A166" s="113"/>
      <c r="B166" s="114"/>
      <c r="C166" s="114"/>
      <c r="D166" s="114"/>
      <c r="E166" s="115"/>
      <c r="F166" s="115"/>
      <c r="G166" s="115"/>
      <c r="H166" s="115"/>
      <c r="I166" s="115"/>
      <c r="J166" s="115"/>
      <c r="K166" s="115"/>
      <c r="L166" s="115"/>
      <c r="M166" s="115"/>
      <c r="N166" s="115"/>
      <c r="O166" s="115"/>
      <c r="P166" s="115"/>
      <c r="Q166" s="115"/>
      <c r="R166" s="115"/>
      <c r="S166" s="115"/>
      <c r="T166" s="114"/>
      <c r="U166" s="116"/>
    </row>
    <row r="167" spans="1:27" ht="27" customHeight="1" x14ac:dyDescent="0.35">
      <c r="A167" s="113"/>
      <c r="B167" s="114"/>
      <c r="C167" s="114"/>
      <c r="D167" s="114"/>
      <c r="E167" s="114"/>
      <c r="F167" s="114"/>
      <c r="G167" s="114"/>
      <c r="H167" s="114"/>
      <c r="I167" s="114"/>
      <c r="J167" s="114"/>
      <c r="K167" s="114"/>
      <c r="L167" s="114"/>
      <c r="M167" s="114"/>
      <c r="N167" s="114"/>
      <c r="O167" s="114"/>
      <c r="P167" s="114"/>
      <c r="Q167" s="114"/>
      <c r="R167" s="114"/>
      <c r="S167" s="114"/>
      <c r="T167" s="114"/>
      <c r="U167" s="116"/>
    </row>
    <row r="168" spans="1:27" ht="27" customHeight="1" x14ac:dyDescent="0.35">
      <c r="A168" s="113"/>
      <c r="B168" s="114"/>
      <c r="C168" s="114"/>
      <c r="D168" s="114"/>
      <c r="E168" s="114"/>
      <c r="F168" s="114"/>
      <c r="G168" s="114"/>
      <c r="H168" s="114"/>
      <c r="I168" s="114"/>
      <c r="J168" s="114"/>
      <c r="K168" s="114"/>
      <c r="L168" s="114"/>
      <c r="M168" s="114"/>
      <c r="N168" s="114"/>
      <c r="O168" s="114"/>
      <c r="P168" s="114"/>
      <c r="Q168" s="114"/>
      <c r="R168" s="114"/>
      <c r="S168" s="114"/>
      <c r="T168" s="114"/>
      <c r="U168" s="116"/>
    </row>
    <row r="169" spans="1:27" ht="27" customHeight="1" x14ac:dyDescent="0.35">
      <c r="A169" s="113"/>
      <c r="B169" s="114"/>
      <c r="C169" s="114"/>
      <c r="D169" s="114"/>
      <c r="E169" s="114"/>
      <c r="F169" s="114"/>
      <c r="G169" s="114"/>
      <c r="H169" s="114"/>
      <c r="I169" s="114"/>
      <c r="J169" s="114"/>
      <c r="K169" s="114"/>
      <c r="L169" s="114"/>
      <c r="M169" s="114"/>
      <c r="N169" s="114"/>
      <c r="O169" s="114"/>
      <c r="P169" s="114"/>
      <c r="Q169" s="114"/>
      <c r="R169" s="114"/>
      <c r="S169" s="114"/>
      <c r="T169" s="114"/>
      <c r="U169" s="116"/>
    </row>
    <row r="170" spans="1:27" ht="27" customHeight="1" x14ac:dyDescent="0.35">
      <c r="A170" s="113"/>
      <c r="B170" s="114"/>
      <c r="C170" s="114"/>
      <c r="D170" s="114"/>
      <c r="E170" s="114"/>
      <c r="F170" s="114"/>
      <c r="G170" s="114"/>
      <c r="H170" s="114"/>
      <c r="I170" s="114"/>
      <c r="J170" s="114"/>
      <c r="K170" s="114"/>
      <c r="L170" s="114"/>
      <c r="M170" s="114"/>
      <c r="N170" s="114"/>
      <c r="O170" s="114"/>
      <c r="P170" s="114"/>
      <c r="Q170" s="114"/>
      <c r="R170" s="114"/>
      <c r="S170" s="114"/>
      <c r="T170" s="114"/>
      <c r="U170" s="116"/>
    </row>
    <row r="171" spans="1:27" ht="27" customHeight="1" x14ac:dyDescent="0.35">
      <c r="A171" s="113"/>
      <c r="B171" s="114"/>
      <c r="C171" s="114"/>
      <c r="D171" s="114"/>
      <c r="E171" s="114"/>
      <c r="F171" s="114"/>
      <c r="G171" s="114"/>
      <c r="H171" s="114"/>
      <c r="I171" s="114"/>
      <c r="J171" s="114"/>
      <c r="K171" s="114"/>
      <c r="L171" s="114"/>
      <c r="M171" s="114"/>
      <c r="N171" s="114"/>
      <c r="O171" s="114"/>
      <c r="P171" s="114"/>
      <c r="Q171" s="114"/>
      <c r="R171" s="114"/>
      <c r="S171" s="114"/>
      <c r="T171" s="114"/>
      <c r="U171" s="116"/>
    </row>
    <row r="172" spans="1:27" ht="27" customHeight="1" x14ac:dyDescent="0.35">
      <c r="A172" s="113"/>
      <c r="B172" s="114"/>
      <c r="C172" s="114"/>
      <c r="D172" s="114"/>
      <c r="E172" s="114"/>
      <c r="F172" s="114"/>
      <c r="G172" s="114"/>
      <c r="H172" s="114"/>
      <c r="I172" s="114"/>
      <c r="J172" s="114"/>
      <c r="K172" s="114"/>
      <c r="L172" s="114"/>
      <c r="M172" s="114"/>
      <c r="N172" s="114"/>
      <c r="O172" s="114"/>
      <c r="P172" s="114"/>
      <c r="Q172" s="114"/>
      <c r="R172" s="114"/>
      <c r="S172" s="114"/>
      <c r="T172" s="114"/>
      <c r="U172" s="116"/>
    </row>
    <row r="173" spans="1:27" ht="27" customHeight="1" x14ac:dyDescent="0.35">
      <c r="A173" s="113"/>
      <c r="B173" s="114"/>
      <c r="C173" s="114"/>
      <c r="D173" s="114"/>
      <c r="E173" s="114"/>
      <c r="F173" s="114"/>
      <c r="G173" s="114"/>
      <c r="H173" s="114"/>
      <c r="I173" s="114"/>
      <c r="J173" s="114"/>
      <c r="K173" s="114"/>
      <c r="L173" s="114"/>
      <c r="M173" s="114"/>
      <c r="N173" s="114"/>
      <c r="O173" s="114"/>
      <c r="P173" s="114"/>
      <c r="Q173" s="114"/>
      <c r="R173" s="114"/>
      <c r="S173" s="114"/>
      <c r="T173" s="114"/>
      <c r="U173" s="116"/>
    </row>
    <row r="174" spans="1:27" ht="27" customHeight="1" thickBot="1" x14ac:dyDescent="0.4">
      <c r="A174" s="113"/>
      <c r="B174" s="114"/>
      <c r="C174" s="114"/>
      <c r="D174" s="114"/>
      <c r="E174" s="114"/>
      <c r="F174" s="114"/>
      <c r="G174" s="114"/>
      <c r="H174" s="114"/>
      <c r="I174" s="114"/>
      <c r="J174" s="114"/>
      <c r="K174" s="114"/>
      <c r="L174" s="114"/>
      <c r="M174" s="114"/>
      <c r="N174" s="114"/>
      <c r="O174" s="114"/>
      <c r="P174" s="114"/>
      <c r="Q174" s="114"/>
      <c r="R174" s="114"/>
      <c r="S174" s="114"/>
      <c r="T174" s="114"/>
      <c r="U174" s="116"/>
    </row>
    <row r="175" spans="1:27" ht="27" customHeight="1" thickTop="1" thickBot="1" x14ac:dyDescent="0.3">
      <c r="A175" s="117" t="s">
        <v>80</v>
      </c>
      <c r="B175" s="118">
        <v>0</v>
      </c>
      <c r="C175" s="118">
        <v>8</v>
      </c>
      <c r="D175" s="118">
        <v>12</v>
      </c>
      <c r="E175" s="118">
        <v>13</v>
      </c>
      <c r="F175" s="118">
        <v>14</v>
      </c>
      <c r="G175" s="118">
        <v>18</v>
      </c>
      <c r="H175" s="118">
        <v>19</v>
      </c>
      <c r="I175" s="118">
        <v>23</v>
      </c>
      <c r="J175" s="118">
        <v>24.5</v>
      </c>
      <c r="K175" s="118">
        <v>33.5</v>
      </c>
      <c r="L175" s="118">
        <v>34.5</v>
      </c>
      <c r="M175" s="118">
        <v>35.5</v>
      </c>
      <c r="N175" s="118">
        <v>45.5</v>
      </c>
      <c r="O175" s="118">
        <v>50.5</v>
      </c>
      <c r="P175" s="118">
        <v>53.5</v>
      </c>
      <c r="Q175" s="118">
        <v>54.5</v>
      </c>
      <c r="R175" s="118">
        <v>57</v>
      </c>
      <c r="S175" s="118">
        <v>60.5</v>
      </c>
      <c r="T175" s="118">
        <v>61.5</v>
      </c>
      <c r="U175" s="118">
        <v>69</v>
      </c>
      <c r="Y175" s="118"/>
      <c r="AA175" s="118"/>
    </row>
    <row r="176" spans="1:27" s="121" customFormat="1" ht="27" customHeight="1" thickTop="1" thickBot="1" x14ac:dyDescent="0.3">
      <c r="A176" s="120" t="s">
        <v>81</v>
      </c>
      <c r="B176" s="118">
        <v>1.5939999999999999</v>
      </c>
      <c r="C176" s="118">
        <v>1.5939999999999999</v>
      </c>
      <c r="D176" s="118">
        <v>2.1039999999999996</v>
      </c>
      <c r="E176" s="118">
        <v>2.4239999999999995</v>
      </c>
      <c r="F176" s="118">
        <v>2.0239999999999996</v>
      </c>
      <c r="G176" s="118">
        <v>1.9639999999999995</v>
      </c>
      <c r="H176" s="118">
        <v>1.6039999999999996</v>
      </c>
      <c r="I176" s="118">
        <v>2.7839999999999998</v>
      </c>
      <c r="J176" s="118">
        <v>2.1239999999999997</v>
      </c>
      <c r="K176" s="118">
        <v>2.0539999999999998</v>
      </c>
      <c r="L176" s="118">
        <v>1.4039999999999999</v>
      </c>
      <c r="M176" s="118">
        <v>1.9839999999999995</v>
      </c>
      <c r="N176" s="118">
        <v>2.1039999999999996</v>
      </c>
      <c r="O176" s="118">
        <v>1.8939999999999997</v>
      </c>
      <c r="P176" s="118">
        <v>2.3539999999999996</v>
      </c>
      <c r="Q176" s="118">
        <v>3.194</v>
      </c>
      <c r="R176" s="118">
        <v>3.3639999999999999</v>
      </c>
      <c r="S176" s="118">
        <v>3.1639999999999997</v>
      </c>
      <c r="T176" s="118">
        <v>1.6639999999999997</v>
      </c>
      <c r="U176" s="118">
        <v>1.4539999999999997</v>
      </c>
      <c r="Y176" s="118"/>
      <c r="AA176" s="118"/>
    </row>
    <row r="177" spans="1:28" ht="27" customHeight="1" thickTop="1" x14ac:dyDescent="0.25">
      <c r="I177" s="91" t="s">
        <v>108</v>
      </c>
      <c r="L177" s="91" t="s">
        <v>109</v>
      </c>
      <c r="Q177" s="91" t="s">
        <v>110</v>
      </c>
    </row>
    <row r="178" spans="1:28" ht="27" customHeight="1" x14ac:dyDescent="0.25"/>
    <row r="179" spans="1:28" ht="27" customHeight="1" thickBot="1" x14ac:dyDescent="0.3">
      <c r="A179" s="168" t="s">
        <v>92</v>
      </c>
      <c r="B179" s="168"/>
      <c r="C179" s="168"/>
      <c r="D179" s="168"/>
      <c r="E179" s="168"/>
      <c r="F179" s="168"/>
      <c r="G179" s="168"/>
      <c r="H179" s="168"/>
      <c r="I179" s="168"/>
      <c r="J179" s="168"/>
      <c r="K179" s="168"/>
      <c r="L179" s="168"/>
      <c r="M179" s="168"/>
      <c r="N179" s="168"/>
      <c r="O179" s="168"/>
      <c r="P179" s="168"/>
      <c r="Q179" s="168"/>
      <c r="R179" s="168"/>
      <c r="S179" s="168"/>
      <c r="T179" s="168"/>
      <c r="U179" s="168"/>
    </row>
    <row r="180" spans="1:28" ht="27" customHeight="1" thickTop="1" x14ac:dyDescent="0.25">
      <c r="A180" s="106"/>
      <c r="B180" s="107"/>
      <c r="C180" s="107"/>
      <c r="D180" s="107"/>
      <c r="E180" s="108"/>
      <c r="F180" s="109"/>
      <c r="G180" s="109"/>
      <c r="H180" s="109"/>
      <c r="I180" s="109"/>
      <c r="J180" s="109"/>
      <c r="K180" s="109"/>
      <c r="L180" s="109"/>
      <c r="M180" s="110"/>
      <c r="N180" s="110"/>
      <c r="O180" s="110"/>
      <c r="P180" s="110"/>
      <c r="Q180" s="111"/>
      <c r="R180" s="111"/>
      <c r="S180" s="111"/>
      <c r="T180" s="107"/>
      <c r="U180" s="112"/>
    </row>
    <row r="181" spans="1:28" ht="27" customHeight="1" x14ac:dyDescent="0.35">
      <c r="A181" s="113"/>
      <c r="B181" s="114"/>
      <c r="C181" s="114"/>
      <c r="D181" s="114"/>
      <c r="E181" s="115"/>
      <c r="F181" s="115"/>
      <c r="G181" s="115"/>
      <c r="H181" s="115"/>
      <c r="I181" s="115"/>
      <c r="J181" s="115"/>
      <c r="K181" s="115"/>
      <c r="L181" s="115"/>
      <c r="M181" s="115"/>
      <c r="N181" s="115"/>
      <c r="O181" s="115"/>
      <c r="P181" s="115"/>
      <c r="Q181" s="115"/>
      <c r="R181" s="115"/>
      <c r="S181" s="115"/>
      <c r="T181" s="114"/>
      <c r="U181" s="116"/>
    </row>
    <row r="182" spans="1:28" ht="27" customHeight="1" x14ac:dyDescent="0.35">
      <c r="A182" s="113"/>
      <c r="B182" s="114"/>
      <c r="C182" s="114"/>
      <c r="D182" s="114"/>
      <c r="E182" s="115"/>
      <c r="F182" s="115"/>
      <c r="G182" s="115"/>
      <c r="H182" s="115"/>
      <c r="I182" s="115"/>
      <c r="J182" s="115"/>
      <c r="K182" s="115"/>
      <c r="L182" s="115"/>
      <c r="M182" s="115"/>
      <c r="N182" s="115"/>
      <c r="O182" s="115"/>
      <c r="P182" s="115"/>
      <c r="Q182" s="115"/>
      <c r="R182" s="115"/>
      <c r="S182" s="115"/>
      <c r="T182" s="114"/>
      <c r="U182" s="116"/>
    </row>
    <row r="183" spans="1:28" ht="27" customHeight="1" x14ac:dyDescent="0.35">
      <c r="A183" s="113"/>
      <c r="B183" s="114"/>
      <c r="C183" s="114"/>
      <c r="D183" s="114"/>
      <c r="E183" s="114"/>
      <c r="F183" s="114"/>
      <c r="G183" s="114"/>
      <c r="H183" s="114"/>
      <c r="I183" s="114"/>
      <c r="J183" s="114"/>
      <c r="K183" s="114"/>
      <c r="L183" s="114"/>
      <c r="M183" s="114"/>
      <c r="N183" s="114"/>
      <c r="O183" s="114"/>
      <c r="P183" s="114"/>
      <c r="Q183" s="114"/>
      <c r="R183" s="114"/>
      <c r="S183" s="114"/>
      <c r="T183" s="114"/>
      <c r="U183" s="116"/>
    </row>
    <row r="184" spans="1:28" ht="27" customHeight="1" x14ac:dyDescent="0.35">
      <c r="A184" s="113"/>
      <c r="B184" s="114"/>
      <c r="C184" s="114"/>
      <c r="D184" s="114"/>
      <c r="E184" s="114"/>
      <c r="F184" s="114"/>
      <c r="G184" s="114"/>
      <c r="H184" s="114"/>
      <c r="I184" s="114"/>
      <c r="J184" s="114"/>
      <c r="K184" s="114"/>
      <c r="L184" s="114"/>
      <c r="M184" s="114"/>
      <c r="N184" s="114"/>
      <c r="O184" s="114"/>
      <c r="P184" s="114"/>
      <c r="Q184" s="114"/>
      <c r="R184" s="114"/>
      <c r="S184" s="114"/>
      <c r="T184" s="114"/>
      <c r="U184" s="116"/>
    </row>
    <row r="185" spans="1:28" ht="27" customHeight="1" x14ac:dyDescent="0.35">
      <c r="A185" s="113"/>
      <c r="B185" s="114"/>
      <c r="C185" s="114"/>
      <c r="D185" s="114"/>
      <c r="E185" s="114"/>
      <c r="F185" s="114"/>
      <c r="G185" s="114"/>
      <c r="H185" s="114"/>
      <c r="I185" s="114"/>
      <c r="J185" s="114"/>
      <c r="K185" s="114"/>
      <c r="L185" s="114"/>
      <c r="M185" s="114"/>
      <c r="N185" s="114"/>
      <c r="O185" s="114"/>
      <c r="P185" s="114"/>
      <c r="Q185" s="114"/>
      <c r="R185" s="114"/>
      <c r="S185" s="114"/>
      <c r="T185" s="114"/>
      <c r="U185" s="116"/>
    </row>
    <row r="186" spans="1:28" ht="27" customHeight="1" x14ac:dyDescent="0.35">
      <c r="A186" s="113"/>
      <c r="B186" s="114"/>
      <c r="C186" s="114"/>
      <c r="D186" s="114"/>
      <c r="E186" s="114"/>
      <c r="F186" s="114"/>
      <c r="G186" s="114"/>
      <c r="H186" s="114"/>
      <c r="I186" s="114"/>
      <c r="J186" s="114"/>
      <c r="K186" s="114"/>
      <c r="L186" s="114"/>
      <c r="M186" s="114"/>
      <c r="N186" s="114"/>
      <c r="O186" s="114"/>
      <c r="P186" s="114"/>
      <c r="Q186" s="114"/>
      <c r="R186" s="114"/>
      <c r="S186" s="114"/>
      <c r="T186" s="114"/>
      <c r="U186" s="116"/>
    </row>
    <row r="187" spans="1:28" ht="27" customHeight="1" x14ac:dyDescent="0.35">
      <c r="A187" s="113"/>
      <c r="B187" s="114"/>
      <c r="C187" s="114"/>
      <c r="D187" s="114"/>
      <c r="E187" s="114"/>
      <c r="F187" s="114"/>
      <c r="G187" s="114"/>
      <c r="H187" s="114"/>
      <c r="I187" s="114"/>
      <c r="J187" s="114"/>
      <c r="K187" s="114"/>
      <c r="L187" s="114"/>
      <c r="M187" s="114"/>
      <c r="N187" s="114"/>
      <c r="O187" s="114"/>
      <c r="P187" s="114"/>
      <c r="Q187" s="114"/>
      <c r="R187" s="114"/>
      <c r="S187" s="114"/>
      <c r="T187" s="114"/>
      <c r="U187" s="116"/>
    </row>
    <row r="188" spans="1:28" ht="27" customHeight="1" x14ac:dyDescent="0.35">
      <c r="A188" s="113"/>
      <c r="B188" s="114"/>
      <c r="C188" s="114"/>
      <c r="D188" s="114"/>
      <c r="E188" s="114"/>
      <c r="F188" s="114"/>
      <c r="G188" s="114"/>
      <c r="H188" s="114"/>
      <c r="I188" s="114"/>
      <c r="J188" s="114"/>
      <c r="K188" s="114"/>
      <c r="L188" s="114"/>
      <c r="M188" s="114"/>
      <c r="N188" s="114"/>
      <c r="O188" s="114"/>
      <c r="P188" s="114"/>
      <c r="Q188" s="114"/>
      <c r="R188" s="114"/>
      <c r="S188" s="114"/>
      <c r="T188" s="114"/>
      <c r="U188" s="116"/>
    </row>
    <row r="189" spans="1:28" ht="27" customHeight="1" x14ac:dyDescent="0.35">
      <c r="A189" s="113"/>
      <c r="B189" s="114"/>
      <c r="C189" s="114"/>
      <c r="D189" s="114"/>
      <c r="E189" s="114"/>
      <c r="F189" s="114"/>
      <c r="G189" s="114"/>
      <c r="H189" s="114"/>
      <c r="I189" s="114"/>
      <c r="J189" s="114"/>
      <c r="K189" s="114"/>
      <c r="L189" s="114"/>
      <c r="M189" s="114"/>
      <c r="N189" s="114"/>
      <c r="O189" s="114"/>
      <c r="P189" s="114"/>
      <c r="Q189" s="114"/>
      <c r="R189" s="114"/>
      <c r="S189" s="114"/>
      <c r="T189" s="114"/>
      <c r="U189" s="116"/>
    </row>
    <row r="190" spans="1:28" ht="27" customHeight="1" thickBot="1" x14ac:dyDescent="0.4">
      <c r="A190" s="113"/>
      <c r="B190" s="114"/>
      <c r="C190" s="114"/>
      <c r="D190" s="114"/>
      <c r="E190" s="114"/>
      <c r="F190" s="114"/>
      <c r="G190" s="114"/>
      <c r="H190" s="114"/>
      <c r="I190" s="114"/>
      <c r="J190" s="114"/>
      <c r="K190" s="114"/>
      <c r="L190" s="114"/>
      <c r="M190" s="114"/>
      <c r="N190" s="114"/>
      <c r="O190" s="114"/>
      <c r="P190" s="114"/>
      <c r="Q190" s="114"/>
      <c r="R190" s="114"/>
      <c r="S190" s="114"/>
      <c r="T190" s="114"/>
      <c r="U190" s="116"/>
    </row>
    <row r="191" spans="1:28" ht="27" customHeight="1" thickTop="1" thickBot="1" x14ac:dyDescent="0.3">
      <c r="A191" s="117" t="s">
        <v>80</v>
      </c>
      <c r="B191" s="118">
        <v>0</v>
      </c>
      <c r="C191" s="118">
        <v>5</v>
      </c>
      <c r="D191" s="118">
        <v>10</v>
      </c>
      <c r="E191" s="118">
        <v>15</v>
      </c>
      <c r="F191" s="118">
        <v>25</v>
      </c>
      <c r="G191" s="118">
        <v>30</v>
      </c>
      <c r="H191" s="118">
        <v>31</v>
      </c>
      <c r="I191" s="118">
        <v>32</v>
      </c>
      <c r="J191" s="118">
        <v>33</v>
      </c>
      <c r="K191" s="118">
        <v>35</v>
      </c>
      <c r="L191" s="118">
        <v>36</v>
      </c>
      <c r="M191" s="118">
        <v>38.5</v>
      </c>
      <c r="N191" s="118">
        <v>39.5</v>
      </c>
      <c r="O191" s="118">
        <v>49.5</v>
      </c>
      <c r="P191" s="118">
        <v>53.5</v>
      </c>
      <c r="Q191" s="118">
        <v>54.5</v>
      </c>
      <c r="R191" s="118">
        <v>57</v>
      </c>
      <c r="S191" s="118">
        <v>58</v>
      </c>
      <c r="T191" s="118">
        <v>62</v>
      </c>
      <c r="U191" s="118">
        <v>70</v>
      </c>
      <c r="AA191" s="119"/>
      <c r="AB191" s="119"/>
    </row>
    <row r="192" spans="1:28" s="121" customFormat="1" ht="27" customHeight="1" thickTop="1" thickBot="1" x14ac:dyDescent="0.3">
      <c r="A192" s="120" t="s">
        <v>81</v>
      </c>
      <c r="B192" s="118">
        <v>3.2249999999999992</v>
      </c>
      <c r="C192" s="118">
        <v>3.1649999999999991</v>
      </c>
      <c r="D192" s="118">
        <v>3.0749999999999993</v>
      </c>
      <c r="E192" s="118">
        <v>2.944999999999999</v>
      </c>
      <c r="F192" s="118">
        <v>3.004999999999999</v>
      </c>
      <c r="G192" s="118">
        <v>2.8649999999999993</v>
      </c>
      <c r="H192" s="118">
        <v>2.4749999999999992</v>
      </c>
      <c r="I192" s="118">
        <v>1.9049999999999989</v>
      </c>
      <c r="J192" s="118">
        <v>1.5849999999999991</v>
      </c>
      <c r="K192" s="118">
        <v>2.0349999999999993</v>
      </c>
      <c r="L192" s="118">
        <v>1.6449999999999991</v>
      </c>
      <c r="M192" s="118">
        <v>2.8449999999999993</v>
      </c>
      <c r="N192" s="118">
        <v>2.984999999999999</v>
      </c>
      <c r="O192" s="118">
        <v>2.8749999999999991</v>
      </c>
      <c r="P192" s="118">
        <v>3.0149999999999992</v>
      </c>
      <c r="Q192" s="118">
        <v>3.1749999999999989</v>
      </c>
      <c r="R192" s="118">
        <v>3.1849999999999992</v>
      </c>
      <c r="S192" s="118">
        <v>2.8249999999999993</v>
      </c>
      <c r="T192" s="118">
        <v>2.4349999999999992</v>
      </c>
      <c r="U192" s="118">
        <v>2.4349999999999992</v>
      </c>
      <c r="AA192" s="122"/>
      <c r="AB192" s="122"/>
    </row>
    <row r="193" spans="1:21" ht="27" customHeight="1" thickTop="1" x14ac:dyDescent="0.25">
      <c r="G193" s="91" t="s">
        <v>108</v>
      </c>
      <c r="K193" s="91" t="s">
        <v>109</v>
      </c>
      <c r="N193" s="91" t="s">
        <v>110</v>
      </c>
    </row>
    <row r="194" spans="1:21" ht="27" customHeight="1" x14ac:dyDescent="0.25"/>
    <row r="195" spans="1:21" s="96" customFormat="1" ht="12.9" customHeight="1" x14ac:dyDescent="0.3">
      <c r="A195" s="167" t="s">
        <v>93</v>
      </c>
      <c r="B195" s="167"/>
      <c r="C195" s="167"/>
      <c r="D195" s="167"/>
      <c r="E195" s="167"/>
      <c r="F195" s="167"/>
      <c r="G195" s="167"/>
      <c r="H195" s="167"/>
      <c r="I195" s="167"/>
      <c r="J195" s="167"/>
      <c r="K195" s="167"/>
      <c r="L195" s="167"/>
      <c r="M195" s="167"/>
      <c r="N195" s="167"/>
      <c r="O195" s="167"/>
      <c r="P195" s="167"/>
      <c r="Q195" s="167"/>
      <c r="R195" s="167"/>
      <c r="S195" s="167"/>
      <c r="T195" s="167"/>
      <c r="U195" s="167"/>
    </row>
    <row r="196" spans="1:21" s="96" customFormat="1" ht="15.6" x14ac:dyDescent="0.3">
      <c r="A196" s="167"/>
      <c r="B196" s="167"/>
      <c r="C196" s="167"/>
      <c r="D196" s="167"/>
      <c r="E196" s="167"/>
      <c r="F196" s="167"/>
      <c r="G196" s="167"/>
      <c r="H196" s="167"/>
      <c r="I196" s="167"/>
      <c r="J196" s="167"/>
      <c r="K196" s="167"/>
      <c r="L196" s="167"/>
      <c r="M196" s="167"/>
      <c r="N196" s="167"/>
      <c r="O196" s="167"/>
      <c r="P196" s="167"/>
      <c r="Q196" s="167"/>
      <c r="R196" s="167"/>
      <c r="S196" s="167"/>
      <c r="T196" s="167"/>
      <c r="U196" s="167"/>
    </row>
    <row r="197" spans="1:21" s="96" customFormat="1" ht="26.4" customHeight="1" x14ac:dyDescent="0.3">
      <c r="A197" s="167"/>
      <c r="B197" s="167"/>
      <c r="C197" s="167"/>
      <c r="D197" s="167"/>
      <c r="E197" s="167"/>
      <c r="F197" s="167"/>
      <c r="G197" s="167"/>
      <c r="H197" s="167"/>
      <c r="I197" s="167"/>
      <c r="J197" s="167"/>
      <c r="K197" s="167"/>
      <c r="L197" s="167"/>
      <c r="M197" s="167"/>
      <c r="N197" s="167"/>
      <c r="O197" s="167"/>
      <c r="P197" s="167"/>
      <c r="Q197" s="167"/>
      <c r="R197" s="167"/>
      <c r="S197" s="167"/>
      <c r="T197" s="167"/>
      <c r="U197" s="167"/>
    </row>
    <row r="198" spans="1:21" s="96" customFormat="1" ht="27.6" customHeight="1" thickBot="1" x14ac:dyDescent="0.35">
      <c r="A198" s="166" t="s">
        <v>79</v>
      </c>
      <c r="B198" s="166"/>
      <c r="C198" s="166"/>
      <c r="D198" s="166"/>
      <c r="E198" s="166"/>
      <c r="F198" s="166"/>
      <c r="G198" s="166"/>
      <c r="H198" s="166"/>
      <c r="I198" s="166"/>
      <c r="J198" s="166"/>
      <c r="K198" s="166"/>
      <c r="L198" s="166"/>
      <c r="M198" s="166"/>
      <c r="N198" s="166"/>
      <c r="O198" s="166"/>
      <c r="P198" s="166"/>
      <c r="Q198" s="166"/>
      <c r="R198" s="166"/>
      <c r="S198" s="166"/>
      <c r="T198" s="166"/>
      <c r="U198" s="166"/>
    </row>
    <row r="199" spans="1:21" s="96" customFormat="1" ht="16.2" thickTop="1" x14ac:dyDescent="0.3">
      <c r="A199" s="134"/>
      <c r="B199" s="135"/>
      <c r="C199" s="135"/>
      <c r="D199" s="135"/>
      <c r="E199" s="136"/>
      <c r="F199" s="137"/>
      <c r="G199" s="137"/>
      <c r="H199" s="137"/>
      <c r="I199" s="137"/>
      <c r="J199" s="137"/>
      <c r="K199" s="137"/>
      <c r="L199" s="137"/>
      <c r="M199" s="138"/>
      <c r="N199" s="138"/>
      <c r="O199" s="138"/>
      <c r="P199" s="138"/>
      <c r="Q199" s="139"/>
      <c r="R199" s="139"/>
      <c r="S199" s="139"/>
      <c r="T199" s="135"/>
      <c r="U199" s="140"/>
    </row>
    <row r="200" spans="1:21" s="96" customFormat="1" ht="15.6" x14ac:dyDescent="0.3">
      <c r="A200" s="141"/>
      <c r="B200" s="142"/>
      <c r="C200" s="142"/>
      <c r="D200" s="142"/>
      <c r="E200" s="143"/>
      <c r="F200" s="143"/>
      <c r="G200" s="143"/>
      <c r="H200" s="143"/>
      <c r="I200" s="143"/>
      <c r="J200" s="143"/>
      <c r="K200" s="143"/>
      <c r="L200" s="143"/>
      <c r="M200" s="143"/>
      <c r="N200" s="143"/>
      <c r="O200" s="143"/>
      <c r="P200" s="143"/>
      <c r="Q200" s="143"/>
      <c r="R200" s="143"/>
      <c r="S200" s="143"/>
      <c r="T200" s="142"/>
      <c r="U200" s="144"/>
    </row>
    <row r="201" spans="1:21" s="96" customFormat="1" ht="15.6" x14ac:dyDescent="0.3">
      <c r="A201" s="141"/>
      <c r="B201" s="142"/>
      <c r="C201" s="142"/>
      <c r="D201" s="142"/>
      <c r="E201" s="143"/>
      <c r="F201" s="143"/>
      <c r="G201" s="143"/>
      <c r="H201" s="143"/>
      <c r="I201" s="143"/>
      <c r="J201" s="143"/>
      <c r="K201" s="143"/>
      <c r="L201" s="143"/>
      <c r="M201" s="143"/>
      <c r="N201" s="143"/>
      <c r="O201" s="143"/>
      <c r="P201" s="143"/>
      <c r="Q201" s="143"/>
      <c r="R201" s="143"/>
      <c r="S201" s="143"/>
      <c r="T201" s="142"/>
      <c r="U201" s="144"/>
    </row>
    <row r="202" spans="1:21" s="96" customFormat="1" ht="15.6" x14ac:dyDescent="0.3">
      <c r="A202" s="141"/>
      <c r="B202" s="142"/>
      <c r="C202" s="142"/>
      <c r="D202" s="142"/>
      <c r="E202" s="142"/>
      <c r="F202" s="142"/>
      <c r="G202" s="142"/>
      <c r="H202" s="142"/>
      <c r="I202" s="142"/>
      <c r="J202" s="142"/>
      <c r="K202" s="142"/>
      <c r="L202" s="142"/>
      <c r="M202" s="142"/>
      <c r="N202" s="142"/>
      <c r="O202" s="142"/>
      <c r="P202" s="142"/>
      <c r="Q202" s="142"/>
      <c r="R202" s="142"/>
      <c r="S202" s="142"/>
      <c r="T202" s="142"/>
      <c r="U202" s="144"/>
    </row>
    <row r="203" spans="1:21" s="96" customFormat="1" ht="15.6" x14ac:dyDescent="0.3">
      <c r="A203" s="141"/>
      <c r="B203" s="142"/>
      <c r="C203" s="142"/>
      <c r="D203" s="142"/>
      <c r="E203" s="142"/>
      <c r="F203" s="142"/>
      <c r="G203" s="142"/>
      <c r="H203" s="142"/>
      <c r="I203" s="142"/>
      <c r="J203" s="142"/>
      <c r="K203" s="142"/>
      <c r="L203" s="142"/>
      <c r="M203" s="142"/>
      <c r="N203" s="142"/>
      <c r="O203" s="142"/>
      <c r="P203" s="142"/>
      <c r="Q203" s="142"/>
      <c r="R203" s="142"/>
      <c r="S203" s="142"/>
      <c r="T203" s="142"/>
      <c r="U203" s="144"/>
    </row>
    <row r="204" spans="1:21" s="96" customFormat="1" ht="15.6" x14ac:dyDescent="0.3">
      <c r="A204" s="141"/>
      <c r="B204" s="142"/>
      <c r="C204" s="142"/>
      <c r="D204" s="142"/>
      <c r="E204" s="142"/>
      <c r="F204" s="142"/>
      <c r="G204" s="142"/>
      <c r="H204" s="142"/>
      <c r="I204" s="142"/>
      <c r="J204" s="142"/>
      <c r="K204" s="142"/>
      <c r="L204" s="142"/>
      <c r="M204" s="142"/>
      <c r="N204" s="142"/>
      <c r="O204" s="142"/>
      <c r="P204" s="142"/>
      <c r="Q204" s="142"/>
      <c r="R204" s="142"/>
      <c r="S204" s="142"/>
      <c r="T204" s="142"/>
      <c r="U204" s="144"/>
    </row>
    <row r="205" spans="1:21" s="96" customFormat="1" ht="15.6" x14ac:dyDescent="0.3">
      <c r="A205" s="141"/>
      <c r="B205" s="142"/>
      <c r="C205" s="142"/>
      <c r="D205" s="142"/>
      <c r="E205" s="142"/>
      <c r="F205" s="142"/>
      <c r="G205" s="142"/>
      <c r="H205" s="142"/>
      <c r="I205" s="142"/>
      <c r="J205" s="142"/>
      <c r="K205" s="142"/>
      <c r="L205" s="142"/>
      <c r="M205" s="142"/>
      <c r="N205" s="142"/>
      <c r="O205" s="142"/>
      <c r="P205" s="142"/>
      <c r="Q205" s="142"/>
      <c r="R205" s="142"/>
      <c r="S205" s="142"/>
      <c r="T205" s="142"/>
      <c r="U205" s="144"/>
    </row>
    <row r="206" spans="1:21" s="96" customFormat="1" ht="15.6" x14ac:dyDescent="0.3">
      <c r="A206" s="141"/>
      <c r="B206" s="142"/>
      <c r="C206" s="142"/>
      <c r="D206" s="142"/>
      <c r="E206" s="142"/>
      <c r="F206" s="142"/>
      <c r="G206" s="142"/>
      <c r="H206" s="142"/>
      <c r="I206" s="142"/>
      <c r="J206" s="142"/>
      <c r="K206" s="142"/>
      <c r="L206" s="142"/>
      <c r="M206" s="142"/>
      <c r="N206" s="142"/>
      <c r="O206" s="142"/>
      <c r="P206" s="142"/>
      <c r="Q206" s="142"/>
      <c r="R206" s="142"/>
      <c r="S206" s="142"/>
      <c r="T206" s="142"/>
      <c r="U206" s="144"/>
    </row>
    <row r="207" spans="1:21" s="96" customFormat="1" ht="15.6" x14ac:dyDescent="0.3">
      <c r="A207" s="141"/>
      <c r="B207" s="142"/>
      <c r="C207" s="142"/>
      <c r="D207" s="142"/>
      <c r="E207" s="142"/>
      <c r="F207" s="142"/>
      <c r="G207" s="142"/>
      <c r="H207" s="142"/>
      <c r="I207" s="142"/>
      <c r="J207" s="142"/>
      <c r="K207" s="142"/>
      <c r="L207" s="142"/>
      <c r="M207" s="142"/>
      <c r="N207" s="142"/>
      <c r="O207" s="142"/>
      <c r="P207" s="142"/>
      <c r="Q207" s="142"/>
      <c r="R207" s="142"/>
      <c r="S207" s="142"/>
      <c r="T207" s="142"/>
      <c r="U207" s="144"/>
    </row>
    <row r="208" spans="1:21" s="96" customFormat="1" ht="15.6" x14ac:dyDescent="0.3">
      <c r="A208" s="141"/>
      <c r="B208" s="142"/>
      <c r="C208" s="142"/>
      <c r="D208" s="142"/>
      <c r="E208" s="142"/>
      <c r="F208" s="142"/>
      <c r="G208" s="142"/>
      <c r="H208" s="142"/>
      <c r="I208" s="142"/>
      <c r="J208" s="142"/>
      <c r="K208" s="142"/>
      <c r="L208" s="142"/>
      <c r="M208" s="142"/>
      <c r="N208" s="142"/>
      <c r="O208" s="142"/>
      <c r="P208" s="142"/>
      <c r="Q208" s="142"/>
      <c r="R208" s="142"/>
      <c r="S208" s="142"/>
      <c r="T208" s="142"/>
      <c r="U208" s="144"/>
    </row>
    <row r="209" spans="1:28" s="96" customFormat="1" ht="16.2" thickBot="1" x14ac:dyDescent="0.35">
      <c r="A209" s="141"/>
      <c r="B209" s="142"/>
      <c r="C209" s="142"/>
      <c r="D209" s="142"/>
      <c r="E209" s="142"/>
      <c r="F209" s="142"/>
      <c r="G209" s="142"/>
      <c r="H209" s="142"/>
      <c r="I209" s="142"/>
      <c r="J209" s="142"/>
      <c r="K209" s="142"/>
      <c r="L209" s="142"/>
      <c r="M209" s="142"/>
      <c r="N209" s="142"/>
      <c r="O209" s="142"/>
      <c r="P209" s="142"/>
      <c r="Q209" s="142"/>
      <c r="R209" s="142"/>
      <c r="S209" s="142"/>
      <c r="T209" s="142"/>
      <c r="U209" s="144"/>
    </row>
    <row r="210" spans="1:28" s="96" customFormat="1" ht="48" thickTop="1" thickBot="1" x14ac:dyDescent="0.35">
      <c r="A210" s="117" t="s">
        <v>80</v>
      </c>
      <c r="B210" s="118">
        <v>0</v>
      </c>
      <c r="C210" s="118">
        <v>19</v>
      </c>
      <c r="D210" s="118">
        <v>21</v>
      </c>
      <c r="E210" s="118">
        <v>21.5</v>
      </c>
      <c r="F210" s="118">
        <v>21.9</v>
      </c>
      <c r="G210" s="118">
        <v>22.5</v>
      </c>
      <c r="H210" s="118">
        <v>25</v>
      </c>
      <c r="I210" s="118">
        <v>29</v>
      </c>
      <c r="J210" s="118">
        <v>33</v>
      </c>
      <c r="K210" s="118">
        <v>37</v>
      </c>
      <c r="L210" s="118">
        <v>39</v>
      </c>
      <c r="M210" s="118">
        <v>43</v>
      </c>
      <c r="N210" s="118">
        <v>46</v>
      </c>
      <c r="O210" s="118">
        <v>49</v>
      </c>
      <c r="P210" s="118">
        <v>50</v>
      </c>
      <c r="Q210" s="118">
        <v>51</v>
      </c>
      <c r="R210" s="118">
        <v>51.9</v>
      </c>
      <c r="S210" s="118">
        <v>54.5</v>
      </c>
      <c r="T210" s="118">
        <v>65</v>
      </c>
      <c r="U210" s="118">
        <v>75</v>
      </c>
      <c r="X210" s="118"/>
      <c r="Z210" s="118"/>
      <c r="AB210" s="145"/>
    </row>
    <row r="211" spans="1:28" s="97" customFormat="1" ht="48" thickTop="1" thickBot="1" x14ac:dyDescent="0.3">
      <c r="A211" s="120" t="s">
        <v>81</v>
      </c>
      <c r="B211" s="118">
        <v>1.5379999999999998</v>
      </c>
      <c r="C211" s="118">
        <v>1.4379999999999997</v>
      </c>
      <c r="D211" s="118">
        <v>1.5379999999999998</v>
      </c>
      <c r="E211" s="118">
        <v>2.5179999999999998</v>
      </c>
      <c r="F211" s="118">
        <v>2.5579999999999998</v>
      </c>
      <c r="G211" s="118">
        <v>1.7079999999999997</v>
      </c>
      <c r="H211" s="118">
        <v>1.3979999999999997</v>
      </c>
      <c r="I211" s="118">
        <v>1.4879999999999995</v>
      </c>
      <c r="J211" s="118">
        <v>1.448</v>
      </c>
      <c r="K211" s="118">
        <v>1.5179999999999998</v>
      </c>
      <c r="L211" s="118">
        <v>1.4979999999999998</v>
      </c>
      <c r="M211" s="118">
        <v>1.4979999999999998</v>
      </c>
      <c r="N211" s="118">
        <v>1.1179999999999999</v>
      </c>
      <c r="O211" s="118">
        <v>1.2779999999999996</v>
      </c>
      <c r="P211" s="118">
        <v>2.3779999999999997</v>
      </c>
      <c r="Q211" s="118">
        <v>2.0679999999999996</v>
      </c>
      <c r="R211" s="118">
        <v>2.4579999999999997</v>
      </c>
      <c r="S211" s="118">
        <v>0.95799999999999974</v>
      </c>
      <c r="T211" s="118">
        <v>1.0579999999999998</v>
      </c>
      <c r="U211" s="118">
        <v>1.0779999999999998</v>
      </c>
      <c r="X211" s="118"/>
      <c r="Z211" s="118"/>
      <c r="AB211" s="98"/>
    </row>
    <row r="212" spans="1:28" s="96" customFormat="1" ht="16.2" thickTop="1" x14ac:dyDescent="0.3">
      <c r="A212" s="146"/>
      <c r="B212" s="146"/>
      <c r="C212" s="146"/>
      <c r="D212" s="146"/>
      <c r="E212" s="146"/>
      <c r="F212" s="146" t="s">
        <v>110</v>
      </c>
      <c r="G212" s="146"/>
      <c r="H212" s="146"/>
      <c r="I212" s="146"/>
      <c r="J212" s="146"/>
      <c r="K212" s="146" t="s">
        <v>109</v>
      </c>
      <c r="L212" s="146"/>
      <c r="M212" s="146"/>
      <c r="N212" s="146"/>
      <c r="O212" s="146"/>
      <c r="P212" s="146" t="s">
        <v>108</v>
      </c>
      <c r="Q212" s="146"/>
      <c r="R212" s="146"/>
      <c r="S212" s="146"/>
      <c r="T212" s="146"/>
      <c r="U212" s="146"/>
    </row>
    <row r="213" spans="1:28" s="96" customFormat="1" ht="15.6" x14ac:dyDescent="0.3"/>
    <row r="214" spans="1:28" s="96" customFormat="1" ht="30.9" customHeight="1" x14ac:dyDescent="0.3">
      <c r="A214" s="166" t="s">
        <v>94</v>
      </c>
      <c r="B214" s="166"/>
      <c r="C214" s="166"/>
      <c r="D214" s="166"/>
      <c r="E214" s="166"/>
      <c r="F214" s="166"/>
      <c r="G214" s="166"/>
      <c r="H214" s="166"/>
      <c r="I214" s="166"/>
      <c r="J214" s="166"/>
      <c r="K214" s="166"/>
      <c r="L214" s="166"/>
      <c r="M214" s="166"/>
      <c r="N214" s="166"/>
      <c r="O214" s="166"/>
      <c r="P214" s="166"/>
      <c r="Q214" s="166"/>
      <c r="R214" s="166"/>
      <c r="S214" s="166"/>
      <c r="T214" s="166"/>
      <c r="U214" s="166"/>
    </row>
    <row r="215" spans="1:28" s="96" customFormat="1" ht="8.4" customHeight="1" thickBot="1" x14ac:dyDescent="0.35">
      <c r="A215" s="147"/>
      <c r="B215" s="147"/>
      <c r="C215" s="147"/>
      <c r="D215" s="147"/>
      <c r="E215" s="147"/>
      <c r="F215" s="147"/>
      <c r="G215" s="147"/>
      <c r="H215" s="147"/>
      <c r="I215" s="147"/>
      <c r="J215" s="147"/>
      <c r="K215" s="147"/>
      <c r="L215" s="147"/>
      <c r="M215" s="147"/>
      <c r="N215" s="147"/>
      <c r="O215" s="147"/>
      <c r="P215" s="147"/>
      <c r="Q215" s="147"/>
      <c r="R215" s="147"/>
      <c r="S215" s="147"/>
      <c r="T215" s="147"/>
      <c r="U215" s="147"/>
    </row>
    <row r="216" spans="1:28" s="96" customFormat="1" ht="16.2" thickTop="1" x14ac:dyDescent="0.3">
      <c r="A216" s="134"/>
      <c r="B216" s="135"/>
      <c r="C216" s="135"/>
      <c r="D216" s="135"/>
      <c r="E216" s="136"/>
      <c r="F216" s="137"/>
      <c r="G216" s="137"/>
      <c r="H216" s="137"/>
      <c r="I216" s="137"/>
      <c r="J216" s="137"/>
      <c r="K216" s="137"/>
      <c r="L216" s="137"/>
      <c r="M216" s="138"/>
      <c r="N216" s="138"/>
      <c r="O216" s="138"/>
      <c r="P216" s="138"/>
      <c r="Q216" s="139"/>
      <c r="R216" s="139"/>
      <c r="S216" s="139"/>
      <c r="T216" s="135"/>
      <c r="U216" s="140"/>
    </row>
    <row r="217" spans="1:28" s="96" customFormat="1" ht="15.6" x14ac:dyDescent="0.3">
      <c r="A217" s="141"/>
      <c r="B217" s="142"/>
      <c r="C217" s="142"/>
      <c r="D217" s="142"/>
      <c r="E217" s="143"/>
      <c r="F217" s="143"/>
      <c r="G217" s="143"/>
      <c r="H217" s="143"/>
      <c r="I217" s="143"/>
      <c r="J217" s="143"/>
      <c r="K217" s="143"/>
      <c r="L217" s="143"/>
      <c r="M217" s="143"/>
      <c r="N217" s="143"/>
      <c r="O217" s="143"/>
      <c r="P217" s="143"/>
      <c r="Q217" s="143"/>
      <c r="R217" s="143"/>
      <c r="S217" s="143"/>
      <c r="T217" s="142"/>
      <c r="U217" s="144"/>
    </row>
    <row r="218" spans="1:28" s="96" customFormat="1" ht="15.6" x14ac:dyDescent="0.3">
      <c r="A218" s="141"/>
      <c r="B218" s="142"/>
      <c r="C218" s="142"/>
      <c r="D218" s="142"/>
      <c r="E218" s="143"/>
      <c r="F218" s="143"/>
      <c r="G218" s="143"/>
      <c r="H218" s="143"/>
      <c r="I218" s="143"/>
      <c r="J218" s="143"/>
      <c r="K218" s="143"/>
      <c r="L218" s="143"/>
      <c r="M218" s="143"/>
      <c r="N218" s="143"/>
      <c r="O218" s="143"/>
      <c r="P218" s="143"/>
      <c r="Q218" s="143"/>
      <c r="R218" s="143"/>
      <c r="S218" s="143"/>
      <c r="T218" s="142"/>
      <c r="U218" s="144"/>
    </row>
    <row r="219" spans="1:28" s="96" customFormat="1" ht="15.6" x14ac:dyDescent="0.3">
      <c r="A219" s="141"/>
      <c r="B219" s="142"/>
      <c r="C219" s="142"/>
      <c r="D219" s="142"/>
      <c r="E219" s="142"/>
      <c r="F219" s="142"/>
      <c r="G219" s="142"/>
      <c r="H219" s="142"/>
      <c r="I219" s="142"/>
      <c r="J219" s="142"/>
      <c r="K219" s="142"/>
      <c r="L219" s="142"/>
      <c r="M219" s="142"/>
      <c r="N219" s="142"/>
      <c r="O219" s="142"/>
      <c r="P219" s="142"/>
      <c r="Q219" s="142"/>
      <c r="R219" s="142"/>
      <c r="S219" s="142"/>
      <c r="T219" s="142"/>
      <c r="U219" s="144"/>
    </row>
    <row r="220" spans="1:28" s="96" customFormat="1" ht="15.6" x14ac:dyDescent="0.3">
      <c r="A220" s="141"/>
      <c r="B220" s="142"/>
      <c r="C220" s="142"/>
      <c r="D220" s="142"/>
      <c r="E220" s="142"/>
      <c r="F220" s="142"/>
      <c r="G220" s="142"/>
      <c r="H220" s="142"/>
      <c r="I220" s="142"/>
      <c r="J220" s="142"/>
      <c r="K220" s="142"/>
      <c r="L220" s="142"/>
      <c r="M220" s="142"/>
      <c r="N220" s="142"/>
      <c r="O220" s="142"/>
      <c r="P220" s="142"/>
      <c r="Q220" s="142"/>
      <c r="R220" s="142"/>
      <c r="S220" s="142"/>
      <c r="T220" s="142"/>
      <c r="U220" s="144"/>
    </row>
    <row r="221" spans="1:28" s="96" customFormat="1" ht="15.6" x14ac:dyDescent="0.3">
      <c r="A221" s="141"/>
      <c r="B221" s="142"/>
      <c r="C221" s="142"/>
      <c r="D221" s="142"/>
      <c r="E221" s="142"/>
      <c r="F221" s="142"/>
      <c r="G221" s="142"/>
      <c r="H221" s="142"/>
      <c r="I221" s="142"/>
      <c r="J221" s="142"/>
      <c r="K221" s="142"/>
      <c r="L221" s="142"/>
      <c r="M221" s="142"/>
      <c r="N221" s="142"/>
      <c r="O221" s="142"/>
      <c r="P221" s="142"/>
      <c r="Q221" s="142"/>
      <c r="R221" s="142"/>
      <c r="S221" s="142"/>
      <c r="T221" s="142"/>
      <c r="U221" s="144"/>
    </row>
    <row r="222" spans="1:28" s="96" customFormat="1" ht="15.6" x14ac:dyDescent="0.3">
      <c r="A222" s="141"/>
      <c r="B222" s="142"/>
      <c r="C222" s="142"/>
      <c r="D222" s="142"/>
      <c r="E222" s="142"/>
      <c r="F222" s="142"/>
      <c r="G222" s="142"/>
      <c r="H222" s="142"/>
      <c r="I222" s="142"/>
      <c r="J222" s="142"/>
      <c r="K222" s="142"/>
      <c r="L222" s="142"/>
      <c r="M222" s="142"/>
      <c r="N222" s="142"/>
      <c r="O222" s="142"/>
      <c r="P222" s="142"/>
      <c r="Q222" s="142"/>
      <c r="R222" s="142"/>
      <c r="S222" s="142"/>
      <c r="T222" s="142"/>
      <c r="U222" s="144"/>
    </row>
    <row r="223" spans="1:28" s="96" customFormat="1" ht="15.6" x14ac:dyDescent="0.3">
      <c r="A223" s="141"/>
      <c r="B223" s="142"/>
      <c r="C223" s="142"/>
      <c r="D223" s="142"/>
      <c r="E223" s="142"/>
      <c r="F223" s="142"/>
      <c r="G223" s="142"/>
      <c r="H223" s="142"/>
      <c r="I223" s="142"/>
      <c r="J223" s="142"/>
      <c r="K223" s="142"/>
      <c r="L223" s="142"/>
      <c r="M223" s="142"/>
      <c r="N223" s="142"/>
      <c r="O223" s="142"/>
      <c r="P223" s="142"/>
      <c r="Q223" s="142"/>
      <c r="R223" s="142"/>
      <c r="S223" s="142"/>
      <c r="T223" s="142"/>
      <c r="U223" s="144"/>
    </row>
    <row r="224" spans="1:28" s="96" customFormat="1" ht="15.6" x14ac:dyDescent="0.3">
      <c r="A224" s="141"/>
      <c r="B224" s="142"/>
      <c r="C224" s="142"/>
      <c r="D224" s="142"/>
      <c r="E224" s="142"/>
      <c r="F224" s="142"/>
      <c r="G224" s="142"/>
      <c r="H224" s="142"/>
      <c r="I224" s="142"/>
      <c r="J224" s="142"/>
      <c r="K224" s="142"/>
      <c r="L224" s="142"/>
      <c r="M224" s="142"/>
      <c r="N224" s="142"/>
      <c r="O224" s="142"/>
      <c r="P224" s="142"/>
      <c r="Q224" s="142"/>
      <c r="R224" s="142"/>
      <c r="S224" s="142"/>
      <c r="T224" s="142"/>
      <c r="U224" s="144"/>
    </row>
    <row r="225" spans="1:34" s="96" customFormat="1" ht="15.6" x14ac:dyDescent="0.3">
      <c r="A225" s="141"/>
      <c r="B225" s="142"/>
      <c r="C225" s="142"/>
      <c r="D225" s="142"/>
      <c r="E225" s="142"/>
      <c r="F225" s="142"/>
      <c r="G225" s="142"/>
      <c r="H225" s="142"/>
      <c r="I225" s="142"/>
      <c r="J225" s="142"/>
      <c r="K225" s="142"/>
      <c r="L225" s="142"/>
      <c r="M225" s="142"/>
      <c r="N225" s="142"/>
      <c r="O225" s="142"/>
      <c r="P225" s="142"/>
      <c r="Q225" s="142"/>
      <c r="R225" s="142"/>
      <c r="S225" s="142"/>
      <c r="T225" s="142"/>
      <c r="U225" s="144"/>
    </row>
    <row r="226" spans="1:34" s="96" customFormat="1" ht="16.2" thickBot="1" x14ac:dyDescent="0.35">
      <c r="A226" s="141"/>
      <c r="B226" s="142"/>
      <c r="C226" s="142"/>
      <c r="D226" s="142"/>
      <c r="E226" s="142"/>
      <c r="F226" s="142"/>
      <c r="G226" s="142"/>
      <c r="H226" s="142"/>
      <c r="I226" s="142"/>
      <c r="J226" s="142"/>
      <c r="K226" s="142"/>
      <c r="L226" s="142"/>
      <c r="M226" s="142"/>
      <c r="N226" s="142"/>
      <c r="O226" s="142"/>
      <c r="P226" s="142"/>
      <c r="Q226" s="142"/>
      <c r="R226" s="142"/>
      <c r="S226" s="142"/>
      <c r="T226" s="142"/>
      <c r="U226" s="144"/>
    </row>
    <row r="227" spans="1:34" s="96" customFormat="1" ht="48" thickTop="1" thickBot="1" x14ac:dyDescent="0.35">
      <c r="A227" s="117" t="s">
        <v>80</v>
      </c>
      <c r="B227" s="118">
        <v>0</v>
      </c>
      <c r="C227" s="118">
        <v>14</v>
      </c>
      <c r="D227" s="118">
        <v>16</v>
      </c>
      <c r="E227" s="118">
        <v>18</v>
      </c>
      <c r="F227" s="118">
        <v>19</v>
      </c>
      <c r="G227" s="118">
        <v>21.5</v>
      </c>
      <c r="H227" s="118">
        <v>25.5</v>
      </c>
      <c r="I227" s="118">
        <v>29.5</v>
      </c>
      <c r="J227" s="118">
        <v>33.5</v>
      </c>
      <c r="K227" s="118">
        <v>37.5</v>
      </c>
      <c r="L227" s="118">
        <v>41.5</v>
      </c>
      <c r="M227" s="118">
        <v>45.5</v>
      </c>
      <c r="N227" s="118">
        <v>49.5</v>
      </c>
      <c r="O227" s="118">
        <v>53.5</v>
      </c>
      <c r="P227" s="118">
        <v>54.5</v>
      </c>
      <c r="Q227" s="118">
        <v>55.5</v>
      </c>
      <c r="R227" s="118">
        <v>57.5</v>
      </c>
      <c r="S227" s="118">
        <v>65</v>
      </c>
      <c r="T227" s="118">
        <v>70</v>
      </c>
      <c r="U227" s="118">
        <v>75</v>
      </c>
      <c r="Y227" s="145"/>
      <c r="Z227" s="145"/>
      <c r="AA227" s="145"/>
      <c r="AB227" s="145"/>
      <c r="AC227" s="145"/>
      <c r="AD227" s="145"/>
      <c r="AE227" s="145"/>
      <c r="AF227" s="145"/>
      <c r="AG227" s="145"/>
      <c r="AH227" s="145"/>
    </row>
    <row r="228" spans="1:34" s="97" customFormat="1" ht="48" thickTop="1" thickBot="1" x14ac:dyDescent="0.3">
      <c r="A228" s="120" t="s">
        <v>81</v>
      </c>
      <c r="B228" s="118">
        <v>1.7529999999999997</v>
      </c>
      <c r="C228" s="118">
        <v>1.5229999999999997</v>
      </c>
      <c r="D228" s="118">
        <v>1.1729999999999996</v>
      </c>
      <c r="E228" s="118">
        <v>2.0029999999999997</v>
      </c>
      <c r="F228" s="118">
        <v>2.6729999999999996</v>
      </c>
      <c r="G228" s="118">
        <v>1.6029999999999998</v>
      </c>
      <c r="H228" s="118">
        <v>0.31299999999999972</v>
      </c>
      <c r="I228" s="118">
        <v>0.57299999999999951</v>
      </c>
      <c r="J228" s="118">
        <v>1.6929999999999996</v>
      </c>
      <c r="K228" s="118">
        <v>1.5029999999999997</v>
      </c>
      <c r="L228" s="118">
        <v>1.4929999999999999</v>
      </c>
      <c r="M228" s="118">
        <v>1.5029999999999997</v>
      </c>
      <c r="N228" s="118">
        <v>1.4929999999999999</v>
      </c>
      <c r="O228" s="118">
        <v>1.5229999999999997</v>
      </c>
      <c r="P228" s="118">
        <v>1.8229999999999995</v>
      </c>
      <c r="Q228" s="118">
        <v>1.7029999999999998</v>
      </c>
      <c r="R228" s="118">
        <v>1.7129999999999996</v>
      </c>
      <c r="S228" s="118">
        <v>1.6929999999999996</v>
      </c>
      <c r="T228" s="118">
        <v>1.6229999999999998</v>
      </c>
      <c r="U228" s="118">
        <v>1.5929999999999995</v>
      </c>
      <c r="Y228" s="98"/>
      <c r="Z228" s="98"/>
      <c r="AA228" s="98"/>
      <c r="AB228" s="98"/>
      <c r="AC228" s="98"/>
      <c r="AD228" s="98"/>
      <c r="AE228" s="98"/>
      <c r="AF228" s="98"/>
      <c r="AG228" s="98"/>
      <c r="AH228" s="98"/>
    </row>
    <row r="229" spans="1:34" s="96" customFormat="1" ht="16.2" thickTop="1" x14ac:dyDescent="0.3">
      <c r="F229" s="96" t="s">
        <v>110</v>
      </c>
      <c r="H229" s="96" t="s">
        <v>109</v>
      </c>
      <c r="J229" s="96" t="s">
        <v>108</v>
      </c>
    </row>
    <row r="230" spans="1:34" s="96" customFormat="1" ht="15.6" x14ac:dyDescent="0.3"/>
    <row r="231" spans="1:34" s="96" customFormat="1" ht="23.4" thickBot="1" x14ac:dyDescent="0.35">
      <c r="A231" s="166" t="s">
        <v>95</v>
      </c>
      <c r="B231" s="166"/>
      <c r="C231" s="166"/>
      <c r="D231" s="166"/>
      <c r="E231" s="166"/>
      <c r="F231" s="166"/>
      <c r="G231" s="166"/>
      <c r="H231" s="166"/>
      <c r="I231" s="166"/>
      <c r="J231" s="166"/>
      <c r="K231" s="166"/>
      <c r="L231" s="166"/>
      <c r="M231" s="166"/>
      <c r="N231" s="166"/>
      <c r="O231" s="166"/>
      <c r="P231" s="166"/>
      <c r="Q231" s="166"/>
      <c r="R231" s="166"/>
      <c r="S231" s="166"/>
      <c r="T231" s="166"/>
      <c r="U231" s="166"/>
    </row>
    <row r="232" spans="1:34" s="96" customFormat="1" ht="16.2" thickTop="1" x14ac:dyDescent="0.3">
      <c r="A232" s="134"/>
      <c r="B232" s="135"/>
      <c r="C232" s="135"/>
      <c r="D232" s="135"/>
      <c r="E232" s="136"/>
      <c r="F232" s="137"/>
      <c r="G232" s="137"/>
      <c r="H232" s="137"/>
      <c r="I232" s="137"/>
      <c r="J232" s="137"/>
      <c r="K232" s="137"/>
      <c r="L232" s="137"/>
      <c r="M232" s="138"/>
      <c r="N232" s="138"/>
      <c r="O232" s="138"/>
      <c r="P232" s="138"/>
      <c r="Q232" s="139"/>
      <c r="R232" s="139"/>
      <c r="S232" s="139"/>
      <c r="T232" s="135"/>
      <c r="U232" s="140"/>
    </row>
    <row r="233" spans="1:34" s="96" customFormat="1" ht="15.6" x14ac:dyDescent="0.3">
      <c r="A233" s="141"/>
      <c r="B233" s="142"/>
      <c r="C233" s="142"/>
      <c r="D233" s="142"/>
      <c r="E233" s="143"/>
      <c r="F233" s="143"/>
      <c r="G233" s="143"/>
      <c r="H233" s="143"/>
      <c r="I233" s="143"/>
      <c r="J233" s="143"/>
      <c r="K233" s="143"/>
      <c r="L233" s="143"/>
      <c r="M233" s="143"/>
      <c r="N233" s="143"/>
      <c r="O233" s="143"/>
      <c r="P233" s="143"/>
      <c r="Q233" s="143"/>
      <c r="R233" s="143"/>
      <c r="S233" s="143"/>
      <c r="T233" s="142"/>
      <c r="U233" s="144"/>
    </row>
    <row r="234" spans="1:34" s="96" customFormat="1" ht="15.6" x14ac:dyDescent="0.3">
      <c r="A234" s="141"/>
      <c r="B234" s="142"/>
      <c r="C234" s="142"/>
      <c r="D234" s="142"/>
      <c r="E234" s="143"/>
      <c r="F234" s="143"/>
      <c r="G234" s="143"/>
      <c r="H234" s="143"/>
      <c r="I234" s="143"/>
      <c r="J234" s="143"/>
      <c r="K234" s="143"/>
      <c r="L234" s="143"/>
      <c r="M234" s="143"/>
      <c r="N234" s="143"/>
      <c r="O234" s="143"/>
      <c r="P234" s="143"/>
      <c r="Q234" s="143"/>
      <c r="R234" s="143"/>
      <c r="S234" s="143"/>
      <c r="T234" s="142"/>
      <c r="U234" s="144"/>
    </row>
    <row r="235" spans="1:34" s="96" customFormat="1" ht="15.6" x14ac:dyDescent="0.3">
      <c r="A235" s="141"/>
      <c r="B235" s="142"/>
      <c r="C235" s="142"/>
      <c r="D235" s="142"/>
      <c r="E235" s="142"/>
      <c r="F235" s="142"/>
      <c r="G235" s="142"/>
      <c r="H235" s="142"/>
      <c r="I235" s="142"/>
      <c r="J235" s="142"/>
      <c r="K235" s="142"/>
      <c r="L235" s="142"/>
      <c r="M235" s="142"/>
      <c r="N235" s="142"/>
      <c r="O235" s="142"/>
      <c r="P235" s="142"/>
      <c r="Q235" s="142"/>
      <c r="R235" s="142"/>
      <c r="S235" s="142"/>
      <c r="T235" s="142"/>
      <c r="U235" s="144"/>
    </row>
    <row r="236" spans="1:34" s="96" customFormat="1" ht="15.6" x14ac:dyDescent="0.3">
      <c r="A236" s="141"/>
      <c r="B236" s="142"/>
      <c r="C236" s="142"/>
      <c r="D236" s="142"/>
      <c r="E236" s="142"/>
      <c r="F236" s="142"/>
      <c r="G236" s="142"/>
      <c r="H236" s="142"/>
      <c r="I236" s="142"/>
      <c r="J236" s="142"/>
      <c r="K236" s="142"/>
      <c r="L236" s="142"/>
      <c r="M236" s="142"/>
      <c r="N236" s="142"/>
      <c r="O236" s="142"/>
      <c r="P236" s="142"/>
      <c r="Q236" s="142"/>
      <c r="R236" s="142"/>
      <c r="S236" s="142"/>
      <c r="T236" s="142"/>
      <c r="U236" s="144"/>
    </row>
    <row r="237" spans="1:34" s="96" customFormat="1" ht="15.6" x14ac:dyDescent="0.3">
      <c r="A237" s="141"/>
      <c r="B237" s="142"/>
      <c r="C237" s="142"/>
      <c r="D237" s="142"/>
      <c r="E237" s="142"/>
      <c r="F237" s="142"/>
      <c r="G237" s="142"/>
      <c r="H237" s="142"/>
      <c r="I237" s="142"/>
      <c r="J237" s="142"/>
      <c r="K237" s="142"/>
      <c r="L237" s="142"/>
      <c r="M237" s="142"/>
      <c r="N237" s="142"/>
      <c r="O237" s="142"/>
      <c r="P237" s="142"/>
      <c r="Q237" s="142"/>
      <c r="R237" s="142"/>
      <c r="S237" s="142"/>
      <c r="T237" s="142"/>
      <c r="U237" s="144"/>
    </row>
    <row r="238" spans="1:34" s="96" customFormat="1" ht="15.6" x14ac:dyDescent="0.3">
      <c r="A238" s="141"/>
      <c r="B238" s="142"/>
      <c r="C238" s="142"/>
      <c r="D238" s="142"/>
      <c r="E238" s="142"/>
      <c r="F238" s="142"/>
      <c r="G238" s="142"/>
      <c r="H238" s="142"/>
      <c r="I238" s="142"/>
      <c r="J238" s="142"/>
      <c r="K238" s="142"/>
      <c r="L238" s="142"/>
      <c r="M238" s="142"/>
      <c r="N238" s="142"/>
      <c r="O238" s="142"/>
      <c r="P238" s="142"/>
      <c r="Q238" s="142"/>
      <c r="R238" s="142"/>
      <c r="S238" s="142"/>
      <c r="T238" s="142"/>
      <c r="U238" s="144"/>
    </row>
    <row r="239" spans="1:34" s="96" customFormat="1" ht="15.6" x14ac:dyDescent="0.3">
      <c r="A239" s="141"/>
      <c r="B239" s="142"/>
      <c r="C239" s="142"/>
      <c r="D239" s="142"/>
      <c r="E239" s="142"/>
      <c r="F239" s="142"/>
      <c r="G239" s="142"/>
      <c r="H239" s="142"/>
      <c r="I239" s="142"/>
      <c r="J239" s="142"/>
      <c r="K239" s="142"/>
      <c r="L239" s="142"/>
      <c r="M239" s="142"/>
      <c r="N239" s="142"/>
      <c r="O239" s="142"/>
      <c r="P239" s="142"/>
      <c r="Q239" s="142"/>
      <c r="R239" s="142"/>
      <c r="S239" s="142"/>
      <c r="T239" s="142"/>
      <c r="U239" s="144"/>
    </row>
    <row r="240" spans="1:34" s="96" customFormat="1" ht="15.6" x14ac:dyDescent="0.3">
      <c r="A240" s="141"/>
      <c r="B240" s="142"/>
      <c r="C240" s="142"/>
      <c r="D240" s="142"/>
      <c r="E240" s="142"/>
      <c r="F240" s="142"/>
      <c r="G240" s="142"/>
      <c r="H240" s="142"/>
      <c r="I240" s="142"/>
      <c r="J240" s="142"/>
      <c r="K240" s="142"/>
      <c r="L240" s="142"/>
      <c r="M240" s="142"/>
      <c r="N240" s="142"/>
      <c r="O240" s="142"/>
      <c r="P240" s="142"/>
      <c r="Q240" s="142"/>
      <c r="R240" s="142"/>
      <c r="S240" s="142"/>
      <c r="T240" s="142"/>
      <c r="U240" s="144"/>
    </row>
    <row r="241" spans="1:28" s="96" customFormat="1" ht="15.6" x14ac:dyDescent="0.3">
      <c r="A241" s="141"/>
      <c r="B241" s="142"/>
      <c r="C241" s="142"/>
      <c r="D241" s="142"/>
      <c r="E241" s="142"/>
      <c r="F241" s="142"/>
      <c r="G241" s="142"/>
      <c r="H241" s="142"/>
      <c r="I241" s="142"/>
      <c r="J241" s="142"/>
      <c r="K241" s="142"/>
      <c r="L241" s="142"/>
      <c r="M241" s="142"/>
      <c r="N241" s="142"/>
      <c r="O241" s="142"/>
      <c r="P241" s="142"/>
      <c r="Q241" s="142"/>
      <c r="R241" s="142"/>
      <c r="S241" s="142"/>
      <c r="T241" s="142"/>
      <c r="U241" s="144"/>
    </row>
    <row r="242" spans="1:28" s="96" customFormat="1" ht="16.2" thickBot="1" x14ac:dyDescent="0.35">
      <c r="A242" s="141"/>
      <c r="B242" s="142"/>
      <c r="C242" s="142"/>
      <c r="D242" s="142"/>
      <c r="E242" s="142"/>
      <c r="F242" s="142"/>
      <c r="G242" s="142"/>
      <c r="H242" s="142"/>
      <c r="I242" s="142"/>
      <c r="J242" s="142"/>
      <c r="K242" s="142"/>
      <c r="L242" s="142"/>
      <c r="M242" s="142"/>
      <c r="N242" s="142"/>
      <c r="O242" s="142"/>
      <c r="P242" s="142"/>
      <c r="Q242" s="142"/>
      <c r="R242" s="142"/>
      <c r="S242" s="142"/>
      <c r="T242" s="142"/>
      <c r="U242" s="144"/>
    </row>
    <row r="243" spans="1:28" s="96" customFormat="1" ht="48" thickTop="1" thickBot="1" x14ac:dyDescent="0.35">
      <c r="A243" s="117" t="s">
        <v>80</v>
      </c>
      <c r="B243" s="118">
        <v>0</v>
      </c>
      <c r="C243" s="118">
        <v>5</v>
      </c>
      <c r="D243" s="118">
        <v>6</v>
      </c>
      <c r="E243" s="118">
        <v>7</v>
      </c>
      <c r="F243" s="118">
        <v>11</v>
      </c>
      <c r="G243" s="118">
        <v>16</v>
      </c>
      <c r="H243" s="118">
        <v>21</v>
      </c>
      <c r="I243" s="118">
        <v>25</v>
      </c>
      <c r="J243" s="118">
        <v>28</v>
      </c>
      <c r="K243" s="118">
        <v>31</v>
      </c>
      <c r="L243" s="118">
        <v>31.5</v>
      </c>
      <c r="M243" s="118">
        <v>32.5</v>
      </c>
      <c r="N243" s="118">
        <v>34.5</v>
      </c>
      <c r="O243" s="118">
        <v>35.5</v>
      </c>
      <c r="P243" s="118">
        <v>36</v>
      </c>
      <c r="Q243" s="118">
        <v>36.5</v>
      </c>
      <c r="R243" s="118">
        <v>37.5</v>
      </c>
      <c r="S243" s="118">
        <v>42.5</v>
      </c>
      <c r="T243" s="118">
        <v>50</v>
      </c>
      <c r="U243" s="118">
        <v>60</v>
      </c>
      <c r="W243" s="118"/>
      <c r="AA243" s="145"/>
      <c r="AB243" s="145"/>
    </row>
    <row r="244" spans="1:28" s="97" customFormat="1" ht="48" thickTop="1" thickBot="1" x14ac:dyDescent="0.3">
      <c r="A244" s="120" t="s">
        <v>81</v>
      </c>
      <c r="B244" s="118">
        <v>2.6139999999999994</v>
      </c>
      <c r="C244" s="118">
        <v>2.7239999999999993</v>
      </c>
      <c r="D244" s="118">
        <v>2.2339999999999995</v>
      </c>
      <c r="E244" s="118">
        <v>0.44399999999999951</v>
      </c>
      <c r="F244" s="118">
        <v>-0.41600000000000037</v>
      </c>
      <c r="G244" s="118">
        <v>-1.6350000000000007</v>
      </c>
      <c r="H244" s="118">
        <v>5.4999999999999716E-2</v>
      </c>
      <c r="I244" s="118">
        <v>1.2039999999999993</v>
      </c>
      <c r="J244" s="118">
        <v>0.56399999999999961</v>
      </c>
      <c r="K244" s="118">
        <v>1.2539999999999996</v>
      </c>
      <c r="L244" s="118">
        <v>2.2439999999999998</v>
      </c>
      <c r="M244" s="118">
        <v>1.4939999999999993</v>
      </c>
      <c r="N244" s="118">
        <v>0.44399999999999951</v>
      </c>
      <c r="O244" s="118">
        <v>1.4039999999999995</v>
      </c>
      <c r="P244" s="118">
        <v>2.3839999999999995</v>
      </c>
      <c r="Q244" s="118">
        <v>2.4039999999999995</v>
      </c>
      <c r="R244" s="118">
        <v>1.5539999999999994</v>
      </c>
      <c r="S244" s="118">
        <v>1.5739999999999994</v>
      </c>
      <c r="T244" s="118">
        <v>1.5039999999999996</v>
      </c>
      <c r="U244" s="118">
        <v>1.4439999999999995</v>
      </c>
      <c r="W244" s="118"/>
      <c r="AA244" s="98"/>
      <c r="AB244" s="98"/>
    </row>
    <row r="245" spans="1:28" s="96" customFormat="1" ht="16.2" thickTop="1" x14ac:dyDescent="0.3">
      <c r="C245" s="96" t="s">
        <v>110</v>
      </c>
      <c r="G245" s="96" t="s">
        <v>109</v>
      </c>
      <c r="I245" s="96" t="s">
        <v>108</v>
      </c>
    </row>
    <row r="246" spans="1:28" s="96" customFormat="1" ht="15.6" x14ac:dyDescent="0.3"/>
    <row r="247" spans="1:28" s="96" customFormat="1" ht="23.4" thickBot="1" x14ac:dyDescent="0.35">
      <c r="A247" s="166" t="s">
        <v>96</v>
      </c>
      <c r="B247" s="166"/>
      <c r="C247" s="166"/>
      <c r="D247" s="166"/>
      <c r="E247" s="166"/>
      <c r="F247" s="166"/>
      <c r="G247" s="166"/>
      <c r="H247" s="166"/>
      <c r="I247" s="166"/>
      <c r="J247" s="166"/>
      <c r="K247" s="166"/>
      <c r="L247" s="166"/>
      <c r="M247" s="166"/>
      <c r="N247" s="166"/>
      <c r="O247" s="166"/>
      <c r="P247" s="166"/>
      <c r="Q247" s="166"/>
      <c r="R247" s="166"/>
      <c r="S247" s="166"/>
      <c r="T247" s="166"/>
      <c r="U247" s="166"/>
    </row>
    <row r="248" spans="1:28" s="96" customFormat="1" ht="16.2" thickTop="1" x14ac:dyDescent="0.3">
      <c r="A248" s="134"/>
      <c r="B248" s="135"/>
      <c r="C248" s="135"/>
      <c r="D248" s="135"/>
      <c r="E248" s="136"/>
      <c r="F248" s="137"/>
      <c r="G248" s="137"/>
      <c r="H248" s="137"/>
      <c r="I248" s="137"/>
      <c r="J248" s="137"/>
      <c r="K248" s="137"/>
      <c r="L248" s="137"/>
      <c r="M248" s="138"/>
      <c r="N248" s="138"/>
      <c r="O248" s="138"/>
      <c r="P248" s="138"/>
      <c r="Q248" s="139"/>
      <c r="R248" s="139"/>
      <c r="S248" s="139"/>
      <c r="T248" s="135"/>
      <c r="U248" s="140"/>
    </row>
    <row r="249" spans="1:28" s="96" customFormat="1" ht="15.6" x14ac:dyDescent="0.3">
      <c r="A249" s="141"/>
      <c r="B249" s="142"/>
      <c r="C249" s="142"/>
      <c r="D249" s="142"/>
      <c r="E249" s="143"/>
      <c r="F249" s="143"/>
      <c r="G249" s="143"/>
      <c r="H249" s="143"/>
      <c r="I249" s="143"/>
      <c r="J249" s="143"/>
      <c r="K249" s="143"/>
      <c r="L249" s="143"/>
      <c r="M249" s="143"/>
      <c r="N249" s="143"/>
      <c r="O249" s="143"/>
      <c r="P249" s="143"/>
      <c r="Q249" s="143"/>
      <c r="R249" s="143"/>
      <c r="S249" s="143"/>
      <c r="T249" s="142"/>
      <c r="U249" s="144"/>
    </row>
    <row r="250" spans="1:28" s="96" customFormat="1" ht="15.6" x14ac:dyDescent="0.3">
      <c r="A250" s="141"/>
      <c r="B250" s="142"/>
      <c r="C250" s="142"/>
      <c r="D250" s="142"/>
      <c r="E250" s="143"/>
      <c r="F250" s="143"/>
      <c r="G250" s="143"/>
      <c r="H250" s="143"/>
      <c r="I250" s="143"/>
      <c r="J250" s="143"/>
      <c r="K250" s="143"/>
      <c r="L250" s="143"/>
      <c r="M250" s="143"/>
      <c r="N250" s="143"/>
      <c r="O250" s="143"/>
      <c r="P250" s="143"/>
      <c r="Q250" s="143"/>
      <c r="R250" s="143"/>
      <c r="S250" s="143"/>
      <c r="T250" s="142"/>
      <c r="U250" s="144"/>
    </row>
    <row r="251" spans="1:28" s="96" customFormat="1" ht="15.6" x14ac:dyDescent="0.3">
      <c r="A251" s="141"/>
      <c r="B251" s="142"/>
      <c r="C251" s="142"/>
      <c r="D251" s="142"/>
      <c r="E251" s="142"/>
      <c r="F251" s="142"/>
      <c r="G251" s="142"/>
      <c r="H251" s="142"/>
      <c r="I251" s="142"/>
      <c r="J251" s="142"/>
      <c r="K251" s="142"/>
      <c r="L251" s="142"/>
      <c r="M251" s="142"/>
      <c r="N251" s="142"/>
      <c r="O251" s="142"/>
      <c r="P251" s="142"/>
      <c r="Q251" s="142"/>
      <c r="R251" s="142"/>
      <c r="S251" s="142"/>
      <c r="T251" s="142"/>
      <c r="U251" s="144"/>
    </row>
    <row r="252" spans="1:28" s="96" customFormat="1" ht="15.6" x14ac:dyDescent="0.3">
      <c r="A252" s="141"/>
      <c r="B252" s="142"/>
      <c r="C252" s="142"/>
      <c r="D252" s="142"/>
      <c r="E252" s="142"/>
      <c r="F252" s="142"/>
      <c r="G252" s="142"/>
      <c r="H252" s="142"/>
      <c r="I252" s="142"/>
      <c r="J252" s="142"/>
      <c r="K252" s="142"/>
      <c r="L252" s="142"/>
      <c r="M252" s="142"/>
      <c r="N252" s="142"/>
      <c r="O252" s="142"/>
      <c r="P252" s="142"/>
      <c r="Q252" s="142"/>
      <c r="R252" s="142"/>
      <c r="S252" s="142"/>
      <c r="T252" s="142"/>
      <c r="U252" s="144"/>
    </row>
    <row r="253" spans="1:28" s="96" customFormat="1" ht="15.6" x14ac:dyDescent="0.3">
      <c r="A253" s="141"/>
      <c r="B253" s="142"/>
      <c r="C253" s="142"/>
      <c r="D253" s="142"/>
      <c r="E253" s="142"/>
      <c r="F253" s="142"/>
      <c r="G253" s="142"/>
      <c r="H253" s="142"/>
      <c r="I253" s="142"/>
      <c r="J253" s="142"/>
      <c r="K253" s="142"/>
      <c r="L253" s="142"/>
      <c r="M253" s="142"/>
      <c r="N253" s="142"/>
      <c r="O253" s="142"/>
      <c r="P253" s="142"/>
      <c r="Q253" s="142"/>
      <c r="R253" s="142"/>
      <c r="S253" s="142"/>
      <c r="T253" s="142"/>
      <c r="U253" s="144"/>
    </row>
    <row r="254" spans="1:28" s="96" customFormat="1" ht="15.6" x14ac:dyDescent="0.3">
      <c r="A254" s="141"/>
      <c r="B254" s="142"/>
      <c r="C254" s="142"/>
      <c r="D254" s="142"/>
      <c r="E254" s="142"/>
      <c r="F254" s="142"/>
      <c r="G254" s="142"/>
      <c r="H254" s="142"/>
      <c r="I254" s="142"/>
      <c r="J254" s="142"/>
      <c r="K254" s="142"/>
      <c r="L254" s="142"/>
      <c r="M254" s="142"/>
      <c r="N254" s="142"/>
      <c r="O254" s="142"/>
      <c r="P254" s="142"/>
      <c r="Q254" s="142"/>
      <c r="R254" s="142"/>
      <c r="S254" s="142"/>
      <c r="T254" s="142"/>
      <c r="U254" s="144"/>
    </row>
    <row r="255" spans="1:28" s="96" customFormat="1" ht="15.6" x14ac:dyDescent="0.3">
      <c r="A255" s="141"/>
      <c r="B255" s="142"/>
      <c r="C255" s="142"/>
      <c r="D255" s="142"/>
      <c r="E255" s="142"/>
      <c r="F255" s="142"/>
      <c r="G255" s="142"/>
      <c r="H255" s="142"/>
      <c r="I255" s="142"/>
      <c r="J255" s="142"/>
      <c r="K255" s="142"/>
      <c r="L255" s="142"/>
      <c r="M255" s="142"/>
      <c r="N255" s="142"/>
      <c r="O255" s="142"/>
      <c r="P255" s="142"/>
      <c r="Q255" s="142"/>
      <c r="R255" s="142"/>
      <c r="S255" s="142"/>
      <c r="T255" s="142"/>
      <c r="U255" s="144"/>
    </row>
    <row r="256" spans="1:28" s="96" customFormat="1" ht="15.6" x14ac:dyDescent="0.3">
      <c r="A256" s="141"/>
      <c r="B256" s="142"/>
      <c r="C256" s="142"/>
      <c r="D256" s="142"/>
      <c r="E256" s="142"/>
      <c r="F256" s="142"/>
      <c r="G256" s="142"/>
      <c r="H256" s="142"/>
      <c r="I256" s="142"/>
      <c r="J256" s="142"/>
      <c r="K256" s="142"/>
      <c r="L256" s="142"/>
      <c r="M256" s="142"/>
      <c r="N256" s="142"/>
      <c r="O256" s="142"/>
      <c r="P256" s="142"/>
      <c r="Q256" s="142"/>
      <c r="R256" s="142"/>
      <c r="S256" s="142"/>
      <c r="T256" s="142"/>
      <c r="U256" s="144"/>
    </row>
    <row r="257" spans="1:57" s="96" customFormat="1" ht="15.6" x14ac:dyDescent="0.3">
      <c r="A257" s="141"/>
      <c r="B257" s="142"/>
      <c r="C257" s="142"/>
      <c r="D257" s="142"/>
      <c r="E257" s="142"/>
      <c r="F257" s="142"/>
      <c r="G257" s="142"/>
      <c r="H257" s="142"/>
      <c r="I257" s="142"/>
      <c r="J257" s="142"/>
      <c r="K257" s="142"/>
      <c r="L257" s="142"/>
      <c r="M257" s="142"/>
      <c r="N257" s="142"/>
      <c r="O257" s="142"/>
      <c r="P257" s="142"/>
      <c r="Q257" s="142"/>
      <c r="R257" s="142"/>
      <c r="S257" s="142"/>
      <c r="T257" s="142"/>
      <c r="U257" s="144"/>
    </row>
    <row r="258" spans="1:57" s="96" customFormat="1" ht="16.2" thickBot="1" x14ac:dyDescent="0.35">
      <c r="A258" s="141"/>
      <c r="B258" s="142"/>
      <c r="C258" s="142"/>
      <c r="D258" s="142"/>
      <c r="E258" s="142"/>
      <c r="F258" s="142"/>
      <c r="G258" s="142"/>
      <c r="H258" s="142"/>
      <c r="I258" s="142"/>
      <c r="J258" s="142"/>
      <c r="K258" s="142"/>
      <c r="L258" s="142"/>
      <c r="M258" s="142"/>
      <c r="N258" s="142"/>
      <c r="O258" s="142"/>
      <c r="P258" s="142"/>
      <c r="Q258" s="142"/>
      <c r="R258" s="142"/>
      <c r="S258" s="142"/>
      <c r="T258" s="142"/>
      <c r="U258" s="144"/>
    </row>
    <row r="259" spans="1:57" s="96" customFormat="1" ht="47.4" thickTop="1" x14ac:dyDescent="0.3">
      <c r="A259" s="127" t="s">
        <v>80</v>
      </c>
      <c r="B259" s="118">
        <v>0</v>
      </c>
      <c r="C259" s="118">
        <v>15</v>
      </c>
      <c r="D259" s="118">
        <v>19</v>
      </c>
      <c r="E259" s="118">
        <v>21.5</v>
      </c>
      <c r="F259" s="118">
        <v>24.5</v>
      </c>
      <c r="G259" s="118">
        <v>26.5</v>
      </c>
      <c r="H259" s="118">
        <v>30.5</v>
      </c>
      <c r="I259" s="118">
        <v>34.5</v>
      </c>
      <c r="J259" s="118">
        <v>38</v>
      </c>
      <c r="K259" s="118">
        <v>42</v>
      </c>
      <c r="L259" s="118">
        <v>46</v>
      </c>
      <c r="M259" s="118">
        <v>50</v>
      </c>
      <c r="N259" s="118">
        <v>54</v>
      </c>
      <c r="O259" s="118">
        <v>55</v>
      </c>
      <c r="P259" s="118">
        <v>55.5</v>
      </c>
      <c r="Q259" s="118">
        <v>56.5</v>
      </c>
      <c r="R259" s="118">
        <v>60.5</v>
      </c>
      <c r="S259" s="118">
        <v>62.5</v>
      </c>
      <c r="T259" s="118">
        <v>66.5</v>
      </c>
      <c r="U259" s="118">
        <v>75</v>
      </c>
      <c r="Y259" s="148"/>
      <c r="AA259" s="145"/>
      <c r="AB259" s="145"/>
      <c r="AC259" s="99"/>
      <c r="AD259" s="99"/>
      <c r="AE259" s="99"/>
      <c r="AF259" s="99"/>
      <c r="AG259" s="99"/>
      <c r="AH259" s="99"/>
      <c r="AI259" s="99"/>
      <c r="AJ259" s="99"/>
      <c r="AK259" s="99"/>
      <c r="AL259" s="99"/>
      <c r="AM259" s="99"/>
      <c r="AN259" s="99"/>
      <c r="AO259" s="99"/>
      <c r="AP259" s="99"/>
      <c r="AQ259" s="99"/>
      <c r="AR259" s="99"/>
      <c r="AS259" s="99"/>
      <c r="AT259" s="99"/>
      <c r="AU259" s="99"/>
      <c r="AV259" s="99"/>
      <c r="AW259" s="99"/>
      <c r="AX259" s="99"/>
      <c r="AY259" s="99"/>
      <c r="AZ259" s="99"/>
      <c r="BA259" s="99"/>
      <c r="BB259" s="99"/>
      <c r="BC259" s="99"/>
      <c r="BD259" s="99"/>
    </row>
    <row r="260" spans="1:57" s="101" customFormat="1" ht="46.8" x14ac:dyDescent="0.25">
      <c r="A260" s="129" t="s">
        <v>81</v>
      </c>
      <c r="B260" s="118">
        <v>1.2119999999999993</v>
      </c>
      <c r="C260" s="118">
        <v>1.3119999999999994</v>
      </c>
      <c r="D260" s="118">
        <v>1.7519999999999996</v>
      </c>
      <c r="E260" s="118">
        <v>2.5719999999999996</v>
      </c>
      <c r="F260" s="118">
        <v>2.3719999999999994</v>
      </c>
      <c r="G260" s="118">
        <v>1.7219999999999995</v>
      </c>
      <c r="H260" s="118">
        <v>0.4319999999999995</v>
      </c>
      <c r="I260" s="118">
        <v>0.19199999999999973</v>
      </c>
      <c r="J260" s="118">
        <v>5.1999999999999602E-2</v>
      </c>
      <c r="K260" s="118">
        <v>0.32199999999999962</v>
      </c>
      <c r="L260" s="118">
        <v>0.75199999999999934</v>
      </c>
      <c r="M260" s="118">
        <v>0.86199999999999966</v>
      </c>
      <c r="N260" s="118">
        <v>1.4419999999999997</v>
      </c>
      <c r="O260" s="118">
        <v>2.0919999999999996</v>
      </c>
      <c r="P260" s="118">
        <v>2.8519999999999994</v>
      </c>
      <c r="Q260" s="118">
        <v>3.1819999999999995</v>
      </c>
      <c r="R260" s="118">
        <v>0.4619999999999993</v>
      </c>
      <c r="S260" s="118">
        <v>1.1519999999999997</v>
      </c>
      <c r="T260" s="118">
        <v>1.2219999999999995</v>
      </c>
      <c r="U260" s="125">
        <v>1.3019999999999996</v>
      </c>
      <c r="V260" s="149"/>
      <c r="W260" s="98"/>
      <c r="X260" s="98"/>
      <c r="Y260" s="150"/>
      <c r="Z260" s="98"/>
      <c r="AA260" s="98"/>
      <c r="AB260" s="98"/>
      <c r="AC260" s="98"/>
      <c r="AD260" s="98"/>
      <c r="AE260" s="98"/>
      <c r="AF260" s="98"/>
      <c r="AG260" s="98"/>
      <c r="AH260" s="98"/>
      <c r="AI260" s="98"/>
      <c r="AJ260" s="98"/>
      <c r="AK260" s="98"/>
      <c r="AL260" s="98"/>
      <c r="AM260" s="98"/>
      <c r="AN260" s="98"/>
      <c r="AO260" s="98"/>
      <c r="AP260" s="98"/>
      <c r="AQ260" s="98"/>
      <c r="AR260" s="98"/>
      <c r="AS260" s="98"/>
      <c r="AT260" s="98"/>
      <c r="AU260" s="98"/>
      <c r="AV260" s="98"/>
      <c r="AW260" s="98"/>
      <c r="AX260" s="98"/>
      <c r="AY260" s="98"/>
      <c r="AZ260" s="98"/>
      <c r="BA260" s="98"/>
      <c r="BB260" s="98"/>
      <c r="BC260" s="98"/>
      <c r="BD260" s="98"/>
      <c r="BE260" s="151"/>
    </row>
    <row r="261" spans="1:57" s="96" customFormat="1" ht="15.6" x14ac:dyDescent="0.3">
      <c r="F261" s="96" t="s">
        <v>110</v>
      </c>
      <c r="J261" s="96" t="s">
        <v>109</v>
      </c>
      <c r="O261" s="96" t="s">
        <v>108</v>
      </c>
    </row>
    <row r="262" spans="1:57" s="96" customFormat="1" ht="15.6" x14ac:dyDescent="0.3"/>
    <row r="263" spans="1:57" s="96" customFormat="1" ht="23.4" thickBot="1" x14ac:dyDescent="0.35">
      <c r="A263" s="166" t="s">
        <v>97</v>
      </c>
      <c r="B263" s="166"/>
      <c r="C263" s="166"/>
      <c r="D263" s="166"/>
      <c r="E263" s="166"/>
      <c r="F263" s="166"/>
      <c r="G263" s="166"/>
      <c r="H263" s="166"/>
      <c r="I263" s="166"/>
      <c r="J263" s="166"/>
      <c r="K263" s="166"/>
      <c r="L263" s="166"/>
      <c r="M263" s="166"/>
      <c r="N263" s="166"/>
      <c r="O263" s="166"/>
      <c r="P263" s="166"/>
      <c r="Q263" s="166"/>
      <c r="R263" s="166"/>
      <c r="S263" s="166"/>
      <c r="T263" s="166"/>
      <c r="U263" s="166"/>
    </row>
    <row r="264" spans="1:57" s="96" customFormat="1" ht="16.2" thickTop="1" x14ac:dyDescent="0.3">
      <c r="A264" s="134"/>
      <c r="B264" s="135"/>
      <c r="C264" s="135"/>
      <c r="D264" s="135"/>
      <c r="E264" s="136"/>
      <c r="F264" s="137"/>
      <c r="G264" s="137"/>
      <c r="H264" s="137"/>
      <c r="I264" s="137"/>
      <c r="J264" s="137"/>
      <c r="K264" s="137"/>
      <c r="L264" s="137"/>
      <c r="M264" s="138"/>
      <c r="N264" s="138"/>
      <c r="O264" s="138"/>
      <c r="P264" s="138"/>
      <c r="Q264" s="139"/>
      <c r="R264" s="139"/>
      <c r="S264" s="139"/>
      <c r="T264" s="135"/>
      <c r="U264" s="140"/>
    </row>
    <row r="265" spans="1:57" s="96" customFormat="1" ht="15.6" x14ac:dyDescent="0.3">
      <c r="A265" s="141"/>
      <c r="B265" s="142"/>
      <c r="C265" s="142"/>
      <c r="D265" s="142"/>
      <c r="E265" s="143"/>
      <c r="F265" s="143"/>
      <c r="G265" s="143"/>
      <c r="H265" s="143"/>
      <c r="I265" s="143"/>
      <c r="J265" s="143"/>
      <c r="K265" s="143"/>
      <c r="L265" s="143"/>
      <c r="M265" s="143"/>
      <c r="N265" s="143"/>
      <c r="O265" s="143"/>
      <c r="P265" s="143"/>
      <c r="Q265" s="143"/>
      <c r="R265" s="143"/>
      <c r="S265" s="143"/>
      <c r="T265" s="142"/>
      <c r="U265" s="144"/>
    </row>
    <row r="266" spans="1:57" s="96" customFormat="1" ht="15.6" x14ac:dyDescent="0.3">
      <c r="A266" s="141"/>
      <c r="B266" s="142"/>
      <c r="C266" s="142"/>
      <c r="D266" s="142"/>
      <c r="E266" s="143"/>
      <c r="F266" s="143"/>
      <c r="G266" s="143"/>
      <c r="H266" s="143"/>
      <c r="I266" s="143"/>
      <c r="J266" s="143"/>
      <c r="K266" s="143"/>
      <c r="L266" s="143"/>
      <c r="M266" s="143"/>
      <c r="N266" s="143"/>
      <c r="O266" s="143"/>
      <c r="P266" s="143"/>
      <c r="Q266" s="143"/>
      <c r="R266" s="143"/>
      <c r="S266" s="143"/>
      <c r="T266" s="142"/>
      <c r="U266" s="144"/>
    </row>
    <row r="267" spans="1:57" s="96" customFormat="1" ht="15.6" x14ac:dyDescent="0.3">
      <c r="A267" s="141"/>
      <c r="B267" s="142"/>
      <c r="C267" s="142"/>
      <c r="D267" s="142"/>
      <c r="E267" s="142"/>
      <c r="F267" s="142"/>
      <c r="G267" s="142"/>
      <c r="H267" s="142"/>
      <c r="I267" s="142"/>
      <c r="J267" s="142"/>
      <c r="K267" s="142"/>
      <c r="L267" s="142"/>
      <c r="M267" s="142"/>
      <c r="N267" s="142"/>
      <c r="O267" s="142"/>
      <c r="P267" s="142"/>
      <c r="Q267" s="142"/>
      <c r="R267" s="142"/>
      <c r="S267" s="142"/>
      <c r="T267" s="142"/>
      <c r="U267" s="144"/>
    </row>
    <row r="268" spans="1:57" s="96" customFormat="1" ht="15.6" x14ac:dyDescent="0.3">
      <c r="A268" s="141"/>
      <c r="B268" s="142"/>
      <c r="C268" s="142"/>
      <c r="D268" s="142"/>
      <c r="E268" s="142"/>
      <c r="F268" s="142"/>
      <c r="G268" s="142"/>
      <c r="H268" s="142"/>
      <c r="I268" s="142"/>
      <c r="J268" s="142"/>
      <c r="K268" s="142"/>
      <c r="L268" s="142"/>
      <c r="M268" s="142"/>
      <c r="N268" s="142"/>
      <c r="O268" s="142"/>
      <c r="P268" s="142"/>
      <c r="Q268" s="142"/>
      <c r="R268" s="142"/>
      <c r="S268" s="142"/>
      <c r="T268" s="142"/>
      <c r="U268" s="144"/>
    </row>
    <row r="269" spans="1:57" s="96" customFormat="1" ht="15.6" x14ac:dyDescent="0.3">
      <c r="A269" s="141"/>
      <c r="B269" s="142"/>
      <c r="C269" s="142"/>
      <c r="D269" s="142"/>
      <c r="E269" s="142"/>
      <c r="F269" s="142"/>
      <c r="G269" s="142"/>
      <c r="H269" s="142"/>
      <c r="I269" s="142"/>
      <c r="J269" s="142"/>
      <c r="K269" s="142"/>
      <c r="L269" s="142"/>
      <c r="M269" s="142"/>
      <c r="N269" s="142"/>
      <c r="O269" s="142"/>
      <c r="P269" s="142"/>
      <c r="Q269" s="142"/>
      <c r="R269" s="142"/>
      <c r="S269" s="142"/>
      <c r="T269" s="142"/>
      <c r="U269" s="144"/>
    </row>
    <row r="270" spans="1:57" s="96" customFormat="1" ht="15.6" x14ac:dyDescent="0.3">
      <c r="A270" s="141"/>
      <c r="B270" s="142"/>
      <c r="C270" s="142"/>
      <c r="D270" s="142"/>
      <c r="E270" s="142"/>
      <c r="F270" s="142"/>
      <c r="G270" s="142"/>
      <c r="H270" s="142"/>
      <c r="I270" s="142"/>
      <c r="J270" s="142"/>
      <c r="K270" s="142"/>
      <c r="L270" s="142"/>
      <c r="M270" s="142"/>
      <c r="N270" s="142"/>
      <c r="O270" s="142"/>
      <c r="P270" s="142"/>
      <c r="Q270" s="142"/>
      <c r="R270" s="142"/>
      <c r="S270" s="142"/>
      <c r="T270" s="142"/>
      <c r="U270" s="144"/>
    </row>
    <row r="271" spans="1:57" s="96" customFormat="1" ht="15.6" x14ac:dyDescent="0.3">
      <c r="A271" s="141"/>
      <c r="B271" s="142"/>
      <c r="C271" s="142"/>
      <c r="D271" s="142"/>
      <c r="E271" s="142"/>
      <c r="F271" s="142"/>
      <c r="G271" s="142"/>
      <c r="H271" s="142"/>
      <c r="I271" s="142"/>
      <c r="J271" s="142"/>
      <c r="K271" s="142"/>
      <c r="L271" s="142"/>
      <c r="M271" s="142"/>
      <c r="N271" s="142"/>
      <c r="O271" s="142"/>
      <c r="P271" s="142"/>
      <c r="Q271" s="142"/>
      <c r="R271" s="142"/>
      <c r="S271" s="142"/>
      <c r="T271" s="142"/>
      <c r="U271" s="144"/>
    </row>
    <row r="272" spans="1:57" s="96" customFormat="1" ht="15.6" x14ac:dyDescent="0.3">
      <c r="A272" s="141"/>
      <c r="B272" s="142"/>
      <c r="C272" s="142"/>
      <c r="D272" s="142"/>
      <c r="E272" s="142"/>
      <c r="F272" s="142"/>
      <c r="G272" s="142"/>
      <c r="H272" s="142"/>
      <c r="I272" s="142"/>
      <c r="J272" s="142"/>
      <c r="K272" s="142"/>
      <c r="L272" s="142"/>
      <c r="M272" s="142"/>
      <c r="N272" s="142"/>
      <c r="O272" s="142"/>
      <c r="P272" s="142"/>
      <c r="Q272" s="142"/>
      <c r="R272" s="142"/>
      <c r="S272" s="142"/>
      <c r="T272" s="142"/>
      <c r="U272" s="144"/>
    </row>
    <row r="273" spans="1:57" s="96" customFormat="1" ht="15.6" x14ac:dyDescent="0.3">
      <c r="A273" s="141"/>
      <c r="B273" s="142"/>
      <c r="C273" s="142"/>
      <c r="D273" s="142"/>
      <c r="E273" s="142"/>
      <c r="F273" s="142"/>
      <c r="G273" s="142"/>
      <c r="H273" s="142"/>
      <c r="I273" s="142"/>
      <c r="J273" s="142"/>
      <c r="K273" s="142"/>
      <c r="L273" s="142"/>
      <c r="M273" s="142"/>
      <c r="N273" s="142"/>
      <c r="O273" s="142"/>
      <c r="P273" s="142"/>
      <c r="Q273" s="142"/>
      <c r="R273" s="142"/>
      <c r="S273" s="142"/>
      <c r="T273" s="142"/>
      <c r="U273" s="144"/>
    </row>
    <row r="274" spans="1:57" s="96" customFormat="1" ht="16.2" thickBot="1" x14ac:dyDescent="0.35">
      <c r="A274" s="141"/>
      <c r="B274" s="142"/>
      <c r="C274" s="142"/>
      <c r="D274" s="142"/>
      <c r="E274" s="142"/>
      <c r="F274" s="142"/>
      <c r="G274" s="142"/>
      <c r="H274" s="142"/>
      <c r="I274" s="142"/>
      <c r="J274" s="142"/>
      <c r="K274" s="142"/>
      <c r="L274" s="142"/>
      <c r="M274" s="142"/>
      <c r="N274" s="142"/>
      <c r="O274" s="142"/>
      <c r="P274" s="142"/>
      <c r="Q274" s="142"/>
      <c r="R274" s="142"/>
      <c r="S274" s="142"/>
      <c r="T274" s="142"/>
      <c r="U274" s="144"/>
    </row>
    <row r="275" spans="1:57" s="96" customFormat="1" ht="48" thickTop="1" thickBot="1" x14ac:dyDescent="0.35">
      <c r="A275" s="117" t="s">
        <v>80</v>
      </c>
      <c r="B275" s="118">
        <v>0</v>
      </c>
      <c r="C275" s="118">
        <v>18</v>
      </c>
      <c r="D275" s="118">
        <v>20</v>
      </c>
      <c r="E275" s="118">
        <v>21.5</v>
      </c>
      <c r="F275" s="118">
        <v>24</v>
      </c>
      <c r="G275" s="118">
        <v>25</v>
      </c>
      <c r="H275" s="118">
        <v>27</v>
      </c>
      <c r="I275" s="118">
        <v>31</v>
      </c>
      <c r="J275" s="118">
        <v>35</v>
      </c>
      <c r="K275" s="118">
        <v>39</v>
      </c>
      <c r="L275" s="118">
        <v>43</v>
      </c>
      <c r="M275" s="118">
        <v>47</v>
      </c>
      <c r="N275" s="118">
        <v>54</v>
      </c>
      <c r="O275" s="118">
        <v>62</v>
      </c>
      <c r="P275" s="118">
        <v>66</v>
      </c>
      <c r="Q275" s="118">
        <v>67.5</v>
      </c>
      <c r="R275" s="118">
        <v>68.5</v>
      </c>
      <c r="S275" s="118">
        <v>72.5</v>
      </c>
      <c r="T275" s="118">
        <v>81</v>
      </c>
      <c r="U275" s="118">
        <v>90</v>
      </c>
      <c r="X275" s="118"/>
      <c r="AA275" s="118"/>
      <c r="AC275" s="118"/>
      <c r="AE275" s="145"/>
      <c r="AF275" s="145"/>
      <c r="AG275" s="145"/>
      <c r="AH275" s="145"/>
      <c r="AI275" s="145"/>
      <c r="AJ275" s="145"/>
      <c r="AK275" s="145"/>
      <c r="AL275" s="145"/>
      <c r="AM275" s="145"/>
      <c r="AN275" s="145"/>
      <c r="AO275" s="145"/>
      <c r="AP275" s="145"/>
      <c r="AQ275" s="145"/>
      <c r="AR275" s="145"/>
      <c r="AS275" s="145"/>
      <c r="AT275" s="145"/>
      <c r="AU275" s="145"/>
      <c r="AV275" s="145"/>
      <c r="AW275" s="145"/>
      <c r="AX275" s="145"/>
      <c r="AY275" s="145"/>
      <c r="BD275" s="96">
        <v>0</v>
      </c>
      <c r="BE275" s="96">
        <v>1.1649999999999991</v>
      </c>
    </row>
    <row r="276" spans="1:57" s="96" customFormat="1" ht="31.5" customHeight="1" thickTop="1" thickBot="1" x14ac:dyDescent="0.35">
      <c r="A276" s="133" t="s">
        <v>81</v>
      </c>
      <c r="B276" s="118">
        <v>1.2479999999999998</v>
      </c>
      <c r="C276" s="118">
        <v>1.4279999999999995</v>
      </c>
      <c r="D276" s="118">
        <v>1.8379999999999996</v>
      </c>
      <c r="E276" s="118">
        <v>2.6279999999999997</v>
      </c>
      <c r="F276" s="118">
        <v>2.5879999999999996</v>
      </c>
      <c r="G276" s="118">
        <v>1.8179999999999996</v>
      </c>
      <c r="H276" s="118">
        <v>1.1779999999999995</v>
      </c>
      <c r="I276" s="118">
        <v>0.70799999999999974</v>
      </c>
      <c r="J276" s="118">
        <v>0.23799999999999955</v>
      </c>
      <c r="K276" s="118">
        <v>0.30799999999999983</v>
      </c>
      <c r="L276" s="118">
        <v>0.65799999999999947</v>
      </c>
      <c r="M276" s="118">
        <v>0.45799999999999974</v>
      </c>
      <c r="N276" s="118">
        <v>0.49799999999999978</v>
      </c>
      <c r="O276" s="118">
        <v>0.76799999999999979</v>
      </c>
      <c r="P276" s="118">
        <v>1.4179999999999997</v>
      </c>
      <c r="Q276" s="118">
        <v>2.3679999999999994</v>
      </c>
      <c r="R276" s="118">
        <v>1.9179999999999997</v>
      </c>
      <c r="S276" s="118">
        <v>1.4679999999999995</v>
      </c>
      <c r="T276" s="118">
        <v>1.6279999999999997</v>
      </c>
      <c r="U276" s="118">
        <v>1.6479999999999997</v>
      </c>
      <c r="X276" s="118"/>
      <c r="AA276" s="118"/>
      <c r="AC276" s="118"/>
      <c r="AE276" s="98"/>
      <c r="AF276" s="98"/>
      <c r="AG276" s="98"/>
      <c r="AH276" s="98"/>
      <c r="AI276" s="98"/>
      <c r="AJ276" s="98"/>
      <c r="AK276" s="98"/>
      <c r="AL276" s="98"/>
      <c r="AM276" s="98"/>
      <c r="AN276" s="98"/>
      <c r="AO276" s="98"/>
      <c r="AP276" s="98"/>
      <c r="AQ276" s="98"/>
      <c r="AR276" s="98"/>
      <c r="AS276" s="98"/>
      <c r="AT276" s="98"/>
      <c r="AU276" s="98"/>
      <c r="AV276" s="98"/>
      <c r="AW276" s="98"/>
      <c r="AX276" s="98"/>
      <c r="AY276" s="98"/>
      <c r="BD276" s="96">
        <v>6</v>
      </c>
      <c r="BE276" s="96">
        <v>0.61499999999999932</v>
      </c>
    </row>
    <row r="277" spans="1:57" s="96" customFormat="1" ht="16.2" thickTop="1" x14ac:dyDescent="0.3">
      <c r="F277" s="96" t="s">
        <v>110</v>
      </c>
      <c r="L277" s="96" t="s">
        <v>109</v>
      </c>
      <c r="P277" s="96" t="s">
        <v>108</v>
      </c>
      <c r="BD277" s="96">
        <v>12</v>
      </c>
      <c r="BE277" s="96">
        <v>7.4999999999999289E-2</v>
      </c>
    </row>
    <row r="278" spans="1:57" s="96" customFormat="1" ht="15.6" x14ac:dyDescent="0.3">
      <c r="BD278" s="96">
        <v>13</v>
      </c>
      <c r="BE278" s="96">
        <v>2.1249999999999991</v>
      </c>
    </row>
    <row r="279" spans="1:57" s="96" customFormat="1" ht="23.4" thickBot="1" x14ac:dyDescent="0.35">
      <c r="A279" s="166" t="s">
        <v>98</v>
      </c>
      <c r="B279" s="166"/>
      <c r="C279" s="166"/>
      <c r="D279" s="166"/>
      <c r="E279" s="166"/>
      <c r="F279" s="166"/>
      <c r="G279" s="166"/>
      <c r="H279" s="166"/>
      <c r="I279" s="166"/>
      <c r="J279" s="166"/>
      <c r="K279" s="166"/>
      <c r="L279" s="166"/>
      <c r="M279" s="166"/>
      <c r="N279" s="166"/>
      <c r="O279" s="166"/>
      <c r="P279" s="166"/>
      <c r="Q279" s="166"/>
      <c r="R279" s="166"/>
      <c r="S279" s="166"/>
      <c r="T279" s="166"/>
      <c r="U279" s="166"/>
      <c r="BD279" s="96">
        <v>15</v>
      </c>
      <c r="BE279" s="96">
        <v>2.1449999999999996</v>
      </c>
    </row>
    <row r="280" spans="1:57" s="96" customFormat="1" ht="16.2" thickTop="1" x14ac:dyDescent="0.3">
      <c r="A280" s="134"/>
      <c r="B280" s="135"/>
      <c r="C280" s="135"/>
      <c r="D280" s="135"/>
      <c r="E280" s="136"/>
      <c r="F280" s="137"/>
      <c r="G280" s="137"/>
      <c r="H280" s="137"/>
      <c r="I280" s="137"/>
      <c r="J280" s="137"/>
      <c r="K280" s="137"/>
      <c r="L280" s="137"/>
      <c r="M280" s="138"/>
      <c r="N280" s="138"/>
      <c r="O280" s="138"/>
      <c r="P280" s="138"/>
      <c r="Q280" s="139"/>
      <c r="R280" s="139"/>
      <c r="S280" s="139"/>
      <c r="T280" s="135"/>
      <c r="U280" s="140"/>
      <c r="BD280" s="96">
        <v>16</v>
      </c>
      <c r="BE280" s="96">
        <v>1.4849999999999994</v>
      </c>
    </row>
    <row r="281" spans="1:57" s="96" customFormat="1" ht="15.6" x14ac:dyDescent="0.3">
      <c r="A281" s="141"/>
      <c r="B281" s="142"/>
      <c r="C281" s="142"/>
      <c r="D281" s="142"/>
      <c r="E281" s="143"/>
      <c r="F281" s="143"/>
      <c r="G281" s="143"/>
      <c r="H281" s="143"/>
      <c r="I281" s="143"/>
      <c r="J281" s="143"/>
      <c r="K281" s="143"/>
      <c r="L281" s="143"/>
      <c r="M281" s="143"/>
      <c r="N281" s="143"/>
      <c r="O281" s="143"/>
      <c r="P281" s="143"/>
      <c r="Q281" s="143"/>
      <c r="R281" s="143"/>
      <c r="S281" s="143"/>
      <c r="T281" s="142"/>
      <c r="U281" s="144"/>
      <c r="BD281" s="96">
        <v>20</v>
      </c>
      <c r="BE281" s="96">
        <v>0.16199999999999926</v>
      </c>
    </row>
    <row r="282" spans="1:57" s="96" customFormat="1" ht="15.6" x14ac:dyDescent="0.3">
      <c r="A282" s="141"/>
      <c r="B282" s="142"/>
      <c r="C282" s="142"/>
      <c r="D282" s="142"/>
      <c r="E282" s="143"/>
      <c r="F282" s="143"/>
      <c r="G282" s="143"/>
      <c r="H282" s="143"/>
      <c r="I282" s="143"/>
      <c r="J282" s="143"/>
      <c r="K282" s="143"/>
      <c r="L282" s="143"/>
      <c r="M282" s="143"/>
      <c r="N282" s="143"/>
      <c r="O282" s="143"/>
      <c r="P282" s="143"/>
      <c r="Q282" s="143"/>
      <c r="R282" s="143"/>
      <c r="S282" s="143"/>
      <c r="T282" s="142"/>
      <c r="U282" s="144"/>
      <c r="BD282" s="96">
        <v>23</v>
      </c>
      <c r="BE282" s="96">
        <v>-2.8000000000000691E-2</v>
      </c>
    </row>
    <row r="283" spans="1:57" s="96" customFormat="1" ht="15.6" x14ac:dyDescent="0.3">
      <c r="A283" s="141"/>
      <c r="B283" s="142"/>
      <c r="C283" s="142"/>
      <c r="D283" s="142"/>
      <c r="E283" s="142"/>
      <c r="F283" s="142"/>
      <c r="G283" s="142"/>
      <c r="H283" s="142"/>
      <c r="I283" s="142"/>
      <c r="J283" s="142"/>
      <c r="K283" s="142"/>
      <c r="L283" s="142"/>
      <c r="M283" s="142"/>
      <c r="N283" s="142"/>
      <c r="O283" s="142"/>
      <c r="P283" s="142"/>
      <c r="Q283" s="142"/>
      <c r="R283" s="142"/>
      <c r="S283" s="142"/>
      <c r="T283" s="142"/>
      <c r="U283" s="144"/>
      <c r="BD283" s="96">
        <v>27</v>
      </c>
      <c r="BE283" s="96">
        <v>-0.15800000000000081</v>
      </c>
    </row>
    <row r="284" spans="1:57" s="96" customFormat="1" ht="15.6" x14ac:dyDescent="0.3">
      <c r="A284" s="141"/>
      <c r="B284" s="142"/>
      <c r="C284" s="142"/>
      <c r="D284" s="142"/>
      <c r="E284" s="142"/>
      <c r="F284" s="142"/>
      <c r="G284" s="142"/>
      <c r="H284" s="142"/>
      <c r="I284" s="142"/>
      <c r="J284" s="142"/>
      <c r="K284" s="142"/>
      <c r="L284" s="142"/>
      <c r="M284" s="142"/>
      <c r="N284" s="142"/>
      <c r="O284" s="142"/>
      <c r="P284" s="142"/>
      <c r="Q284" s="142"/>
      <c r="R284" s="142"/>
      <c r="S284" s="142"/>
      <c r="T284" s="142"/>
      <c r="U284" s="144"/>
      <c r="BD284" s="96">
        <v>31</v>
      </c>
      <c r="BE284" s="96">
        <v>-0.47800000000000065</v>
      </c>
    </row>
    <row r="285" spans="1:57" s="96" customFormat="1" ht="15.6" x14ac:dyDescent="0.3">
      <c r="A285" s="141"/>
      <c r="B285" s="142"/>
      <c r="C285" s="142"/>
      <c r="D285" s="142"/>
      <c r="E285" s="142"/>
      <c r="F285" s="142"/>
      <c r="G285" s="142"/>
      <c r="H285" s="142"/>
      <c r="I285" s="142"/>
      <c r="J285" s="142"/>
      <c r="K285" s="142"/>
      <c r="L285" s="142"/>
      <c r="M285" s="142"/>
      <c r="N285" s="142"/>
      <c r="O285" s="142"/>
      <c r="P285" s="142"/>
      <c r="Q285" s="142"/>
      <c r="R285" s="142"/>
      <c r="S285" s="142"/>
      <c r="T285" s="142"/>
      <c r="U285" s="144"/>
      <c r="BD285" s="96">
        <v>35</v>
      </c>
      <c r="BE285" s="96">
        <v>-0.5680000000000005</v>
      </c>
    </row>
    <row r="286" spans="1:57" s="96" customFormat="1" ht="15.6" x14ac:dyDescent="0.3">
      <c r="A286" s="141"/>
      <c r="B286" s="142"/>
      <c r="C286" s="142"/>
      <c r="D286" s="142"/>
      <c r="E286" s="142"/>
      <c r="F286" s="142"/>
      <c r="G286" s="142"/>
      <c r="H286" s="142"/>
      <c r="I286" s="142"/>
      <c r="J286" s="142"/>
      <c r="K286" s="142"/>
      <c r="L286" s="142"/>
      <c r="M286" s="142"/>
      <c r="N286" s="142"/>
      <c r="O286" s="142"/>
      <c r="P286" s="142"/>
      <c r="Q286" s="142"/>
      <c r="R286" s="142"/>
      <c r="S286" s="142"/>
      <c r="T286" s="142"/>
      <c r="U286" s="144"/>
      <c r="BD286" s="96">
        <v>39</v>
      </c>
      <c r="BE286" s="96">
        <v>-0.68800000000000061</v>
      </c>
    </row>
    <row r="287" spans="1:57" s="96" customFormat="1" ht="15.6" x14ac:dyDescent="0.3">
      <c r="A287" s="141"/>
      <c r="B287" s="142"/>
      <c r="C287" s="142"/>
      <c r="D287" s="142"/>
      <c r="E287" s="142"/>
      <c r="F287" s="142"/>
      <c r="G287" s="142"/>
      <c r="H287" s="142"/>
      <c r="I287" s="142"/>
      <c r="J287" s="142"/>
      <c r="K287" s="142"/>
      <c r="L287" s="142"/>
      <c r="M287" s="142"/>
      <c r="N287" s="142"/>
      <c r="O287" s="142"/>
      <c r="P287" s="142"/>
      <c r="Q287" s="142"/>
      <c r="R287" s="142"/>
      <c r="S287" s="142"/>
      <c r="T287" s="142"/>
      <c r="U287" s="144"/>
      <c r="BD287" s="96">
        <v>42</v>
      </c>
      <c r="BE287" s="96">
        <v>-0.70800000000000063</v>
      </c>
    </row>
    <row r="288" spans="1:57" s="96" customFormat="1" ht="15.6" x14ac:dyDescent="0.3">
      <c r="A288" s="141"/>
      <c r="B288" s="142"/>
      <c r="C288" s="142"/>
      <c r="D288" s="142"/>
      <c r="E288" s="142"/>
      <c r="F288" s="142"/>
      <c r="G288" s="142"/>
      <c r="H288" s="142"/>
      <c r="I288" s="142"/>
      <c r="J288" s="142"/>
      <c r="K288" s="142"/>
      <c r="L288" s="142"/>
      <c r="M288" s="142"/>
      <c r="N288" s="142"/>
      <c r="O288" s="142"/>
      <c r="P288" s="142"/>
      <c r="Q288" s="142"/>
      <c r="R288" s="142"/>
      <c r="S288" s="142"/>
      <c r="T288" s="142"/>
      <c r="U288" s="144"/>
      <c r="BD288" s="96">
        <v>46</v>
      </c>
      <c r="BE288" s="96">
        <v>-0.57800000000000074</v>
      </c>
    </row>
    <row r="289" spans="1:57" s="96" customFormat="1" ht="15.6" x14ac:dyDescent="0.3">
      <c r="A289" s="141"/>
      <c r="B289" s="142"/>
      <c r="C289" s="142"/>
      <c r="D289" s="142"/>
      <c r="E289" s="142"/>
      <c r="F289" s="142"/>
      <c r="G289" s="142"/>
      <c r="H289" s="142"/>
      <c r="I289" s="142"/>
      <c r="J289" s="142"/>
      <c r="K289" s="142"/>
      <c r="L289" s="142"/>
      <c r="M289" s="142"/>
      <c r="N289" s="142"/>
      <c r="O289" s="142"/>
      <c r="P289" s="142"/>
      <c r="Q289" s="142"/>
      <c r="R289" s="142"/>
      <c r="S289" s="142"/>
      <c r="T289" s="142"/>
      <c r="U289" s="144"/>
      <c r="BD289" s="96">
        <v>49</v>
      </c>
      <c r="BE289" s="96">
        <v>-0.37800000000000056</v>
      </c>
    </row>
    <row r="290" spans="1:57" s="96" customFormat="1" ht="16.2" thickBot="1" x14ac:dyDescent="0.35">
      <c r="A290" s="141"/>
      <c r="B290" s="142"/>
      <c r="C290" s="142"/>
      <c r="D290" s="142"/>
      <c r="E290" s="142"/>
      <c r="F290" s="142"/>
      <c r="G290" s="142"/>
      <c r="H290" s="142"/>
      <c r="I290" s="142"/>
      <c r="J290" s="142"/>
      <c r="K290" s="142"/>
      <c r="L290" s="142"/>
      <c r="M290" s="142"/>
      <c r="N290" s="142"/>
      <c r="O290" s="142"/>
      <c r="P290" s="142"/>
      <c r="Q290" s="142"/>
      <c r="R290" s="142"/>
      <c r="S290" s="142"/>
      <c r="T290" s="142"/>
      <c r="U290" s="144"/>
      <c r="BD290" s="96">
        <v>52</v>
      </c>
      <c r="BE290" s="96">
        <v>0.24199999999999933</v>
      </c>
    </row>
    <row r="291" spans="1:57" s="96" customFormat="1" ht="48" thickTop="1" thickBot="1" x14ac:dyDescent="0.35">
      <c r="A291" s="117" t="s">
        <v>80</v>
      </c>
      <c r="B291" s="118">
        <v>0</v>
      </c>
      <c r="C291" s="118">
        <v>5</v>
      </c>
      <c r="D291" s="118">
        <v>6</v>
      </c>
      <c r="E291" s="118">
        <v>9</v>
      </c>
      <c r="F291" s="118">
        <v>11</v>
      </c>
      <c r="G291" s="118">
        <v>20</v>
      </c>
      <c r="H291" s="118">
        <v>27</v>
      </c>
      <c r="I291" s="118">
        <v>30</v>
      </c>
      <c r="J291" s="118">
        <v>31</v>
      </c>
      <c r="K291" s="118">
        <v>41</v>
      </c>
      <c r="L291" s="118">
        <v>46</v>
      </c>
      <c r="M291" s="118">
        <v>51</v>
      </c>
      <c r="N291" s="118">
        <v>61</v>
      </c>
      <c r="O291" s="118">
        <v>66</v>
      </c>
      <c r="P291" s="118">
        <v>70</v>
      </c>
      <c r="Q291" s="118">
        <v>71</v>
      </c>
      <c r="R291" s="118">
        <v>71.5</v>
      </c>
      <c r="S291" s="118">
        <v>72.5</v>
      </c>
      <c r="T291" s="118">
        <v>83</v>
      </c>
      <c r="U291" s="118">
        <v>93</v>
      </c>
      <c r="W291" s="118"/>
      <c r="AC291" s="145"/>
      <c r="AD291" s="145"/>
      <c r="AE291" s="145"/>
      <c r="BD291" s="96">
        <v>56</v>
      </c>
      <c r="BE291" s="96">
        <v>0.8419999999999993</v>
      </c>
    </row>
    <row r="292" spans="1:57" s="97" customFormat="1" ht="48" thickTop="1" thickBot="1" x14ac:dyDescent="0.3">
      <c r="A292" s="120" t="s">
        <v>81</v>
      </c>
      <c r="B292" s="118">
        <v>0.97299999999999942</v>
      </c>
      <c r="C292" s="118">
        <v>1.0729999999999995</v>
      </c>
      <c r="D292" s="118">
        <v>1.7829999999999993</v>
      </c>
      <c r="E292" s="118">
        <v>1.6229999999999993</v>
      </c>
      <c r="F292" s="118">
        <v>0.5829999999999993</v>
      </c>
      <c r="G292" s="118">
        <v>0.81299999999999928</v>
      </c>
      <c r="H292" s="118">
        <v>0.91299999999999937</v>
      </c>
      <c r="I292" s="118">
        <v>1.1729999999999994</v>
      </c>
      <c r="J292" s="118">
        <v>0.67299999999999915</v>
      </c>
      <c r="K292" s="118">
        <v>-0.82700000000000085</v>
      </c>
      <c r="L292" s="118">
        <v>-0.10700000000000065</v>
      </c>
      <c r="M292" s="118">
        <v>-8.7000000000000632E-2</v>
      </c>
      <c r="N292" s="118">
        <v>-1.7000000000000792E-2</v>
      </c>
      <c r="O292" s="118">
        <v>7.299999999999951E-2</v>
      </c>
      <c r="P292" s="118">
        <v>0.47299999999999942</v>
      </c>
      <c r="Q292" s="118">
        <v>1.4129999999999994</v>
      </c>
      <c r="R292" s="118">
        <v>1.8929999999999993</v>
      </c>
      <c r="S292" s="118">
        <v>0.77299999999999924</v>
      </c>
      <c r="T292" s="118">
        <v>0.14299999999999935</v>
      </c>
      <c r="U292" s="118">
        <v>5.2999999999999492E-2</v>
      </c>
      <c r="W292" s="118"/>
      <c r="AC292" s="98"/>
      <c r="AD292" s="98"/>
      <c r="AE292" s="98"/>
      <c r="BD292" s="97">
        <v>58</v>
      </c>
      <c r="BE292" s="97">
        <v>1.7149999999999994</v>
      </c>
    </row>
    <row r="293" spans="1:57" s="96" customFormat="1" ht="16.2" thickTop="1" x14ac:dyDescent="0.3">
      <c r="I293" s="96" t="s">
        <v>110</v>
      </c>
      <c r="M293" s="96" t="s">
        <v>109</v>
      </c>
      <c r="R293" s="96" t="s">
        <v>108</v>
      </c>
      <c r="BD293" s="96">
        <v>60</v>
      </c>
      <c r="BE293" s="96">
        <v>2.5249999999999995</v>
      </c>
    </row>
    <row r="294" spans="1:57" s="96" customFormat="1" ht="15.6" x14ac:dyDescent="0.3">
      <c r="BD294" s="96">
        <v>65</v>
      </c>
      <c r="BE294" s="96">
        <v>2.5349999999999993</v>
      </c>
    </row>
    <row r="295" spans="1:57" s="96" customFormat="1" ht="23.4" thickBot="1" x14ac:dyDescent="0.35">
      <c r="A295" s="166" t="s">
        <v>99</v>
      </c>
      <c r="B295" s="166"/>
      <c r="C295" s="166"/>
      <c r="D295" s="166"/>
      <c r="E295" s="166"/>
      <c r="F295" s="166"/>
      <c r="G295" s="166"/>
      <c r="H295" s="166"/>
      <c r="I295" s="166"/>
      <c r="J295" s="166"/>
      <c r="K295" s="166"/>
      <c r="L295" s="166"/>
      <c r="M295" s="166"/>
      <c r="N295" s="166"/>
      <c r="O295" s="166"/>
      <c r="P295" s="166"/>
      <c r="Q295" s="166"/>
      <c r="R295" s="166"/>
      <c r="S295" s="166"/>
      <c r="T295" s="166"/>
      <c r="U295" s="166"/>
    </row>
    <row r="296" spans="1:57" s="96" customFormat="1" ht="16.2" thickTop="1" x14ac:dyDescent="0.3">
      <c r="A296" s="134"/>
      <c r="B296" s="135"/>
      <c r="C296" s="135"/>
      <c r="D296" s="135"/>
      <c r="E296" s="136"/>
      <c r="F296" s="137"/>
      <c r="G296" s="137"/>
      <c r="H296" s="137"/>
      <c r="I296" s="137"/>
      <c r="J296" s="137"/>
      <c r="K296" s="137"/>
      <c r="L296" s="137"/>
      <c r="M296" s="138"/>
      <c r="N296" s="138"/>
      <c r="O296" s="138"/>
      <c r="P296" s="138"/>
      <c r="Q296" s="139"/>
      <c r="R296" s="139"/>
      <c r="S296" s="139"/>
      <c r="T296" s="135"/>
      <c r="U296" s="140"/>
    </row>
    <row r="297" spans="1:57" s="96" customFormat="1" ht="15.6" x14ac:dyDescent="0.3">
      <c r="A297" s="141"/>
      <c r="B297" s="142"/>
      <c r="C297" s="142"/>
      <c r="D297" s="142"/>
      <c r="E297" s="143"/>
      <c r="F297" s="143"/>
      <c r="G297" s="143"/>
      <c r="H297" s="143"/>
      <c r="I297" s="143"/>
      <c r="J297" s="143"/>
      <c r="K297" s="143"/>
      <c r="L297" s="143"/>
      <c r="M297" s="143"/>
      <c r="N297" s="143"/>
      <c r="O297" s="143"/>
      <c r="P297" s="143"/>
      <c r="Q297" s="143"/>
      <c r="R297" s="143"/>
      <c r="S297" s="143"/>
      <c r="T297" s="142"/>
      <c r="U297" s="144"/>
    </row>
    <row r="298" spans="1:57" s="96" customFormat="1" ht="15.6" x14ac:dyDescent="0.3">
      <c r="A298" s="141"/>
      <c r="B298" s="142"/>
      <c r="C298" s="142"/>
      <c r="D298" s="142"/>
      <c r="E298" s="143"/>
      <c r="F298" s="143"/>
      <c r="G298" s="143"/>
      <c r="H298" s="143"/>
      <c r="I298" s="143"/>
      <c r="J298" s="143"/>
      <c r="K298" s="143"/>
      <c r="L298" s="143"/>
      <c r="M298" s="143"/>
      <c r="N298" s="143"/>
      <c r="O298" s="143"/>
      <c r="P298" s="143"/>
      <c r="Q298" s="143"/>
      <c r="R298" s="143"/>
      <c r="S298" s="143"/>
      <c r="T298" s="142"/>
      <c r="U298" s="144"/>
    </row>
    <row r="299" spans="1:57" s="96" customFormat="1" ht="15.6" x14ac:dyDescent="0.3">
      <c r="A299" s="141"/>
      <c r="B299" s="142"/>
      <c r="C299" s="142"/>
      <c r="D299" s="142"/>
      <c r="E299" s="142"/>
      <c r="F299" s="142"/>
      <c r="G299" s="142"/>
      <c r="H299" s="142"/>
      <c r="I299" s="142"/>
      <c r="J299" s="142"/>
      <c r="K299" s="142"/>
      <c r="L299" s="142"/>
      <c r="M299" s="142"/>
      <c r="N299" s="142"/>
      <c r="O299" s="142"/>
      <c r="P299" s="142"/>
      <c r="Q299" s="142"/>
      <c r="R299" s="142"/>
      <c r="S299" s="142"/>
      <c r="T299" s="142"/>
      <c r="U299" s="144"/>
    </row>
    <row r="300" spans="1:57" s="96" customFormat="1" ht="15.6" x14ac:dyDescent="0.3">
      <c r="A300" s="141"/>
      <c r="B300" s="142"/>
      <c r="C300" s="142"/>
      <c r="D300" s="142"/>
      <c r="E300" s="142"/>
      <c r="F300" s="142"/>
      <c r="G300" s="142"/>
      <c r="H300" s="142"/>
      <c r="I300" s="142"/>
      <c r="J300" s="142"/>
      <c r="K300" s="142"/>
      <c r="L300" s="142"/>
      <c r="M300" s="142"/>
      <c r="N300" s="142"/>
      <c r="O300" s="142"/>
      <c r="P300" s="142"/>
      <c r="Q300" s="142"/>
      <c r="R300" s="142"/>
      <c r="S300" s="142"/>
      <c r="T300" s="142"/>
      <c r="U300" s="144"/>
    </row>
    <row r="301" spans="1:57" s="96" customFormat="1" ht="15.6" x14ac:dyDescent="0.3">
      <c r="A301" s="141"/>
      <c r="B301" s="142"/>
      <c r="C301" s="142"/>
      <c r="D301" s="142"/>
      <c r="E301" s="142"/>
      <c r="F301" s="142"/>
      <c r="G301" s="142"/>
      <c r="H301" s="142"/>
      <c r="I301" s="142"/>
      <c r="J301" s="142"/>
      <c r="K301" s="142"/>
      <c r="L301" s="142"/>
      <c r="M301" s="142"/>
      <c r="N301" s="142"/>
      <c r="O301" s="142"/>
      <c r="P301" s="142"/>
      <c r="Q301" s="142"/>
      <c r="R301" s="142"/>
      <c r="S301" s="142"/>
      <c r="T301" s="142"/>
      <c r="U301" s="144"/>
    </row>
    <row r="302" spans="1:57" s="96" customFormat="1" ht="15.6" x14ac:dyDescent="0.3">
      <c r="A302" s="141"/>
      <c r="B302" s="142"/>
      <c r="C302" s="142"/>
      <c r="D302" s="142"/>
      <c r="E302" s="142"/>
      <c r="F302" s="142"/>
      <c r="G302" s="142"/>
      <c r="H302" s="142"/>
      <c r="I302" s="142"/>
      <c r="J302" s="142"/>
      <c r="K302" s="142"/>
      <c r="L302" s="142"/>
      <c r="M302" s="142"/>
      <c r="N302" s="142"/>
      <c r="O302" s="142"/>
      <c r="P302" s="142"/>
      <c r="Q302" s="142"/>
      <c r="R302" s="142"/>
      <c r="S302" s="142"/>
      <c r="T302" s="142"/>
      <c r="U302" s="144"/>
    </row>
    <row r="303" spans="1:57" s="96" customFormat="1" ht="15.6" x14ac:dyDescent="0.3">
      <c r="A303" s="141"/>
      <c r="B303" s="142"/>
      <c r="C303" s="142"/>
      <c r="D303" s="142"/>
      <c r="E303" s="142"/>
      <c r="F303" s="142"/>
      <c r="G303" s="142"/>
      <c r="H303" s="142"/>
      <c r="I303" s="142"/>
      <c r="J303" s="142"/>
      <c r="K303" s="142"/>
      <c r="L303" s="142"/>
      <c r="M303" s="142"/>
      <c r="N303" s="142"/>
      <c r="O303" s="142"/>
      <c r="P303" s="142"/>
      <c r="Q303" s="142"/>
      <c r="R303" s="142"/>
      <c r="S303" s="142"/>
      <c r="T303" s="142"/>
      <c r="U303" s="144"/>
    </row>
    <row r="304" spans="1:57" s="96" customFormat="1" ht="15.6" x14ac:dyDescent="0.3">
      <c r="A304" s="141"/>
      <c r="B304" s="142"/>
      <c r="C304" s="142"/>
      <c r="D304" s="142"/>
      <c r="E304" s="142"/>
      <c r="F304" s="142"/>
      <c r="G304" s="142"/>
      <c r="H304" s="142"/>
      <c r="I304" s="142"/>
      <c r="J304" s="142"/>
      <c r="K304" s="142"/>
      <c r="L304" s="142"/>
      <c r="M304" s="142"/>
      <c r="N304" s="142"/>
      <c r="O304" s="142"/>
      <c r="P304" s="142"/>
      <c r="Q304" s="142"/>
      <c r="R304" s="142"/>
      <c r="S304" s="142"/>
      <c r="T304" s="142"/>
      <c r="U304" s="144"/>
    </row>
    <row r="305" spans="1:28" s="96" customFormat="1" ht="15.6" x14ac:dyDescent="0.3">
      <c r="A305" s="141"/>
      <c r="B305" s="142"/>
      <c r="C305" s="142"/>
      <c r="D305" s="142"/>
      <c r="E305" s="142"/>
      <c r="F305" s="142"/>
      <c r="G305" s="142"/>
      <c r="H305" s="142"/>
      <c r="I305" s="142"/>
      <c r="J305" s="142"/>
      <c r="K305" s="142"/>
      <c r="L305" s="142"/>
      <c r="M305" s="142"/>
      <c r="N305" s="142"/>
      <c r="O305" s="142"/>
      <c r="P305" s="142"/>
      <c r="Q305" s="142"/>
      <c r="R305" s="142"/>
      <c r="S305" s="142"/>
      <c r="T305" s="142"/>
      <c r="U305" s="144"/>
    </row>
    <row r="306" spans="1:28" s="96" customFormat="1" ht="16.2" thickBot="1" x14ac:dyDescent="0.35">
      <c r="A306" s="141"/>
      <c r="B306" s="142"/>
      <c r="C306" s="142"/>
      <c r="D306" s="142"/>
      <c r="E306" s="142"/>
      <c r="F306" s="142"/>
      <c r="G306" s="142"/>
      <c r="H306" s="142"/>
      <c r="I306" s="142"/>
      <c r="J306" s="142"/>
      <c r="K306" s="142"/>
      <c r="L306" s="142"/>
      <c r="M306" s="142"/>
      <c r="N306" s="142"/>
      <c r="O306" s="142"/>
      <c r="P306" s="142"/>
      <c r="Q306" s="142"/>
      <c r="R306" s="142"/>
      <c r="S306" s="142"/>
      <c r="T306" s="142"/>
      <c r="U306" s="144"/>
    </row>
    <row r="307" spans="1:28" s="96" customFormat="1" ht="48" thickTop="1" thickBot="1" x14ac:dyDescent="0.35">
      <c r="A307" s="117" t="s">
        <v>80</v>
      </c>
      <c r="B307" s="118">
        <v>0</v>
      </c>
      <c r="C307" s="118">
        <v>10</v>
      </c>
      <c r="D307" s="118">
        <v>16</v>
      </c>
      <c r="E307" s="118">
        <v>18.5</v>
      </c>
      <c r="F307" s="118">
        <v>20.5</v>
      </c>
      <c r="G307" s="118">
        <v>24.5</v>
      </c>
      <c r="H307" s="118">
        <v>25.5</v>
      </c>
      <c r="I307" s="118">
        <v>28</v>
      </c>
      <c r="J307" s="118">
        <v>31</v>
      </c>
      <c r="K307" s="118">
        <v>33</v>
      </c>
      <c r="L307" s="118">
        <v>34</v>
      </c>
      <c r="M307" s="118">
        <v>37</v>
      </c>
      <c r="N307" s="118">
        <v>41</v>
      </c>
      <c r="O307" s="118">
        <v>43.5</v>
      </c>
      <c r="P307" s="118">
        <v>44.5</v>
      </c>
      <c r="Q307" s="118">
        <v>48.5</v>
      </c>
      <c r="R307" s="118">
        <v>53</v>
      </c>
      <c r="S307" s="118">
        <v>58</v>
      </c>
      <c r="T307" s="118">
        <v>63</v>
      </c>
      <c r="U307" s="100"/>
      <c r="Y307" s="145"/>
      <c r="Z307" s="145"/>
      <c r="AA307" s="145"/>
      <c r="AB307" s="145"/>
    </row>
    <row r="308" spans="1:28" s="97" customFormat="1" ht="48" thickTop="1" thickBot="1" x14ac:dyDescent="0.3">
      <c r="A308" s="120" t="s">
        <v>81</v>
      </c>
      <c r="B308" s="118">
        <v>1.6369999999999998</v>
      </c>
      <c r="C308" s="118">
        <v>1.6269999999999998</v>
      </c>
      <c r="D308" s="118">
        <v>1.7469999999999997</v>
      </c>
      <c r="E308" s="118">
        <v>1.6169999999999998</v>
      </c>
      <c r="F308" s="118">
        <v>0.49699999999999989</v>
      </c>
      <c r="G308" s="118">
        <v>-0.79300000000000015</v>
      </c>
      <c r="H308" s="118">
        <v>-0.71300000000000008</v>
      </c>
      <c r="I308" s="118">
        <v>-0.64300000000000024</v>
      </c>
      <c r="J308" s="118">
        <v>-1.3000000000000345E-2</v>
      </c>
      <c r="K308" s="118">
        <v>1.1869999999999998</v>
      </c>
      <c r="L308" s="118">
        <v>0.38699999999999957</v>
      </c>
      <c r="M308" s="118">
        <v>-0.43300000000000027</v>
      </c>
      <c r="N308" s="118">
        <v>-0.19300000000000006</v>
      </c>
      <c r="O308" s="118">
        <v>1.6469999999999998</v>
      </c>
      <c r="P308" s="118">
        <v>0.62699999999999978</v>
      </c>
      <c r="Q308" s="118">
        <v>0.72699999999999987</v>
      </c>
      <c r="R308" s="118">
        <v>0.87699999999999978</v>
      </c>
      <c r="S308" s="118">
        <v>0.8969999999999998</v>
      </c>
      <c r="T308" s="118">
        <v>0.88699999999999957</v>
      </c>
      <c r="U308" s="101"/>
      <c r="Y308" s="98"/>
      <c r="Z308" s="98"/>
      <c r="AA308" s="98"/>
      <c r="AB308" s="98"/>
    </row>
    <row r="309" spans="1:28" s="96" customFormat="1" ht="16.2" thickTop="1" x14ac:dyDescent="0.3">
      <c r="E309" s="96" t="s">
        <v>110</v>
      </c>
      <c r="H309" s="96" t="s">
        <v>109</v>
      </c>
      <c r="K309" s="96" t="s">
        <v>108</v>
      </c>
    </row>
    <row r="310" spans="1:28" s="96" customFormat="1" ht="15.6" x14ac:dyDescent="0.3"/>
    <row r="311" spans="1:28" s="96" customFormat="1" ht="23.4" thickBot="1" x14ac:dyDescent="0.35">
      <c r="A311" s="166" t="s">
        <v>100</v>
      </c>
      <c r="B311" s="166"/>
      <c r="C311" s="166"/>
      <c r="D311" s="166"/>
      <c r="E311" s="166"/>
      <c r="F311" s="166"/>
      <c r="G311" s="166"/>
      <c r="H311" s="166"/>
      <c r="I311" s="166"/>
      <c r="J311" s="166"/>
      <c r="K311" s="166"/>
      <c r="L311" s="166"/>
      <c r="M311" s="166"/>
      <c r="N311" s="166"/>
      <c r="O311" s="166"/>
      <c r="P311" s="166"/>
      <c r="Q311" s="166"/>
      <c r="R311" s="166"/>
      <c r="S311" s="166"/>
      <c r="T311" s="166"/>
      <c r="U311" s="166"/>
    </row>
    <row r="312" spans="1:28" s="96" customFormat="1" ht="16.2" thickTop="1" x14ac:dyDescent="0.3">
      <c r="A312" s="134"/>
      <c r="B312" s="135"/>
      <c r="C312" s="135"/>
      <c r="D312" s="135"/>
      <c r="E312" s="136"/>
      <c r="F312" s="137"/>
      <c r="G312" s="137"/>
      <c r="H312" s="137"/>
      <c r="I312" s="137"/>
      <c r="J312" s="137"/>
      <c r="K312" s="137"/>
      <c r="L312" s="137"/>
      <c r="M312" s="138"/>
      <c r="N312" s="138"/>
      <c r="O312" s="138"/>
      <c r="P312" s="138"/>
      <c r="Q312" s="139"/>
      <c r="R312" s="139"/>
      <c r="S312" s="139"/>
      <c r="T312" s="135"/>
      <c r="U312" s="140"/>
    </row>
    <row r="313" spans="1:28" s="96" customFormat="1" ht="15.6" x14ac:dyDescent="0.3">
      <c r="A313" s="141"/>
      <c r="B313" s="142"/>
      <c r="C313" s="142"/>
      <c r="D313" s="142"/>
      <c r="E313" s="143"/>
      <c r="F313" s="143"/>
      <c r="G313" s="143"/>
      <c r="H313" s="143"/>
      <c r="I313" s="143"/>
      <c r="J313" s="143"/>
      <c r="K313" s="143"/>
      <c r="L313" s="143"/>
      <c r="M313" s="143"/>
      <c r="N313" s="143"/>
      <c r="O313" s="143"/>
      <c r="P313" s="143"/>
      <c r="Q313" s="143"/>
      <c r="R313" s="143"/>
      <c r="S313" s="143"/>
      <c r="T313" s="142"/>
      <c r="U313" s="144"/>
    </row>
    <row r="314" spans="1:28" s="96" customFormat="1" ht="15.6" x14ac:dyDescent="0.3">
      <c r="A314" s="141"/>
      <c r="B314" s="142"/>
      <c r="C314" s="142"/>
      <c r="D314" s="142"/>
      <c r="E314" s="143"/>
      <c r="F314" s="143"/>
      <c r="G314" s="143"/>
      <c r="H314" s="143"/>
      <c r="I314" s="143"/>
      <c r="J314" s="143"/>
      <c r="K314" s="143"/>
      <c r="L314" s="143"/>
      <c r="M314" s="143"/>
      <c r="N314" s="143"/>
      <c r="O314" s="143"/>
      <c r="P314" s="143"/>
      <c r="Q314" s="143"/>
      <c r="R314" s="143"/>
      <c r="S314" s="143"/>
      <c r="T314" s="142"/>
      <c r="U314" s="144"/>
    </row>
    <row r="315" spans="1:28" s="96" customFormat="1" ht="15.6" x14ac:dyDescent="0.3">
      <c r="A315" s="141"/>
      <c r="B315" s="142"/>
      <c r="C315" s="142"/>
      <c r="D315" s="142"/>
      <c r="E315" s="142"/>
      <c r="F315" s="142"/>
      <c r="G315" s="142"/>
      <c r="H315" s="142"/>
      <c r="I315" s="142"/>
      <c r="J315" s="142"/>
      <c r="K315" s="142"/>
      <c r="L315" s="142"/>
      <c r="M315" s="142"/>
      <c r="N315" s="142"/>
      <c r="O315" s="142"/>
      <c r="P315" s="142"/>
      <c r="Q315" s="142"/>
      <c r="R315" s="142"/>
      <c r="S315" s="142"/>
      <c r="T315" s="142"/>
      <c r="U315" s="144"/>
    </row>
    <row r="316" spans="1:28" s="96" customFormat="1" ht="15.6" x14ac:dyDescent="0.3">
      <c r="A316" s="141"/>
      <c r="B316" s="142"/>
      <c r="C316" s="142"/>
      <c r="D316" s="142"/>
      <c r="E316" s="142"/>
      <c r="F316" s="142"/>
      <c r="G316" s="142"/>
      <c r="H316" s="142"/>
      <c r="I316" s="142"/>
      <c r="J316" s="142"/>
      <c r="K316" s="142"/>
      <c r="L316" s="142"/>
      <c r="M316" s="142"/>
      <c r="N316" s="142"/>
      <c r="O316" s="142"/>
      <c r="P316" s="142"/>
      <c r="Q316" s="142"/>
      <c r="R316" s="142"/>
      <c r="S316" s="142"/>
      <c r="T316" s="142"/>
      <c r="U316" s="144"/>
    </row>
    <row r="317" spans="1:28" s="96" customFormat="1" ht="15.6" x14ac:dyDescent="0.3">
      <c r="A317" s="141"/>
      <c r="B317" s="142"/>
      <c r="C317" s="142"/>
      <c r="D317" s="142"/>
      <c r="E317" s="142"/>
      <c r="F317" s="142"/>
      <c r="G317" s="142"/>
      <c r="H317" s="142"/>
      <c r="I317" s="142"/>
      <c r="J317" s="142"/>
      <c r="K317" s="142"/>
      <c r="L317" s="142"/>
      <c r="M317" s="142"/>
      <c r="N317" s="142"/>
      <c r="O317" s="142"/>
      <c r="P317" s="142"/>
      <c r="Q317" s="142"/>
      <c r="R317" s="142"/>
      <c r="S317" s="142"/>
      <c r="T317" s="142"/>
      <c r="U317" s="144"/>
    </row>
    <row r="318" spans="1:28" s="96" customFormat="1" ht="15.6" x14ac:dyDescent="0.3">
      <c r="A318" s="141"/>
      <c r="B318" s="142"/>
      <c r="C318" s="142"/>
      <c r="D318" s="142"/>
      <c r="E318" s="142"/>
      <c r="F318" s="142"/>
      <c r="G318" s="142"/>
      <c r="H318" s="142"/>
      <c r="I318" s="142"/>
      <c r="J318" s="142"/>
      <c r="K318" s="142"/>
      <c r="L318" s="142"/>
      <c r="M318" s="142"/>
      <c r="N318" s="142"/>
      <c r="O318" s="142"/>
      <c r="P318" s="142"/>
      <c r="Q318" s="142"/>
      <c r="R318" s="142"/>
      <c r="S318" s="142"/>
      <c r="T318" s="142"/>
      <c r="U318" s="144"/>
    </row>
    <row r="319" spans="1:28" s="96" customFormat="1" ht="15.6" x14ac:dyDescent="0.3">
      <c r="A319" s="141"/>
      <c r="B319" s="142"/>
      <c r="C319" s="142"/>
      <c r="D319" s="142"/>
      <c r="E319" s="142"/>
      <c r="F319" s="142"/>
      <c r="G319" s="142"/>
      <c r="H319" s="142"/>
      <c r="I319" s="142"/>
      <c r="J319" s="142"/>
      <c r="K319" s="142"/>
      <c r="L319" s="142"/>
      <c r="M319" s="142"/>
      <c r="N319" s="142"/>
      <c r="O319" s="142"/>
      <c r="P319" s="142"/>
      <c r="Q319" s="142"/>
      <c r="R319" s="142"/>
      <c r="S319" s="142"/>
      <c r="T319" s="142"/>
      <c r="U319" s="144"/>
    </row>
    <row r="320" spans="1:28" s="96" customFormat="1" ht="15.6" x14ac:dyDescent="0.3">
      <c r="A320" s="141"/>
      <c r="B320" s="142"/>
      <c r="C320" s="142"/>
      <c r="D320" s="142"/>
      <c r="E320" s="142"/>
      <c r="F320" s="142"/>
      <c r="G320" s="142"/>
      <c r="H320" s="142"/>
      <c r="I320" s="142"/>
      <c r="J320" s="142"/>
      <c r="K320" s="142"/>
      <c r="L320" s="142"/>
      <c r="M320" s="142"/>
      <c r="N320" s="142"/>
      <c r="O320" s="142"/>
      <c r="P320" s="142"/>
      <c r="Q320" s="142"/>
      <c r="R320" s="142"/>
      <c r="S320" s="142"/>
      <c r="T320" s="142"/>
      <c r="U320" s="144"/>
    </row>
    <row r="321" spans="1:28" s="96" customFormat="1" ht="15.6" x14ac:dyDescent="0.3">
      <c r="A321" s="141"/>
      <c r="B321" s="142"/>
      <c r="C321" s="142"/>
      <c r="D321" s="142"/>
      <c r="E321" s="142"/>
      <c r="F321" s="142"/>
      <c r="G321" s="142"/>
      <c r="H321" s="142"/>
      <c r="I321" s="142"/>
      <c r="J321" s="142"/>
      <c r="K321" s="142"/>
      <c r="L321" s="142"/>
      <c r="M321" s="142"/>
      <c r="N321" s="142"/>
      <c r="O321" s="142"/>
      <c r="P321" s="142"/>
      <c r="Q321" s="142"/>
      <c r="R321" s="142"/>
      <c r="S321" s="142"/>
      <c r="T321" s="142"/>
      <c r="U321" s="144"/>
    </row>
    <row r="322" spans="1:28" s="96" customFormat="1" ht="16.2" thickBot="1" x14ac:dyDescent="0.35">
      <c r="A322" s="141"/>
      <c r="B322" s="142"/>
      <c r="C322" s="142"/>
      <c r="D322" s="142"/>
      <c r="E322" s="142"/>
      <c r="F322" s="142"/>
      <c r="G322" s="142"/>
      <c r="H322" s="142"/>
      <c r="I322" s="142"/>
      <c r="J322" s="142"/>
      <c r="K322" s="142"/>
      <c r="L322" s="142"/>
      <c r="M322" s="142"/>
      <c r="N322" s="142"/>
      <c r="O322" s="142"/>
      <c r="P322" s="142"/>
      <c r="Q322" s="142"/>
      <c r="R322" s="142"/>
      <c r="S322" s="142"/>
      <c r="T322" s="142"/>
      <c r="U322" s="144"/>
    </row>
    <row r="323" spans="1:28" s="96" customFormat="1" ht="48" thickTop="1" thickBot="1" x14ac:dyDescent="0.35">
      <c r="A323" s="117" t="s">
        <v>80</v>
      </c>
      <c r="B323" s="118">
        <v>0</v>
      </c>
      <c r="C323" s="118">
        <v>10</v>
      </c>
      <c r="D323" s="118">
        <v>15</v>
      </c>
      <c r="E323" s="118">
        <v>18</v>
      </c>
      <c r="F323" s="118">
        <v>20</v>
      </c>
      <c r="G323" s="118">
        <v>21</v>
      </c>
      <c r="H323" s="118">
        <v>23</v>
      </c>
      <c r="I323" s="118">
        <v>24</v>
      </c>
      <c r="J323" s="118">
        <v>27</v>
      </c>
      <c r="K323" s="118">
        <v>30</v>
      </c>
      <c r="L323" s="118">
        <v>34</v>
      </c>
      <c r="M323" s="118">
        <v>36</v>
      </c>
      <c r="N323" s="118">
        <v>38</v>
      </c>
      <c r="O323" s="118">
        <v>38.5</v>
      </c>
      <c r="P323" s="118">
        <v>39.5</v>
      </c>
      <c r="Q323" s="118">
        <v>43.5</v>
      </c>
      <c r="R323" s="118">
        <v>48</v>
      </c>
      <c r="S323" s="118">
        <v>53</v>
      </c>
      <c r="T323" s="118">
        <v>58</v>
      </c>
      <c r="U323" s="125">
        <v>70</v>
      </c>
      <c r="V323" s="126"/>
      <c r="Z323" s="145"/>
      <c r="AA323" s="145"/>
      <c r="AB323" s="145"/>
    </row>
    <row r="324" spans="1:28" s="97" customFormat="1" ht="48" thickTop="1" thickBot="1" x14ac:dyDescent="0.3">
      <c r="A324" s="120" t="s">
        <v>81</v>
      </c>
      <c r="B324" s="118">
        <v>-1.8520000000000003</v>
      </c>
      <c r="C324" s="118">
        <v>-1.8120000000000003</v>
      </c>
      <c r="D324" s="118">
        <v>-1.7919999999999998</v>
      </c>
      <c r="E324" s="118">
        <v>-0.18199999999999994</v>
      </c>
      <c r="F324" s="118">
        <v>0.91799999999999971</v>
      </c>
      <c r="G324" s="118">
        <v>1.5879999999999999</v>
      </c>
      <c r="H324" s="118">
        <v>1.5579999999999998</v>
      </c>
      <c r="I324" s="118">
        <v>0.90799999999999992</v>
      </c>
      <c r="J324" s="118">
        <v>-0.80200000000000005</v>
      </c>
      <c r="K324" s="118">
        <v>-1.2720000000000002</v>
      </c>
      <c r="L324" s="118">
        <v>-0.75200000000000022</v>
      </c>
      <c r="M324" s="118">
        <v>-4.2000000000000259E-2</v>
      </c>
      <c r="N324" s="118">
        <v>0.98799999999999999</v>
      </c>
      <c r="O324" s="118">
        <v>1.448</v>
      </c>
      <c r="P324" s="118">
        <v>0.46799999999999997</v>
      </c>
      <c r="Q324" s="118">
        <v>-2.0000000000002238E-3</v>
      </c>
      <c r="R324" s="118">
        <v>8.8000000000000078E-2</v>
      </c>
      <c r="S324" s="118">
        <v>0.1080000000000001</v>
      </c>
      <c r="T324" s="118">
        <v>0.1379999999999999</v>
      </c>
      <c r="U324" s="125">
        <v>0.25800000000000001</v>
      </c>
      <c r="V324" s="126"/>
      <c r="Z324" s="98"/>
      <c r="AA324" s="98"/>
      <c r="AB324" s="98"/>
    </row>
    <row r="325" spans="1:28" s="96" customFormat="1" ht="16.2" thickTop="1" x14ac:dyDescent="0.3">
      <c r="H325" s="96" t="s">
        <v>110</v>
      </c>
      <c r="K325" s="96" t="s">
        <v>109</v>
      </c>
      <c r="O325" s="96" t="s">
        <v>108</v>
      </c>
    </row>
    <row r="326" spans="1:28" s="96" customFormat="1" ht="15.6" x14ac:dyDescent="0.3"/>
    <row r="327" spans="1:28" s="96" customFormat="1" ht="23.4" thickBot="1" x14ac:dyDescent="0.35">
      <c r="A327" s="166" t="s">
        <v>101</v>
      </c>
      <c r="B327" s="166"/>
      <c r="C327" s="166"/>
      <c r="D327" s="166"/>
      <c r="E327" s="166"/>
      <c r="F327" s="166"/>
      <c r="G327" s="166"/>
      <c r="H327" s="166"/>
      <c r="I327" s="166"/>
      <c r="J327" s="166"/>
      <c r="K327" s="166"/>
      <c r="L327" s="166"/>
      <c r="M327" s="166"/>
      <c r="N327" s="166"/>
      <c r="O327" s="166"/>
      <c r="P327" s="166"/>
      <c r="Q327" s="166"/>
      <c r="R327" s="166"/>
      <c r="S327" s="166"/>
      <c r="T327" s="166"/>
      <c r="U327" s="166"/>
    </row>
    <row r="328" spans="1:28" s="96" customFormat="1" ht="16.2" thickTop="1" x14ac:dyDescent="0.3">
      <c r="A328" s="134"/>
      <c r="B328" s="135"/>
      <c r="C328" s="135"/>
      <c r="D328" s="135"/>
      <c r="E328" s="136"/>
      <c r="F328" s="137"/>
      <c r="G328" s="137"/>
      <c r="H328" s="137"/>
      <c r="I328" s="137"/>
      <c r="J328" s="137"/>
      <c r="K328" s="137"/>
      <c r="L328" s="137"/>
      <c r="M328" s="138"/>
      <c r="N328" s="138"/>
      <c r="O328" s="138"/>
      <c r="P328" s="138"/>
      <c r="Q328" s="139"/>
      <c r="R328" s="139"/>
      <c r="S328" s="139"/>
      <c r="T328" s="135"/>
      <c r="U328" s="140"/>
    </row>
    <row r="329" spans="1:28" s="96" customFormat="1" ht="15.6" x14ac:dyDescent="0.3">
      <c r="A329" s="141"/>
      <c r="B329" s="142"/>
      <c r="C329" s="142"/>
      <c r="D329" s="142"/>
      <c r="E329" s="143"/>
      <c r="F329" s="143"/>
      <c r="G329" s="143"/>
      <c r="H329" s="143"/>
      <c r="I329" s="143"/>
      <c r="J329" s="143"/>
      <c r="K329" s="143"/>
      <c r="L329" s="143"/>
      <c r="M329" s="143"/>
      <c r="N329" s="143"/>
      <c r="O329" s="143"/>
      <c r="P329" s="143"/>
      <c r="Q329" s="143"/>
      <c r="R329" s="143"/>
      <c r="S329" s="143"/>
      <c r="T329" s="142"/>
      <c r="U329" s="144"/>
    </row>
    <row r="330" spans="1:28" s="96" customFormat="1" ht="15.6" x14ac:dyDescent="0.3">
      <c r="A330" s="141"/>
      <c r="B330" s="142"/>
      <c r="C330" s="142"/>
      <c r="D330" s="142"/>
      <c r="E330" s="143"/>
      <c r="F330" s="143"/>
      <c r="G330" s="143"/>
      <c r="H330" s="143"/>
      <c r="I330" s="143"/>
      <c r="J330" s="143"/>
      <c r="K330" s="143"/>
      <c r="L330" s="143"/>
      <c r="M330" s="143"/>
      <c r="N330" s="143"/>
      <c r="O330" s="143"/>
      <c r="P330" s="143"/>
      <c r="Q330" s="143"/>
      <c r="R330" s="143"/>
      <c r="S330" s="143"/>
      <c r="T330" s="142"/>
      <c r="U330" s="144"/>
    </row>
    <row r="331" spans="1:28" s="96" customFormat="1" ht="15.6" x14ac:dyDescent="0.3">
      <c r="A331" s="141"/>
      <c r="B331" s="142"/>
      <c r="C331" s="142"/>
      <c r="D331" s="142"/>
      <c r="E331" s="142"/>
      <c r="F331" s="142"/>
      <c r="G331" s="142"/>
      <c r="H331" s="142"/>
      <c r="I331" s="142"/>
      <c r="J331" s="142"/>
      <c r="K331" s="142"/>
      <c r="L331" s="142"/>
      <c r="M331" s="142"/>
      <c r="N331" s="142"/>
      <c r="O331" s="142"/>
      <c r="P331" s="142"/>
      <c r="Q331" s="142"/>
      <c r="R331" s="142"/>
      <c r="S331" s="142"/>
      <c r="T331" s="142"/>
      <c r="U331" s="144"/>
    </row>
    <row r="332" spans="1:28" s="96" customFormat="1" ht="15.6" x14ac:dyDescent="0.3">
      <c r="A332" s="141"/>
      <c r="B332" s="142"/>
      <c r="C332" s="142"/>
      <c r="D332" s="142"/>
      <c r="E332" s="142"/>
      <c r="F332" s="142"/>
      <c r="G332" s="142"/>
      <c r="H332" s="142"/>
      <c r="I332" s="142"/>
      <c r="J332" s="142"/>
      <c r="K332" s="142"/>
      <c r="L332" s="142"/>
      <c r="M332" s="142"/>
      <c r="N332" s="142"/>
      <c r="O332" s="142"/>
      <c r="P332" s="142"/>
      <c r="Q332" s="142"/>
      <c r="R332" s="142"/>
      <c r="S332" s="142"/>
      <c r="T332" s="142"/>
      <c r="U332" s="144"/>
    </row>
    <row r="333" spans="1:28" s="96" customFormat="1" ht="15.6" x14ac:dyDescent="0.3">
      <c r="A333" s="141"/>
      <c r="B333" s="142"/>
      <c r="C333" s="142"/>
      <c r="D333" s="142"/>
      <c r="E333" s="142"/>
      <c r="F333" s="142"/>
      <c r="G333" s="142"/>
      <c r="H333" s="142"/>
      <c r="I333" s="142"/>
      <c r="J333" s="142"/>
      <c r="K333" s="142"/>
      <c r="L333" s="142"/>
      <c r="M333" s="142"/>
      <c r="N333" s="142"/>
      <c r="O333" s="142"/>
      <c r="P333" s="142"/>
      <c r="Q333" s="142"/>
      <c r="R333" s="142"/>
      <c r="S333" s="142"/>
      <c r="T333" s="142"/>
      <c r="U333" s="144"/>
    </row>
    <row r="334" spans="1:28" s="96" customFormat="1" ht="15.6" x14ac:dyDescent="0.3">
      <c r="A334" s="141"/>
      <c r="B334" s="142"/>
      <c r="C334" s="142"/>
      <c r="D334" s="142"/>
      <c r="E334" s="142"/>
      <c r="F334" s="142"/>
      <c r="G334" s="142"/>
      <c r="H334" s="142"/>
      <c r="I334" s="142"/>
      <c r="J334" s="142"/>
      <c r="K334" s="142"/>
      <c r="L334" s="142"/>
      <c r="M334" s="142"/>
      <c r="N334" s="142"/>
      <c r="O334" s="142"/>
      <c r="P334" s="142"/>
      <c r="Q334" s="142"/>
      <c r="R334" s="142"/>
      <c r="S334" s="142"/>
      <c r="T334" s="142"/>
      <c r="U334" s="144"/>
    </row>
    <row r="335" spans="1:28" s="96" customFormat="1" ht="15.6" x14ac:dyDescent="0.3">
      <c r="A335" s="141"/>
      <c r="B335" s="142"/>
      <c r="C335" s="142"/>
      <c r="D335" s="142"/>
      <c r="E335" s="142"/>
      <c r="F335" s="142"/>
      <c r="G335" s="142"/>
      <c r="H335" s="142"/>
      <c r="I335" s="142"/>
      <c r="J335" s="142"/>
      <c r="K335" s="142"/>
      <c r="L335" s="142"/>
      <c r="M335" s="142"/>
      <c r="N335" s="142"/>
      <c r="O335" s="142"/>
      <c r="P335" s="142"/>
      <c r="Q335" s="142"/>
      <c r="R335" s="142"/>
      <c r="S335" s="142"/>
      <c r="T335" s="142"/>
      <c r="U335" s="144"/>
    </row>
    <row r="336" spans="1:28" s="96" customFormat="1" ht="15.6" x14ac:dyDescent="0.3">
      <c r="A336" s="141"/>
      <c r="B336" s="142"/>
      <c r="C336" s="142"/>
      <c r="D336" s="142"/>
      <c r="E336" s="142"/>
      <c r="F336" s="142"/>
      <c r="G336" s="142"/>
      <c r="H336" s="142"/>
      <c r="I336" s="142"/>
      <c r="J336" s="142"/>
      <c r="K336" s="142"/>
      <c r="L336" s="142"/>
      <c r="M336" s="142"/>
      <c r="N336" s="142"/>
      <c r="O336" s="142"/>
      <c r="P336" s="142"/>
      <c r="Q336" s="142"/>
      <c r="R336" s="142"/>
      <c r="S336" s="142"/>
      <c r="T336" s="142"/>
      <c r="U336" s="144"/>
    </row>
    <row r="337" spans="1:28" s="96" customFormat="1" ht="15.6" x14ac:dyDescent="0.3">
      <c r="A337" s="141"/>
      <c r="B337" s="142"/>
      <c r="C337" s="142"/>
      <c r="D337" s="142"/>
      <c r="E337" s="142"/>
      <c r="F337" s="142"/>
      <c r="G337" s="142"/>
      <c r="H337" s="142"/>
      <c r="I337" s="142"/>
      <c r="J337" s="142"/>
      <c r="K337" s="142"/>
      <c r="L337" s="142"/>
      <c r="M337" s="142"/>
      <c r="N337" s="142"/>
      <c r="O337" s="142"/>
      <c r="P337" s="142"/>
      <c r="Q337" s="142"/>
      <c r="R337" s="142"/>
      <c r="S337" s="142"/>
      <c r="T337" s="142"/>
      <c r="U337" s="144"/>
    </row>
    <row r="338" spans="1:28" s="96" customFormat="1" ht="16.2" thickBot="1" x14ac:dyDescent="0.35">
      <c r="A338" s="141"/>
      <c r="B338" s="142"/>
      <c r="C338" s="142"/>
      <c r="D338" s="142"/>
      <c r="E338" s="142"/>
      <c r="F338" s="142"/>
      <c r="G338" s="142"/>
      <c r="H338" s="142"/>
      <c r="I338" s="142"/>
      <c r="J338" s="142"/>
      <c r="K338" s="142"/>
      <c r="L338" s="142"/>
      <c r="M338" s="142"/>
      <c r="N338" s="142"/>
      <c r="O338" s="142"/>
      <c r="P338" s="142"/>
      <c r="Q338" s="142"/>
      <c r="R338" s="142"/>
      <c r="S338" s="142"/>
      <c r="T338" s="142"/>
      <c r="U338" s="144"/>
    </row>
    <row r="339" spans="1:28" s="96" customFormat="1" ht="48" thickTop="1" thickBot="1" x14ac:dyDescent="0.35">
      <c r="A339" s="117" t="s">
        <v>80</v>
      </c>
      <c r="B339" s="118">
        <v>0</v>
      </c>
      <c r="C339" s="118">
        <v>10</v>
      </c>
      <c r="D339" s="118">
        <v>15</v>
      </c>
      <c r="E339" s="118">
        <v>19</v>
      </c>
      <c r="F339" s="118">
        <v>20</v>
      </c>
      <c r="G339" s="118">
        <v>21</v>
      </c>
      <c r="H339" s="118">
        <v>22</v>
      </c>
      <c r="I339" s="118">
        <v>26</v>
      </c>
      <c r="J339" s="118">
        <v>30</v>
      </c>
      <c r="K339" s="118">
        <v>33</v>
      </c>
      <c r="L339" s="118">
        <v>37</v>
      </c>
      <c r="M339" s="118">
        <v>41</v>
      </c>
      <c r="N339" s="118">
        <v>42</v>
      </c>
      <c r="O339" s="118">
        <v>46</v>
      </c>
      <c r="P339" s="118">
        <v>47</v>
      </c>
      <c r="Q339" s="118">
        <v>47.2</v>
      </c>
      <c r="R339" s="118">
        <v>49.7</v>
      </c>
      <c r="S339" s="118">
        <v>50.7</v>
      </c>
      <c r="T339" s="118">
        <v>54</v>
      </c>
      <c r="U339" s="125">
        <v>65</v>
      </c>
      <c r="V339" s="126"/>
      <c r="AB339" s="145"/>
    </row>
    <row r="340" spans="1:28" s="97" customFormat="1" ht="48" thickTop="1" thickBot="1" x14ac:dyDescent="0.3">
      <c r="A340" s="120" t="s">
        <v>81</v>
      </c>
      <c r="B340" s="118">
        <v>-0.34799999999999986</v>
      </c>
      <c r="C340" s="118">
        <v>-0.29800000000000004</v>
      </c>
      <c r="D340" s="118">
        <v>0.29200000000000026</v>
      </c>
      <c r="E340" s="118">
        <v>1.1220000000000003</v>
      </c>
      <c r="F340" s="118">
        <v>1.5920000000000001</v>
      </c>
      <c r="G340" s="118">
        <v>1.5820000000000001</v>
      </c>
      <c r="H340" s="118">
        <v>1.0620000000000003</v>
      </c>
      <c r="I340" s="118">
        <v>-5.7999999999999829E-2</v>
      </c>
      <c r="J340" s="118">
        <v>-0.41799999999999971</v>
      </c>
      <c r="K340" s="118">
        <v>-0.71799999999999997</v>
      </c>
      <c r="L340" s="118">
        <v>-0.73799999999999999</v>
      </c>
      <c r="M340" s="118">
        <v>9.2000000000000082E-2</v>
      </c>
      <c r="N340" s="118">
        <v>-0.72799999999999976</v>
      </c>
      <c r="O340" s="118">
        <v>0.97199999999999998</v>
      </c>
      <c r="P340" s="118">
        <v>1.5220000000000002</v>
      </c>
      <c r="Q340" s="118">
        <v>1.7220000000000002</v>
      </c>
      <c r="R340" s="118">
        <v>1.6720000000000002</v>
      </c>
      <c r="S340" s="118">
        <v>1.9420000000000002</v>
      </c>
      <c r="T340" s="118">
        <v>0.37200000000000033</v>
      </c>
      <c r="U340" s="125">
        <v>0.39200000000000035</v>
      </c>
      <c r="V340" s="126"/>
      <c r="AB340" s="98"/>
    </row>
    <row r="341" spans="1:28" s="96" customFormat="1" ht="16.2" thickTop="1" x14ac:dyDescent="0.3">
      <c r="G341" s="96" t="s">
        <v>110</v>
      </c>
      <c r="K341" s="96" t="s">
        <v>109</v>
      </c>
      <c r="Q341" s="96" t="s">
        <v>108</v>
      </c>
    </row>
    <row r="342" spans="1:28" s="96" customFormat="1" ht="15.6" x14ac:dyDescent="0.3"/>
    <row r="343" spans="1:28" s="96" customFormat="1" ht="23.4" thickBot="1" x14ac:dyDescent="0.35">
      <c r="A343" s="166" t="s">
        <v>102</v>
      </c>
      <c r="B343" s="166"/>
      <c r="C343" s="166"/>
      <c r="D343" s="166"/>
      <c r="E343" s="166"/>
      <c r="F343" s="166"/>
      <c r="G343" s="166"/>
      <c r="H343" s="166"/>
      <c r="I343" s="166"/>
      <c r="J343" s="166"/>
      <c r="K343" s="166"/>
      <c r="L343" s="166"/>
      <c r="M343" s="166"/>
      <c r="N343" s="166"/>
      <c r="O343" s="166"/>
      <c r="P343" s="166"/>
      <c r="Q343" s="166"/>
      <c r="R343" s="166"/>
      <c r="S343" s="166"/>
      <c r="T343" s="166"/>
      <c r="U343" s="166"/>
    </row>
    <row r="344" spans="1:28" s="96" customFormat="1" ht="16.2" thickTop="1" x14ac:dyDescent="0.3">
      <c r="A344" s="134"/>
      <c r="B344" s="135"/>
      <c r="C344" s="135"/>
      <c r="D344" s="135"/>
      <c r="E344" s="136"/>
      <c r="F344" s="137"/>
      <c r="G344" s="137"/>
      <c r="H344" s="137"/>
      <c r="I344" s="137"/>
      <c r="J344" s="137"/>
      <c r="K344" s="137"/>
      <c r="L344" s="137"/>
      <c r="M344" s="138"/>
      <c r="N344" s="138"/>
      <c r="O344" s="138"/>
      <c r="P344" s="138"/>
      <c r="Q344" s="139"/>
      <c r="R344" s="139"/>
      <c r="S344" s="139"/>
      <c r="T344" s="135"/>
      <c r="U344" s="140"/>
    </row>
    <row r="345" spans="1:28" s="96" customFormat="1" ht="15.6" x14ac:dyDescent="0.3">
      <c r="A345" s="141"/>
      <c r="B345" s="142"/>
      <c r="C345" s="142"/>
      <c r="D345" s="142"/>
      <c r="E345" s="143"/>
      <c r="F345" s="143"/>
      <c r="G345" s="143"/>
      <c r="H345" s="143"/>
      <c r="I345" s="143"/>
      <c r="J345" s="143"/>
      <c r="K345" s="143"/>
      <c r="L345" s="143"/>
      <c r="M345" s="143"/>
      <c r="N345" s="143"/>
      <c r="O345" s="143"/>
      <c r="P345" s="143"/>
      <c r="Q345" s="143"/>
      <c r="R345" s="143"/>
      <c r="S345" s="143"/>
      <c r="T345" s="142"/>
      <c r="U345" s="144"/>
    </row>
    <row r="346" spans="1:28" s="96" customFormat="1" ht="15.6" x14ac:dyDescent="0.3">
      <c r="A346" s="141"/>
      <c r="B346" s="142"/>
      <c r="C346" s="142"/>
      <c r="D346" s="142"/>
      <c r="E346" s="143"/>
      <c r="F346" s="143"/>
      <c r="G346" s="143"/>
      <c r="H346" s="143"/>
      <c r="I346" s="143"/>
      <c r="J346" s="143"/>
      <c r="K346" s="143"/>
      <c r="L346" s="143"/>
      <c r="M346" s="143"/>
      <c r="N346" s="143"/>
      <c r="O346" s="143"/>
      <c r="P346" s="143"/>
      <c r="Q346" s="143"/>
      <c r="R346" s="143"/>
      <c r="S346" s="143"/>
      <c r="T346" s="142"/>
      <c r="U346" s="144"/>
    </row>
    <row r="347" spans="1:28" s="96" customFormat="1" ht="15.6" x14ac:dyDescent="0.3">
      <c r="A347" s="141"/>
      <c r="B347" s="142"/>
      <c r="C347" s="142"/>
      <c r="D347" s="142"/>
      <c r="E347" s="142"/>
      <c r="F347" s="142"/>
      <c r="G347" s="142"/>
      <c r="H347" s="142"/>
      <c r="I347" s="142"/>
      <c r="J347" s="142"/>
      <c r="K347" s="142"/>
      <c r="L347" s="142"/>
      <c r="M347" s="142"/>
      <c r="N347" s="142"/>
      <c r="O347" s="142"/>
      <c r="P347" s="142"/>
      <c r="Q347" s="142"/>
      <c r="R347" s="142"/>
      <c r="S347" s="142"/>
      <c r="T347" s="142"/>
      <c r="U347" s="144"/>
    </row>
    <row r="348" spans="1:28" s="96" customFormat="1" ht="15.6" x14ac:dyDescent="0.3">
      <c r="A348" s="141"/>
      <c r="B348" s="142"/>
      <c r="C348" s="142"/>
      <c r="D348" s="142"/>
      <c r="E348" s="142"/>
      <c r="F348" s="142"/>
      <c r="G348" s="142"/>
      <c r="H348" s="142"/>
      <c r="I348" s="142"/>
      <c r="J348" s="142"/>
      <c r="K348" s="142"/>
      <c r="L348" s="142"/>
      <c r="M348" s="142"/>
      <c r="N348" s="142"/>
      <c r="O348" s="142"/>
      <c r="P348" s="142"/>
      <c r="Q348" s="142"/>
      <c r="R348" s="142"/>
      <c r="S348" s="142"/>
      <c r="T348" s="142"/>
      <c r="U348" s="144"/>
    </row>
    <row r="349" spans="1:28" s="96" customFormat="1" ht="15.6" x14ac:dyDescent="0.3">
      <c r="A349" s="141"/>
      <c r="B349" s="142"/>
      <c r="C349" s="142"/>
      <c r="D349" s="142"/>
      <c r="E349" s="142"/>
      <c r="F349" s="142"/>
      <c r="G349" s="142"/>
      <c r="H349" s="142"/>
      <c r="I349" s="142"/>
      <c r="J349" s="142"/>
      <c r="K349" s="142"/>
      <c r="L349" s="142"/>
      <c r="M349" s="142"/>
      <c r="N349" s="142"/>
      <c r="O349" s="142"/>
      <c r="P349" s="142"/>
      <c r="Q349" s="142"/>
      <c r="R349" s="142"/>
      <c r="S349" s="142"/>
      <c r="T349" s="142"/>
      <c r="U349" s="144"/>
    </row>
    <row r="350" spans="1:28" s="96" customFormat="1" ht="15.6" x14ac:dyDescent="0.3">
      <c r="A350" s="141"/>
      <c r="B350" s="142"/>
      <c r="C350" s="142"/>
      <c r="D350" s="142"/>
      <c r="E350" s="142"/>
      <c r="F350" s="142"/>
      <c r="G350" s="142"/>
      <c r="H350" s="142"/>
      <c r="I350" s="142"/>
      <c r="J350" s="142"/>
      <c r="K350" s="142"/>
      <c r="L350" s="142"/>
      <c r="M350" s="142"/>
      <c r="N350" s="142"/>
      <c r="O350" s="142"/>
      <c r="P350" s="142"/>
      <c r="Q350" s="142"/>
      <c r="R350" s="142"/>
      <c r="S350" s="142"/>
      <c r="T350" s="142"/>
      <c r="U350" s="144"/>
    </row>
    <row r="351" spans="1:28" s="96" customFormat="1" ht="15.6" x14ac:dyDescent="0.3">
      <c r="A351" s="141"/>
      <c r="B351" s="142"/>
      <c r="C351" s="142"/>
      <c r="D351" s="142"/>
      <c r="E351" s="142"/>
      <c r="F351" s="142"/>
      <c r="G351" s="142"/>
      <c r="H351" s="142"/>
      <c r="I351" s="142"/>
      <c r="J351" s="142"/>
      <c r="K351" s="142"/>
      <c r="L351" s="142"/>
      <c r="M351" s="142"/>
      <c r="N351" s="142"/>
      <c r="O351" s="142"/>
      <c r="P351" s="142"/>
      <c r="Q351" s="142"/>
      <c r="R351" s="142"/>
      <c r="S351" s="142"/>
      <c r="T351" s="142"/>
      <c r="U351" s="144"/>
    </row>
    <row r="352" spans="1:28" s="96" customFormat="1" ht="15.6" x14ac:dyDescent="0.3">
      <c r="A352" s="141"/>
      <c r="B352" s="142"/>
      <c r="C352" s="142"/>
      <c r="D352" s="142"/>
      <c r="E352" s="142"/>
      <c r="F352" s="142"/>
      <c r="G352" s="142"/>
      <c r="H352" s="142"/>
      <c r="I352" s="142"/>
      <c r="J352" s="142"/>
      <c r="K352" s="142"/>
      <c r="L352" s="142"/>
      <c r="M352" s="142"/>
      <c r="N352" s="142"/>
      <c r="O352" s="142"/>
      <c r="P352" s="142"/>
      <c r="Q352" s="142"/>
      <c r="R352" s="142"/>
      <c r="S352" s="142"/>
      <c r="T352" s="142"/>
      <c r="U352" s="144"/>
    </row>
    <row r="353" spans="1:28" s="96" customFormat="1" ht="15.6" x14ac:dyDescent="0.3">
      <c r="A353" s="141"/>
      <c r="B353" s="142"/>
      <c r="C353" s="142"/>
      <c r="D353" s="142"/>
      <c r="E353" s="142"/>
      <c r="F353" s="142"/>
      <c r="G353" s="142"/>
      <c r="H353" s="142"/>
      <c r="I353" s="142"/>
      <c r="J353" s="142"/>
      <c r="K353" s="142"/>
      <c r="L353" s="142"/>
      <c r="M353" s="142"/>
      <c r="N353" s="142"/>
      <c r="O353" s="142"/>
      <c r="P353" s="142"/>
      <c r="Q353" s="142"/>
      <c r="R353" s="142"/>
      <c r="S353" s="142"/>
      <c r="T353" s="142"/>
      <c r="U353" s="144"/>
    </row>
    <row r="354" spans="1:28" s="96" customFormat="1" ht="16.2" thickBot="1" x14ac:dyDescent="0.35">
      <c r="A354" s="141"/>
      <c r="B354" s="142"/>
      <c r="C354" s="142"/>
      <c r="D354" s="142"/>
      <c r="E354" s="142"/>
      <c r="F354" s="142"/>
      <c r="G354" s="142"/>
      <c r="H354" s="142"/>
      <c r="I354" s="142"/>
      <c r="J354" s="142"/>
      <c r="K354" s="142"/>
      <c r="L354" s="142"/>
      <c r="M354" s="142"/>
      <c r="N354" s="142"/>
      <c r="O354" s="142"/>
      <c r="P354" s="142"/>
      <c r="Q354" s="142"/>
      <c r="R354" s="142"/>
      <c r="S354" s="142"/>
      <c r="T354" s="142"/>
      <c r="U354" s="144"/>
    </row>
    <row r="355" spans="1:28" s="96" customFormat="1" ht="48" thickTop="1" thickBot="1" x14ac:dyDescent="0.35">
      <c r="A355" s="117" t="s">
        <v>80</v>
      </c>
      <c r="B355" s="118">
        <v>0</v>
      </c>
      <c r="C355" s="118">
        <v>10</v>
      </c>
      <c r="D355" s="118">
        <v>15</v>
      </c>
      <c r="E355" s="118">
        <v>16</v>
      </c>
      <c r="F355" s="118">
        <v>19</v>
      </c>
      <c r="G355" s="118">
        <v>22.2</v>
      </c>
      <c r="H355" s="118">
        <v>24</v>
      </c>
      <c r="I355" s="118">
        <v>25</v>
      </c>
      <c r="J355" s="118">
        <v>27</v>
      </c>
      <c r="K355" s="118">
        <v>28</v>
      </c>
      <c r="L355" s="118">
        <v>31</v>
      </c>
      <c r="M355" s="118">
        <v>33.5</v>
      </c>
      <c r="N355" s="118">
        <v>34</v>
      </c>
      <c r="O355" s="118">
        <v>35</v>
      </c>
      <c r="P355" s="118">
        <v>38</v>
      </c>
      <c r="Q355" s="118">
        <v>43</v>
      </c>
      <c r="R355" s="118">
        <v>51</v>
      </c>
      <c r="S355" s="118">
        <v>52</v>
      </c>
      <c r="T355" s="118">
        <v>57</v>
      </c>
      <c r="U355" s="118">
        <v>65</v>
      </c>
      <c r="Y355" s="152"/>
      <c r="Z355" s="145"/>
      <c r="AA355" s="145"/>
      <c r="AB355" s="145"/>
    </row>
    <row r="356" spans="1:28" s="97" customFormat="1" ht="48" thickTop="1" thickBot="1" x14ac:dyDescent="0.3">
      <c r="A356" s="120" t="s">
        <v>81</v>
      </c>
      <c r="B356" s="118">
        <v>1.7410000000000003</v>
      </c>
      <c r="C356" s="118">
        <v>1.6910000000000003</v>
      </c>
      <c r="D356" s="118">
        <v>1.6810000000000003</v>
      </c>
      <c r="E356" s="118">
        <v>0.86100000000000021</v>
      </c>
      <c r="F356" s="118">
        <v>0.65100000000000025</v>
      </c>
      <c r="G356" s="118">
        <v>1.5910000000000004</v>
      </c>
      <c r="H356" s="118">
        <v>1.4310000000000003</v>
      </c>
      <c r="I356" s="118">
        <v>1.0610000000000004</v>
      </c>
      <c r="J356" s="118">
        <v>0.78100000000000014</v>
      </c>
      <c r="K356" s="118">
        <v>1.0910000000000004</v>
      </c>
      <c r="L356" s="118">
        <v>1.0210000000000004</v>
      </c>
      <c r="M356" s="118">
        <v>1.2310000000000003</v>
      </c>
      <c r="N356" s="118">
        <v>1.7610000000000003</v>
      </c>
      <c r="O356" s="118">
        <v>0.79100000000000037</v>
      </c>
      <c r="P356" s="118">
        <v>0.14100000000000046</v>
      </c>
      <c r="Q356" s="118">
        <v>-0.17899999999999983</v>
      </c>
      <c r="R356" s="118">
        <v>-0.12899999999999956</v>
      </c>
      <c r="S356" s="118">
        <v>1.7610000000000003</v>
      </c>
      <c r="T356" s="118">
        <v>1.7810000000000004</v>
      </c>
      <c r="U356" s="118">
        <v>1.6710000000000003</v>
      </c>
      <c r="Y356" s="153"/>
      <c r="Z356" s="98"/>
      <c r="AA356" s="98"/>
      <c r="AB356" s="98"/>
    </row>
    <row r="357" spans="1:28" s="96" customFormat="1" ht="16.2" thickTop="1" x14ac:dyDescent="0.3">
      <c r="D357" s="96" t="s">
        <v>110</v>
      </c>
      <c r="I357" s="96" t="s">
        <v>109</v>
      </c>
      <c r="N357" s="96" t="s">
        <v>108</v>
      </c>
    </row>
    <row r="358" spans="1:28" s="96" customFormat="1" ht="23.4" thickBot="1" x14ac:dyDescent="0.35">
      <c r="A358" s="166" t="s">
        <v>103</v>
      </c>
      <c r="B358" s="166"/>
      <c r="C358" s="166"/>
      <c r="D358" s="166"/>
      <c r="E358" s="166"/>
      <c r="F358" s="166"/>
      <c r="G358" s="166"/>
      <c r="H358" s="166"/>
      <c r="I358" s="166"/>
      <c r="J358" s="166"/>
      <c r="K358" s="166"/>
      <c r="L358" s="166"/>
      <c r="M358" s="166"/>
      <c r="N358" s="166"/>
      <c r="O358" s="166"/>
      <c r="P358" s="166"/>
      <c r="Q358" s="166"/>
      <c r="R358" s="166"/>
      <c r="S358" s="166"/>
      <c r="T358" s="166"/>
      <c r="U358" s="166"/>
    </row>
    <row r="359" spans="1:28" s="96" customFormat="1" ht="16.2" thickTop="1" x14ac:dyDescent="0.3">
      <c r="A359" s="134"/>
      <c r="B359" s="135"/>
      <c r="C359" s="135"/>
      <c r="D359" s="135"/>
      <c r="E359" s="136"/>
      <c r="F359" s="137"/>
      <c r="G359" s="137"/>
      <c r="H359" s="137"/>
      <c r="I359" s="137"/>
      <c r="J359" s="137"/>
      <c r="K359" s="137"/>
      <c r="L359" s="137"/>
      <c r="M359" s="138"/>
      <c r="N359" s="138"/>
      <c r="O359" s="138"/>
      <c r="P359" s="138"/>
      <c r="Q359" s="139"/>
      <c r="R359" s="139"/>
      <c r="S359" s="139"/>
      <c r="T359" s="135"/>
      <c r="U359" s="140"/>
    </row>
    <row r="360" spans="1:28" s="96" customFormat="1" ht="15.6" x14ac:dyDescent="0.3">
      <c r="A360" s="141"/>
      <c r="B360" s="142"/>
      <c r="C360" s="142"/>
      <c r="D360" s="142"/>
      <c r="E360" s="143"/>
      <c r="F360" s="143"/>
      <c r="G360" s="143"/>
      <c r="H360" s="143"/>
      <c r="I360" s="143"/>
      <c r="J360" s="143"/>
      <c r="K360" s="143"/>
      <c r="L360" s="143"/>
      <c r="M360" s="143"/>
      <c r="N360" s="143"/>
      <c r="O360" s="143"/>
      <c r="P360" s="143"/>
      <c r="Q360" s="143"/>
      <c r="R360" s="143"/>
      <c r="S360" s="143"/>
      <c r="T360" s="142"/>
      <c r="U360" s="144"/>
    </row>
    <row r="361" spans="1:28" s="96" customFormat="1" ht="15.6" x14ac:dyDescent="0.3">
      <c r="A361" s="141"/>
      <c r="B361" s="142"/>
      <c r="C361" s="142"/>
      <c r="D361" s="142"/>
      <c r="E361" s="143"/>
      <c r="F361" s="143"/>
      <c r="G361" s="143"/>
      <c r="H361" s="143"/>
      <c r="I361" s="143"/>
      <c r="J361" s="143"/>
      <c r="K361" s="143"/>
      <c r="L361" s="143"/>
      <c r="M361" s="143"/>
      <c r="N361" s="143"/>
      <c r="O361" s="143"/>
      <c r="P361" s="143"/>
      <c r="Q361" s="143"/>
      <c r="R361" s="143"/>
      <c r="S361" s="143"/>
      <c r="T361" s="142"/>
      <c r="U361" s="144"/>
    </row>
    <row r="362" spans="1:28" s="96" customFormat="1" ht="15.6" x14ac:dyDescent="0.3">
      <c r="A362" s="141"/>
      <c r="B362" s="142"/>
      <c r="C362" s="142"/>
      <c r="D362" s="142"/>
      <c r="E362" s="142"/>
      <c r="F362" s="142"/>
      <c r="G362" s="142"/>
      <c r="H362" s="142"/>
      <c r="I362" s="142"/>
      <c r="J362" s="142"/>
      <c r="K362" s="142"/>
      <c r="L362" s="142"/>
      <c r="M362" s="142"/>
      <c r="N362" s="142"/>
      <c r="O362" s="142"/>
      <c r="P362" s="142"/>
      <c r="Q362" s="142"/>
      <c r="R362" s="142"/>
      <c r="S362" s="142"/>
      <c r="T362" s="142"/>
      <c r="U362" s="144"/>
    </row>
    <row r="363" spans="1:28" s="96" customFormat="1" ht="15.6" x14ac:dyDescent="0.3">
      <c r="A363" s="141"/>
      <c r="B363" s="142"/>
      <c r="C363" s="142"/>
      <c r="D363" s="142"/>
      <c r="E363" s="142"/>
      <c r="F363" s="142"/>
      <c r="G363" s="142"/>
      <c r="H363" s="142"/>
      <c r="I363" s="142"/>
      <c r="J363" s="142"/>
      <c r="K363" s="142"/>
      <c r="L363" s="142"/>
      <c r="M363" s="142"/>
      <c r="N363" s="142"/>
      <c r="O363" s="142"/>
      <c r="P363" s="142"/>
      <c r="Q363" s="142"/>
      <c r="R363" s="142"/>
      <c r="S363" s="142"/>
      <c r="T363" s="142"/>
      <c r="U363" s="144"/>
    </row>
    <row r="364" spans="1:28" s="96" customFormat="1" ht="15.6" x14ac:dyDescent="0.3">
      <c r="A364" s="141"/>
      <c r="B364" s="142"/>
      <c r="C364" s="142"/>
      <c r="D364" s="142"/>
      <c r="E364" s="142"/>
      <c r="F364" s="142"/>
      <c r="G364" s="142"/>
      <c r="H364" s="142"/>
      <c r="I364" s="142"/>
      <c r="J364" s="142"/>
      <c r="K364" s="142"/>
      <c r="L364" s="142"/>
      <c r="M364" s="142"/>
      <c r="N364" s="142"/>
      <c r="O364" s="142"/>
      <c r="P364" s="142"/>
      <c r="Q364" s="142"/>
      <c r="R364" s="142"/>
      <c r="S364" s="142"/>
      <c r="T364" s="142"/>
      <c r="U364" s="144"/>
    </row>
    <row r="365" spans="1:28" s="96" customFormat="1" ht="15.6" x14ac:dyDescent="0.3">
      <c r="A365" s="141"/>
      <c r="B365" s="142"/>
      <c r="C365" s="142"/>
      <c r="D365" s="142"/>
      <c r="E365" s="142"/>
      <c r="F365" s="142"/>
      <c r="G365" s="142"/>
      <c r="H365" s="142"/>
      <c r="I365" s="142"/>
      <c r="J365" s="142"/>
      <c r="K365" s="142"/>
      <c r="L365" s="142"/>
      <c r="M365" s="142"/>
      <c r="N365" s="142"/>
      <c r="O365" s="142"/>
      <c r="P365" s="142"/>
      <c r="Q365" s="142"/>
      <c r="R365" s="142"/>
      <c r="S365" s="142"/>
      <c r="T365" s="142"/>
      <c r="U365" s="144"/>
    </row>
    <row r="366" spans="1:28" s="96" customFormat="1" ht="15.6" x14ac:dyDescent="0.3">
      <c r="A366" s="141"/>
      <c r="B366" s="142"/>
      <c r="C366" s="142"/>
      <c r="D366" s="142"/>
      <c r="E366" s="142"/>
      <c r="F366" s="142"/>
      <c r="G366" s="142"/>
      <c r="H366" s="142"/>
      <c r="I366" s="142"/>
      <c r="J366" s="142"/>
      <c r="K366" s="142"/>
      <c r="L366" s="142"/>
      <c r="M366" s="142"/>
      <c r="N366" s="142"/>
      <c r="O366" s="142"/>
      <c r="P366" s="142"/>
      <c r="Q366" s="142"/>
      <c r="R366" s="142"/>
      <c r="S366" s="142"/>
      <c r="T366" s="142"/>
      <c r="U366" s="144"/>
    </row>
    <row r="367" spans="1:28" s="96" customFormat="1" ht="15.6" x14ac:dyDescent="0.3">
      <c r="A367" s="141"/>
      <c r="B367" s="142"/>
      <c r="C367" s="142"/>
      <c r="D367" s="142"/>
      <c r="E367" s="142"/>
      <c r="F367" s="142"/>
      <c r="G367" s="142"/>
      <c r="H367" s="142"/>
      <c r="I367" s="142"/>
      <c r="J367" s="142"/>
      <c r="K367" s="142"/>
      <c r="L367" s="142"/>
      <c r="M367" s="142"/>
      <c r="N367" s="142"/>
      <c r="O367" s="142"/>
      <c r="P367" s="142"/>
      <c r="Q367" s="142"/>
      <c r="R367" s="142"/>
      <c r="S367" s="142"/>
      <c r="T367" s="142"/>
      <c r="U367" s="144"/>
    </row>
    <row r="368" spans="1:28" s="96" customFormat="1" ht="15.6" x14ac:dyDescent="0.3">
      <c r="A368" s="141"/>
      <c r="B368" s="142"/>
      <c r="C368" s="142"/>
      <c r="D368" s="142"/>
      <c r="E368" s="142"/>
      <c r="F368" s="142"/>
      <c r="G368" s="142"/>
      <c r="H368" s="142"/>
      <c r="I368" s="142"/>
      <c r="J368" s="142"/>
      <c r="K368" s="142"/>
      <c r="L368" s="142"/>
      <c r="M368" s="142"/>
      <c r="N368" s="142"/>
      <c r="O368" s="142"/>
      <c r="P368" s="142"/>
      <c r="Q368" s="142"/>
      <c r="R368" s="142"/>
      <c r="S368" s="142"/>
      <c r="T368" s="142"/>
      <c r="U368" s="144"/>
    </row>
    <row r="369" spans="1:29" s="96" customFormat="1" ht="16.2" thickBot="1" x14ac:dyDescent="0.35">
      <c r="A369" s="141"/>
      <c r="B369" s="142"/>
      <c r="C369" s="142"/>
      <c r="D369" s="142"/>
      <c r="E369" s="142"/>
      <c r="F369" s="142"/>
      <c r="G369" s="142"/>
      <c r="H369" s="142"/>
      <c r="I369" s="142"/>
      <c r="J369" s="142"/>
      <c r="K369" s="142"/>
      <c r="L369" s="142"/>
      <c r="M369" s="142"/>
      <c r="N369" s="142"/>
      <c r="O369" s="142"/>
      <c r="P369" s="142"/>
      <c r="Q369" s="142"/>
      <c r="R369" s="142"/>
      <c r="S369" s="142"/>
      <c r="T369" s="142"/>
      <c r="U369" s="144"/>
    </row>
    <row r="370" spans="1:29" s="96" customFormat="1" ht="48" thickTop="1" thickBot="1" x14ac:dyDescent="0.35">
      <c r="A370" s="117" t="s">
        <v>80</v>
      </c>
      <c r="B370" s="118">
        <v>0</v>
      </c>
      <c r="C370" s="118">
        <v>10</v>
      </c>
      <c r="D370" s="118">
        <v>18</v>
      </c>
      <c r="E370" s="118">
        <v>23</v>
      </c>
      <c r="F370" s="118">
        <v>25</v>
      </c>
      <c r="G370" s="118">
        <v>27</v>
      </c>
      <c r="H370" s="118">
        <v>28</v>
      </c>
      <c r="I370" s="118">
        <v>29.5</v>
      </c>
      <c r="J370" s="118">
        <v>30.5</v>
      </c>
      <c r="K370" s="118">
        <v>32.5</v>
      </c>
      <c r="L370" s="118">
        <v>34.5</v>
      </c>
      <c r="M370" s="118">
        <v>38.5</v>
      </c>
      <c r="N370" s="118">
        <v>40.5</v>
      </c>
      <c r="O370" s="118">
        <v>41.5</v>
      </c>
      <c r="P370" s="118">
        <v>45</v>
      </c>
      <c r="Q370" s="118">
        <v>47</v>
      </c>
      <c r="R370" s="118">
        <v>48</v>
      </c>
      <c r="S370" s="118">
        <v>51</v>
      </c>
      <c r="T370" s="118">
        <v>56</v>
      </c>
      <c r="U370" s="118">
        <v>66</v>
      </c>
      <c r="Z370" s="118"/>
      <c r="AB370" s="152"/>
      <c r="AC370" s="152"/>
    </row>
    <row r="371" spans="1:29" s="97" customFormat="1" ht="48" thickTop="1" thickBot="1" x14ac:dyDescent="0.3">
      <c r="A371" s="120" t="s">
        <v>81</v>
      </c>
      <c r="B371" s="118">
        <v>1.1210000000000004</v>
      </c>
      <c r="C371" s="118">
        <v>1.0910000000000002</v>
      </c>
      <c r="D371" s="118">
        <v>1.0110000000000001</v>
      </c>
      <c r="E371" s="118">
        <v>1.661</v>
      </c>
      <c r="F371" s="118">
        <v>2.2610000000000001</v>
      </c>
      <c r="G371" s="118">
        <v>2.7709999999999999</v>
      </c>
      <c r="H371" s="118">
        <v>2.1910000000000003</v>
      </c>
      <c r="I371" s="118">
        <v>1.6110000000000002</v>
      </c>
      <c r="J371" s="118">
        <v>1.4810000000000003</v>
      </c>
      <c r="K371" s="118">
        <v>1.1910000000000003</v>
      </c>
      <c r="L371" s="118">
        <v>1.161</v>
      </c>
      <c r="M371" s="118">
        <v>1.2610000000000001</v>
      </c>
      <c r="N371" s="118">
        <v>1.4510000000000001</v>
      </c>
      <c r="O371" s="118">
        <v>1.9710000000000003</v>
      </c>
      <c r="P371" s="118">
        <v>1.9910000000000003</v>
      </c>
      <c r="Q371" s="118">
        <v>1.5610000000000004</v>
      </c>
      <c r="R371" s="118">
        <v>1.2410000000000001</v>
      </c>
      <c r="S371" s="118">
        <v>0.93100000000000005</v>
      </c>
      <c r="T371" s="118">
        <v>0.55100000000000016</v>
      </c>
      <c r="U371" s="118">
        <v>0.65100000000000025</v>
      </c>
      <c r="Z371" s="118"/>
      <c r="AB371" s="153"/>
      <c r="AC371" s="153"/>
    </row>
    <row r="372" spans="1:29" s="96" customFormat="1" ht="16.2" thickTop="1" x14ac:dyDescent="0.3">
      <c r="G372" s="96" t="s">
        <v>110</v>
      </c>
      <c r="L372" s="96" t="s">
        <v>109</v>
      </c>
      <c r="P372" s="96" t="s">
        <v>108</v>
      </c>
    </row>
    <row r="373" spans="1:29" s="96" customFormat="1" ht="15.6" x14ac:dyDescent="0.3"/>
    <row r="374" spans="1:29" s="96" customFormat="1" ht="12.9" customHeight="1" x14ac:dyDescent="0.3">
      <c r="A374" s="167" t="s">
        <v>104</v>
      </c>
      <c r="B374" s="167"/>
      <c r="C374" s="167"/>
      <c r="D374" s="167"/>
      <c r="E374" s="167"/>
      <c r="F374" s="167"/>
      <c r="G374" s="167"/>
      <c r="H374" s="167"/>
      <c r="I374" s="167"/>
      <c r="J374" s="167"/>
      <c r="K374" s="167"/>
      <c r="L374" s="167"/>
      <c r="M374" s="167"/>
      <c r="N374" s="167"/>
      <c r="O374" s="167"/>
      <c r="P374" s="167"/>
      <c r="Q374" s="167"/>
      <c r="R374" s="167"/>
      <c r="S374" s="167"/>
      <c r="T374" s="167"/>
      <c r="U374" s="167"/>
    </row>
    <row r="375" spans="1:29" s="96" customFormat="1" ht="15.6" x14ac:dyDescent="0.3">
      <c r="A375" s="167"/>
      <c r="B375" s="167"/>
      <c r="C375" s="167"/>
      <c r="D375" s="167"/>
      <c r="E375" s="167"/>
      <c r="F375" s="167"/>
      <c r="G375" s="167"/>
      <c r="H375" s="167"/>
      <c r="I375" s="167"/>
      <c r="J375" s="167"/>
      <c r="K375" s="167"/>
      <c r="L375" s="167"/>
      <c r="M375" s="167"/>
      <c r="N375" s="167"/>
      <c r="O375" s="167"/>
      <c r="P375" s="167"/>
      <c r="Q375" s="167"/>
      <c r="R375" s="167"/>
      <c r="S375" s="167"/>
      <c r="T375" s="167"/>
      <c r="U375" s="167"/>
    </row>
    <row r="376" spans="1:29" s="96" customFormat="1" ht="26.4" customHeight="1" x14ac:dyDescent="0.3">
      <c r="A376" s="167"/>
      <c r="B376" s="167"/>
      <c r="C376" s="167"/>
      <c r="D376" s="167"/>
      <c r="E376" s="167"/>
      <c r="F376" s="167"/>
      <c r="G376" s="167"/>
      <c r="H376" s="167"/>
      <c r="I376" s="167"/>
      <c r="J376" s="167"/>
      <c r="K376" s="167"/>
      <c r="L376" s="167"/>
      <c r="M376" s="167"/>
      <c r="N376" s="167"/>
      <c r="O376" s="167"/>
      <c r="P376" s="167"/>
      <c r="Q376" s="167"/>
      <c r="R376" s="167"/>
      <c r="S376" s="167"/>
      <c r="T376" s="167"/>
      <c r="U376" s="167"/>
    </row>
    <row r="377" spans="1:29" s="96" customFormat="1" ht="27.6" customHeight="1" thickBot="1" x14ac:dyDescent="0.35">
      <c r="A377" s="166" t="s">
        <v>79</v>
      </c>
      <c r="B377" s="166"/>
      <c r="C377" s="166"/>
      <c r="D377" s="166"/>
      <c r="E377" s="166"/>
      <c r="F377" s="166"/>
      <c r="G377" s="166"/>
      <c r="H377" s="166"/>
      <c r="I377" s="166"/>
      <c r="J377" s="166"/>
      <c r="K377" s="166"/>
      <c r="L377" s="166"/>
      <c r="M377" s="166"/>
      <c r="N377" s="166"/>
      <c r="O377" s="166"/>
      <c r="P377" s="166"/>
      <c r="Q377" s="166"/>
      <c r="R377" s="166"/>
      <c r="S377" s="166"/>
      <c r="T377" s="166"/>
      <c r="U377" s="166"/>
    </row>
    <row r="378" spans="1:29" s="96" customFormat="1" ht="16.2" thickTop="1" x14ac:dyDescent="0.3">
      <c r="A378" s="134"/>
      <c r="B378" s="135"/>
      <c r="C378" s="135"/>
      <c r="D378" s="135"/>
      <c r="E378" s="136"/>
      <c r="F378" s="137"/>
      <c r="G378" s="137"/>
      <c r="H378" s="137"/>
      <c r="I378" s="137"/>
      <c r="J378" s="137"/>
      <c r="K378" s="137"/>
      <c r="L378" s="137"/>
      <c r="M378" s="138"/>
      <c r="N378" s="138"/>
      <c r="O378" s="138"/>
      <c r="P378" s="138"/>
      <c r="Q378" s="139"/>
      <c r="R378" s="139"/>
      <c r="S378" s="139"/>
      <c r="T378" s="135"/>
      <c r="U378" s="140"/>
    </row>
    <row r="379" spans="1:29" s="96" customFormat="1" ht="15.6" x14ac:dyDescent="0.3">
      <c r="A379" s="141"/>
      <c r="B379" s="142"/>
      <c r="C379" s="142"/>
      <c r="D379" s="142"/>
      <c r="E379" s="143"/>
      <c r="F379" s="143"/>
      <c r="G379" s="143"/>
      <c r="H379" s="143"/>
      <c r="I379" s="143"/>
      <c r="J379" s="143"/>
      <c r="K379" s="143"/>
      <c r="L379" s="143"/>
      <c r="M379" s="143"/>
      <c r="N379" s="143"/>
      <c r="O379" s="143"/>
      <c r="P379" s="143"/>
      <c r="Q379" s="143"/>
      <c r="R379" s="143"/>
      <c r="S379" s="143"/>
      <c r="T379" s="142"/>
      <c r="U379" s="144"/>
    </row>
    <row r="380" spans="1:29" s="96" customFormat="1" ht="15.6" x14ac:dyDescent="0.3">
      <c r="A380" s="141"/>
      <c r="B380" s="142"/>
      <c r="C380" s="142"/>
      <c r="D380" s="142"/>
      <c r="E380" s="143"/>
      <c r="F380" s="143"/>
      <c r="G380" s="143"/>
      <c r="H380" s="143"/>
      <c r="I380" s="143"/>
      <c r="J380" s="143"/>
      <c r="K380" s="143"/>
      <c r="L380" s="143"/>
      <c r="M380" s="143"/>
      <c r="N380" s="143"/>
      <c r="O380" s="143"/>
      <c r="P380" s="143"/>
      <c r="Q380" s="143"/>
      <c r="R380" s="143"/>
      <c r="S380" s="143"/>
      <c r="T380" s="142"/>
      <c r="U380" s="144"/>
    </row>
    <row r="381" spans="1:29" s="96" customFormat="1" ht="15.6" x14ac:dyDescent="0.3">
      <c r="A381" s="141"/>
      <c r="B381" s="142"/>
      <c r="C381" s="142"/>
      <c r="D381" s="142"/>
      <c r="E381" s="142"/>
      <c r="F381" s="142"/>
      <c r="G381" s="142"/>
      <c r="H381" s="142"/>
      <c r="I381" s="142"/>
      <c r="J381" s="142"/>
      <c r="K381" s="142"/>
      <c r="L381" s="142"/>
      <c r="M381" s="142"/>
      <c r="N381" s="142"/>
      <c r="O381" s="142"/>
      <c r="P381" s="142"/>
      <c r="Q381" s="142"/>
      <c r="R381" s="142"/>
      <c r="S381" s="142"/>
      <c r="T381" s="142"/>
      <c r="U381" s="144"/>
    </row>
    <row r="382" spans="1:29" s="96" customFormat="1" ht="15.6" x14ac:dyDescent="0.3">
      <c r="A382" s="141"/>
      <c r="B382" s="142"/>
      <c r="C382" s="142"/>
      <c r="D382" s="142"/>
      <c r="E382" s="142"/>
      <c r="F382" s="142"/>
      <c r="G382" s="142"/>
      <c r="H382" s="142"/>
      <c r="I382" s="142"/>
      <c r="J382" s="142"/>
      <c r="K382" s="142"/>
      <c r="L382" s="142"/>
      <c r="M382" s="142"/>
      <c r="N382" s="142"/>
      <c r="O382" s="142"/>
      <c r="P382" s="142"/>
      <c r="Q382" s="142"/>
      <c r="R382" s="142"/>
      <c r="S382" s="142"/>
      <c r="T382" s="142"/>
      <c r="U382" s="144"/>
    </row>
    <row r="383" spans="1:29" s="96" customFormat="1" ht="15.6" x14ac:dyDescent="0.3">
      <c r="A383" s="141"/>
      <c r="B383" s="142"/>
      <c r="C383" s="142"/>
      <c r="D383" s="142"/>
      <c r="E383" s="142"/>
      <c r="F383" s="142"/>
      <c r="G383" s="142"/>
      <c r="H383" s="142"/>
      <c r="I383" s="142"/>
      <c r="J383" s="142"/>
      <c r="K383" s="142"/>
      <c r="L383" s="142"/>
      <c r="M383" s="142"/>
      <c r="N383" s="142"/>
      <c r="O383" s="142"/>
      <c r="P383" s="142"/>
      <c r="Q383" s="142"/>
      <c r="R383" s="142"/>
      <c r="S383" s="142"/>
      <c r="T383" s="142"/>
      <c r="U383" s="144"/>
    </row>
    <row r="384" spans="1:29" s="96" customFormat="1" ht="15.6" x14ac:dyDescent="0.3">
      <c r="A384" s="141"/>
      <c r="B384" s="142"/>
      <c r="C384" s="142"/>
      <c r="D384" s="142"/>
      <c r="E384" s="142"/>
      <c r="F384" s="142"/>
      <c r="G384" s="142"/>
      <c r="H384" s="142"/>
      <c r="I384" s="142"/>
      <c r="J384" s="142"/>
      <c r="K384" s="142"/>
      <c r="L384" s="142"/>
      <c r="M384" s="142"/>
      <c r="N384" s="142"/>
      <c r="O384" s="142"/>
      <c r="P384" s="142"/>
      <c r="Q384" s="142"/>
      <c r="R384" s="142"/>
      <c r="S384" s="142"/>
      <c r="T384" s="142"/>
      <c r="U384" s="144"/>
    </row>
    <row r="385" spans="1:28" s="96" customFormat="1" ht="15.6" x14ac:dyDescent="0.3">
      <c r="A385" s="141"/>
      <c r="B385" s="142"/>
      <c r="C385" s="142"/>
      <c r="D385" s="142"/>
      <c r="E385" s="142"/>
      <c r="F385" s="142"/>
      <c r="G385" s="142"/>
      <c r="H385" s="142"/>
      <c r="I385" s="142"/>
      <c r="J385" s="142"/>
      <c r="K385" s="142"/>
      <c r="L385" s="142"/>
      <c r="M385" s="142"/>
      <c r="N385" s="142"/>
      <c r="O385" s="142"/>
      <c r="P385" s="142"/>
      <c r="Q385" s="142"/>
      <c r="R385" s="142"/>
      <c r="S385" s="142"/>
      <c r="T385" s="142"/>
      <c r="U385" s="144"/>
    </row>
    <row r="386" spans="1:28" s="96" customFormat="1" ht="15.6" x14ac:dyDescent="0.3">
      <c r="A386" s="141"/>
      <c r="B386" s="142"/>
      <c r="C386" s="142"/>
      <c r="D386" s="142"/>
      <c r="E386" s="142"/>
      <c r="F386" s="142"/>
      <c r="G386" s="142"/>
      <c r="H386" s="142"/>
      <c r="I386" s="142"/>
      <c r="J386" s="142"/>
      <c r="K386" s="142"/>
      <c r="L386" s="142"/>
      <c r="M386" s="142"/>
      <c r="N386" s="142"/>
      <c r="O386" s="142"/>
      <c r="P386" s="142"/>
      <c r="Q386" s="142"/>
      <c r="R386" s="142"/>
      <c r="S386" s="142"/>
      <c r="T386" s="142"/>
      <c r="U386" s="144"/>
    </row>
    <row r="387" spans="1:28" s="96" customFormat="1" ht="15.6" x14ac:dyDescent="0.3">
      <c r="A387" s="141"/>
      <c r="B387" s="142"/>
      <c r="C387" s="142"/>
      <c r="D387" s="142"/>
      <c r="E387" s="142"/>
      <c r="F387" s="142"/>
      <c r="G387" s="142"/>
      <c r="H387" s="142"/>
      <c r="I387" s="142"/>
      <c r="J387" s="142"/>
      <c r="K387" s="142"/>
      <c r="L387" s="142"/>
      <c r="M387" s="142"/>
      <c r="N387" s="142"/>
      <c r="O387" s="142"/>
      <c r="P387" s="142"/>
      <c r="Q387" s="142"/>
      <c r="R387" s="142"/>
      <c r="S387" s="142"/>
      <c r="T387" s="142"/>
      <c r="U387" s="144"/>
    </row>
    <row r="388" spans="1:28" s="96" customFormat="1" ht="16.2" thickBot="1" x14ac:dyDescent="0.35">
      <c r="A388" s="141"/>
      <c r="B388" s="142"/>
      <c r="C388" s="142"/>
      <c r="D388" s="142"/>
      <c r="E388" s="142"/>
      <c r="F388" s="142"/>
      <c r="G388" s="142"/>
      <c r="H388" s="142"/>
      <c r="I388" s="142"/>
      <c r="J388" s="142"/>
      <c r="K388" s="142"/>
      <c r="L388" s="142"/>
      <c r="M388" s="142"/>
      <c r="N388" s="142"/>
      <c r="O388" s="142"/>
      <c r="P388" s="142"/>
      <c r="Q388" s="142"/>
      <c r="R388" s="142"/>
      <c r="S388" s="142"/>
      <c r="T388" s="142"/>
      <c r="U388" s="144"/>
    </row>
    <row r="389" spans="1:28" s="96" customFormat="1" ht="48" thickTop="1" thickBot="1" x14ac:dyDescent="0.35">
      <c r="A389" s="117" t="s">
        <v>80</v>
      </c>
      <c r="B389" s="154">
        <v>0</v>
      </c>
      <c r="C389" s="154">
        <v>8</v>
      </c>
      <c r="D389" s="154">
        <v>15</v>
      </c>
      <c r="E389" s="154">
        <v>18</v>
      </c>
      <c r="F389" s="154">
        <v>19.5</v>
      </c>
      <c r="G389" s="154">
        <v>20</v>
      </c>
      <c r="H389" s="154">
        <v>21</v>
      </c>
      <c r="I389" s="154">
        <v>22</v>
      </c>
      <c r="J389" s="154">
        <v>24</v>
      </c>
      <c r="K389" s="154">
        <v>25</v>
      </c>
      <c r="L389" s="154">
        <v>25.5</v>
      </c>
      <c r="M389" s="154">
        <v>27.5</v>
      </c>
      <c r="N389" s="154">
        <v>29.5</v>
      </c>
      <c r="O389" s="154">
        <v>30.5</v>
      </c>
      <c r="P389" s="154">
        <v>35</v>
      </c>
      <c r="Q389" s="154">
        <v>40</v>
      </c>
      <c r="R389" s="154">
        <v>45</v>
      </c>
      <c r="S389" s="154">
        <v>46</v>
      </c>
      <c r="T389" s="154">
        <v>50</v>
      </c>
      <c r="U389" s="154">
        <v>60</v>
      </c>
      <c r="V389" s="145"/>
      <c r="W389" s="145"/>
      <c r="X389" s="145"/>
      <c r="Y389" s="145"/>
      <c r="Z389" s="145"/>
      <c r="AA389" s="145"/>
      <c r="AB389" s="145"/>
    </row>
    <row r="390" spans="1:28" s="97" customFormat="1" ht="48" thickTop="1" thickBot="1" x14ac:dyDescent="0.3">
      <c r="A390" s="120" t="s">
        <v>81</v>
      </c>
      <c r="B390" s="154">
        <v>1.9590000000000005</v>
      </c>
      <c r="C390" s="154">
        <v>1.9790000000000005</v>
      </c>
      <c r="D390" s="154">
        <v>2.0690000000000008</v>
      </c>
      <c r="E390" s="154">
        <v>1.9290000000000007</v>
      </c>
      <c r="F390" s="154">
        <v>1.8790000000000007</v>
      </c>
      <c r="G390" s="154">
        <v>1.1990000000000007</v>
      </c>
      <c r="H390" s="154">
        <v>0.45900000000000052</v>
      </c>
      <c r="I390" s="154">
        <v>0.1890000000000005</v>
      </c>
      <c r="J390" s="154">
        <v>0.28900000000000059</v>
      </c>
      <c r="K390" s="154">
        <v>1.0190000000000006</v>
      </c>
      <c r="L390" s="154">
        <v>2.0290000000000008</v>
      </c>
      <c r="M390" s="154">
        <v>2.0990000000000006</v>
      </c>
      <c r="N390" s="154">
        <v>2.2490000000000006</v>
      </c>
      <c r="O390" s="154">
        <v>1.9790000000000005</v>
      </c>
      <c r="P390" s="154">
        <v>0.12900000000000045</v>
      </c>
      <c r="Q390" s="154">
        <v>-2.0999999999999464E-2</v>
      </c>
      <c r="R390" s="154">
        <v>-8.0999999999999517E-2</v>
      </c>
      <c r="S390" s="154">
        <v>1.3090000000000006</v>
      </c>
      <c r="T390" s="154">
        <v>2.0290000000000008</v>
      </c>
      <c r="U390" s="154">
        <v>2.0790000000000006</v>
      </c>
      <c r="V390" s="98"/>
      <c r="W390" s="98"/>
      <c r="X390" s="98"/>
      <c r="Y390" s="98"/>
      <c r="Z390" s="98"/>
      <c r="AA390" s="98"/>
      <c r="AB390" s="98"/>
    </row>
    <row r="391" spans="1:28" s="96" customFormat="1" ht="16.2" thickTop="1" x14ac:dyDescent="0.3">
      <c r="A391" s="146"/>
      <c r="B391" s="146"/>
      <c r="C391" s="146"/>
      <c r="D391" s="146"/>
      <c r="E391" s="146" t="s">
        <v>110</v>
      </c>
      <c r="F391" s="146"/>
      <c r="G391" s="146"/>
      <c r="H391" s="146"/>
      <c r="I391" s="146" t="s">
        <v>109</v>
      </c>
      <c r="J391" s="146"/>
      <c r="K391" s="146"/>
      <c r="L391" s="146" t="s">
        <v>108</v>
      </c>
      <c r="M391" s="146"/>
      <c r="N391" s="146"/>
      <c r="O391" s="146"/>
      <c r="P391" s="146"/>
      <c r="Q391" s="146"/>
      <c r="R391" s="146"/>
      <c r="S391" s="146"/>
      <c r="T391" s="146"/>
      <c r="U391" s="146"/>
    </row>
    <row r="392" spans="1:28" s="96" customFormat="1" ht="15.6" x14ac:dyDescent="0.3">
      <c r="Y392" s="100"/>
    </row>
    <row r="393" spans="1:28" s="96" customFormat="1" ht="30.9" customHeight="1" x14ac:dyDescent="0.3">
      <c r="A393" s="166" t="s">
        <v>82</v>
      </c>
      <c r="B393" s="166"/>
      <c r="C393" s="166"/>
      <c r="D393" s="166"/>
      <c r="E393" s="166"/>
      <c r="F393" s="166"/>
      <c r="G393" s="166"/>
      <c r="H393" s="166"/>
      <c r="I393" s="166"/>
      <c r="J393" s="166"/>
      <c r="K393" s="166"/>
      <c r="L393" s="166"/>
      <c r="M393" s="166"/>
      <c r="N393" s="166"/>
      <c r="O393" s="166"/>
      <c r="P393" s="166"/>
      <c r="Q393" s="166"/>
      <c r="R393" s="166"/>
      <c r="S393" s="166"/>
      <c r="T393" s="166"/>
      <c r="U393" s="166"/>
    </row>
    <row r="394" spans="1:28" s="96" customFormat="1" ht="8.4" customHeight="1" thickBot="1" x14ac:dyDescent="0.35">
      <c r="A394" s="147"/>
      <c r="B394" s="147"/>
      <c r="C394" s="147"/>
      <c r="D394" s="147"/>
      <c r="E394" s="147"/>
      <c r="F394" s="147"/>
      <c r="G394" s="147"/>
      <c r="H394" s="147"/>
      <c r="I394" s="147"/>
      <c r="J394" s="147"/>
      <c r="K394" s="147"/>
      <c r="L394" s="147"/>
      <c r="M394" s="147"/>
      <c r="N394" s="147"/>
      <c r="O394" s="147"/>
      <c r="P394" s="147"/>
      <c r="Q394" s="147"/>
      <c r="R394" s="147"/>
      <c r="S394" s="147"/>
      <c r="T394" s="147"/>
      <c r="U394" s="147"/>
    </row>
    <row r="395" spans="1:28" s="96" customFormat="1" ht="16.2" thickTop="1" x14ac:dyDescent="0.3">
      <c r="A395" s="134"/>
      <c r="B395" s="135"/>
      <c r="C395" s="135"/>
      <c r="D395" s="135"/>
      <c r="E395" s="136"/>
      <c r="F395" s="137"/>
      <c r="G395" s="137"/>
      <c r="H395" s="137"/>
      <c r="I395" s="137"/>
      <c r="J395" s="137"/>
      <c r="K395" s="137"/>
      <c r="L395" s="137"/>
      <c r="M395" s="138"/>
      <c r="N395" s="138"/>
      <c r="O395" s="138"/>
      <c r="P395" s="138"/>
      <c r="Q395" s="139"/>
      <c r="R395" s="139"/>
      <c r="S395" s="139"/>
      <c r="T395" s="135"/>
      <c r="U395" s="140"/>
    </row>
    <row r="396" spans="1:28" s="96" customFormat="1" ht="15.6" x14ac:dyDescent="0.3">
      <c r="A396" s="141"/>
      <c r="B396" s="142"/>
      <c r="C396" s="142"/>
      <c r="D396" s="142"/>
      <c r="E396" s="143"/>
      <c r="F396" s="143"/>
      <c r="G396" s="143"/>
      <c r="H396" s="143"/>
      <c r="I396" s="143"/>
      <c r="J396" s="143"/>
      <c r="K396" s="143"/>
      <c r="L396" s="143"/>
      <c r="M396" s="143"/>
      <c r="N396" s="143"/>
      <c r="O396" s="143"/>
      <c r="P396" s="143"/>
      <c r="Q396" s="143"/>
      <c r="R396" s="143"/>
      <c r="S396" s="143"/>
      <c r="T396" s="142"/>
      <c r="U396" s="144"/>
    </row>
    <row r="397" spans="1:28" s="96" customFormat="1" ht="15.6" x14ac:dyDescent="0.3">
      <c r="A397" s="141"/>
      <c r="B397" s="142"/>
      <c r="C397" s="142"/>
      <c r="D397" s="142"/>
      <c r="E397" s="143"/>
      <c r="F397" s="143"/>
      <c r="G397" s="143"/>
      <c r="H397" s="143"/>
      <c r="I397" s="143"/>
      <c r="J397" s="143"/>
      <c r="K397" s="143"/>
      <c r="L397" s="143"/>
      <c r="M397" s="143"/>
      <c r="N397" s="143"/>
      <c r="O397" s="143"/>
      <c r="P397" s="143"/>
      <c r="Q397" s="143"/>
      <c r="R397" s="143"/>
      <c r="S397" s="143"/>
      <c r="T397" s="142"/>
      <c r="U397" s="144"/>
    </row>
    <row r="398" spans="1:28" s="96" customFormat="1" ht="15.6" x14ac:dyDescent="0.3">
      <c r="A398" s="141"/>
      <c r="B398" s="142"/>
      <c r="C398" s="142"/>
      <c r="D398" s="142"/>
      <c r="E398" s="142"/>
      <c r="F398" s="142"/>
      <c r="G398" s="142"/>
      <c r="H398" s="142"/>
      <c r="I398" s="142"/>
      <c r="J398" s="142"/>
      <c r="K398" s="142"/>
      <c r="L398" s="142"/>
      <c r="M398" s="142"/>
      <c r="N398" s="142"/>
      <c r="O398" s="142"/>
      <c r="P398" s="142"/>
      <c r="Q398" s="142"/>
      <c r="R398" s="142"/>
      <c r="S398" s="142"/>
      <c r="T398" s="142"/>
      <c r="U398" s="144"/>
    </row>
    <row r="399" spans="1:28" s="96" customFormat="1" ht="15.6" x14ac:dyDescent="0.3">
      <c r="A399" s="141"/>
      <c r="B399" s="142"/>
      <c r="C399" s="142"/>
      <c r="D399" s="142"/>
      <c r="E399" s="142"/>
      <c r="F399" s="142"/>
      <c r="G399" s="142"/>
      <c r="H399" s="142"/>
      <c r="I399" s="142"/>
      <c r="J399" s="142"/>
      <c r="K399" s="142"/>
      <c r="L399" s="142"/>
      <c r="M399" s="142"/>
      <c r="N399" s="142"/>
      <c r="O399" s="142"/>
      <c r="P399" s="142"/>
      <c r="Q399" s="142"/>
      <c r="R399" s="142"/>
      <c r="S399" s="142"/>
      <c r="T399" s="142"/>
      <c r="U399" s="144"/>
    </row>
    <row r="400" spans="1:28" s="96" customFormat="1" ht="15.6" x14ac:dyDescent="0.3">
      <c r="A400" s="141"/>
      <c r="B400" s="142"/>
      <c r="C400" s="142"/>
      <c r="D400" s="142"/>
      <c r="E400" s="142"/>
      <c r="F400" s="142"/>
      <c r="G400" s="142"/>
      <c r="H400" s="142"/>
      <c r="I400" s="142"/>
      <c r="J400" s="142"/>
      <c r="K400" s="142"/>
      <c r="L400" s="142"/>
      <c r="M400" s="142"/>
      <c r="N400" s="142"/>
      <c r="O400" s="142"/>
      <c r="P400" s="142"/>
      <c r="Q400" s="142"/>
      <c r="R400" s="142"/>
      <c r="S400" s="142"/>
      <c r="T400" s="142"/>
      <c r="U400" s="144"/>
    </row>
    <row r="401" spans="1:34" s="96" customFormat="1" ht="15.6" x14ac:dyDescent="0.3">
      <c r="A401" s="141"/>
      <c r="B401" s="142"/>
      <c r="C401" s="142"/>
      <c r="D401" s="142"/>
      <c r="E401" s="142"/>
      <c r="F401" s="142"/>
      <c r="G401" s="142"/>
      <c r="H401" s="142"/>
      <c r="I401" s="142"/>
      <c r="J401" s="142"/>
      <c r="K401" s="142"/>
      <c r="L401" s="142"/>
      <c r="M401" s="142"/>
      <c r="N401" s="142"/>
      <c r="O401" s="142"/>
      <c r="P401" s="142"/>
      <c r="Q401" s="142"/>
      <c r="R401" s="142"/>
      <c r="S401" s="142"/>
      <c r="T401" s="142"/>
      <c r="U401" s="144"/>
    </row>
    <row r="402" spans="1:34" s="96" customFormat="1" ht="15.6" x14ac:dyDescent="0.3">
      <c r="A402" s="141"/>
      <c r="B402" s="142"/>
      <c r="C402" s="142"/>
      <c r="D402" s="142"/>
      <c r="E402" s="142"/>
      <c r="F402" s="142"/>
      <c r="G402" s="142"/>
      <c r="H402" s="142"/>
      <c r="I402" s="142"/>
      <c r="J402" s="142"/>
      <c r="K402" s="142"/>
      <c r="L402" s="142"/>
      <c r="M402" s="142"/>
      <c r="N402" s="142"/>
      <c r="O402" s="142"/>
      <c r="P402" s="142"/>
      <c r="Q402" s="142"/>
      <c r="R402" s="142"/>
      <c r="S402" s="142"/>
      <c r="T402" s="142"/>
      <c r="U402" s="144"/>
    </row>
    <row r="403" spans="1:34" s="96" customFormat="1" ht="15.6" x14ac:dyDescent="0.3">
      <c r="A403" s="141"/>
      <c r="B403" s="142"/>
      <c r="C403" s="142"/>
      <c r="D403" s="142"/>
      <c r="E403" s="142"/>
      <c r="F403" s="142"/>
      <c r="G403" s="142"/>
      <c r="H403" s="142"/>
      <c r="I403" s="142"/>
      <c r="J403" s="142"/>
      <c r="K403" s="142"/>
      <c r="L403" s="142"/>
      <c r="M403" s="142"/>
      <c r="N403" s="142"/>
      <c r="O403" s="142"/>
      <c r="P403" s="142"/>
      <c r="Q403" s="142"/>
      <c r="R403" s="142"/>
      <c r="S403" s="142"/>
      <c r="T403" s="142"/>
      <c r="U403" s="144"/>
    </row>
    <row r="404" spans="1:34" s="96" customFormat="1" ht="15.6" x14ac:dyDescent="0.3">
      <c r="A404" s="141"/>
      <c r="B404" s="142"/>
      <c r="C404" s="142"/>
      <c r="D404" s="142"/>
      <c r="E404" s="142"/>
      <c r="F404" s="142"/>
      <c r="G404" s="142"/>
      <c r="H404" s="142"/>
      <c r="I404" s="142"/>
      <c r="J404" s="142"/>
      <c r="K404" s="142"/>
      <c r="L404" s="142"/>
      <c r="M404" s="142"/>
      <c r="N404" s="142"/>
      <c r="O404" s="142"/>
      <c r="P404" s="142"/>
      <c r="Q404" s="142"/>
      <c r="R404" s="142"/>
      <c r="S404" s="142"/>
      <c r="T404" s="142"/>
      <c r="U404" s="144"/>
    </row>
    <row r="405" spans="1:34" s="96" customFormat="1" ht="16.2" thickBot="1" x14ac:dyDescent="0.35">
      <c r="A405" s="141"/>
      <c r="B405" s="142"/>
      <c r="C405" s="142"/>
      <c r="D405" s="142"/>
      <c r="E405" s="142"/>
      <c r="F405" s="142"/>
      <c r="G405" s="142"/>
      <c r="H405" s="142"/>
      <c r="I405" s="142"/>
      <c r="J405" s="142"/>
      <c r="K405" s="142"/>
      <c r="L405" s="142"/>
      <c r="M405" s="142"/>
      <c r="N405" s="142"/>
      <c r="O405" s="142"/>
      <c r="P405" s="142"/>
      <c r="Q405" s="142"/>
      <c r="R405" s="142"/>
      <c r="S405" s="142"/>
      <c r="T405" s="142"/>
      <c r="U405" s="144"/>
    </row>
    <row r="406" spans="1:34" s="96" customFormat="1" ht="48" thickTop="1" thickBot="1" x14ac:dyDescent="0.35">
      <c r="A406" s="117" t="s">
        <v>80</v>
      </c>
      <c r="B406" s="154">
        <v>0</v>
      </c>
      <c r="C406" s="154">
        <v>10</v>
      </c>
      <c r="D406" s="154">
        <v>15</v>
      </c>
      <c r="E406" s="154">
        <v>17</v>
      </c>
      <c r="F406" s="154">
        <v>18</v>
      </c>
      <c r="G406" s="154">
        <v>19</v>
      </c>
      <c r="H406" s="154">
        <v>21</v>
      </c>
      <c r="I406" s="154">
        <v>22</v>
      </c>
      <c r="J406" s="154">
        <v>22.5</v>
      </c>
      <c r="K406" s="154">
        <v>23</v>
      </c>
      <c r="L406" s="154">
        <v>25</v>
      </c>
      <c r="M406" s="154">
        <v>25.5</v>
      </c>
      <c r="N406" s="154">
        <v>26.5</v>
      </c>
      <c r="O406" s="154">
        <v>28.5</v>
      </c>
      <c r="P406" s="154">
        <v>30.5</v>
      </c>
      <c r="Q406" s="154">
        <v>32</v>
      </c>
      <c r="R406" s="154">
        <v>34</v>
      </c>
      <c r="S406" s="154">
        <v>36</v>
      </c>
      <c r="T406" s="154">
        <v>37</v>
      </c>
      <c r="U406" s="155">
        <v>45</v>
      </c>
      <c r="V406" s="156"/>
      <c r="X406" s="157"/>
      <c r="Y406" s="145"/>
      <c r="Z406" s="145"/>
      <c r="AA406" s="145"/>
      <c r="AB406" s="145"/>
      <c r="AC406" s="145"/>
      <c r="AD406" s="145"/>
      <c r="AE406" s="145"/>
      <c r="AF406" s="145"/>
      <c r="AG406" s="145"/>
      <c r="AH406" s="145"/>
    </row>
    <row r="407" spans="1:34" s="97" customFormat="1" ht="48" thickTop="1" thickBot="1" x14ac:dyDescent="0.3">
      <c r="A407" s="120" t="s">
        <v>81</v>
      </c>
      <c r="B407" s="154">
        <v>1.0440000000000018</v>
      </c>
      <c r="C407" s="154">
        <v>1.0940000000000016</v>
      </c>
      <c r="D407" s="154">
        <v>1.1240000000000019</v>
      </c>
      <c r="E407" s="154">
        <v>1.2340000000000018</v>
      </c>
      <c r="F407" s="154">
        <v>0.65400000000000169</v>
      </c>
      <c r="G407" s="154">
        <v>0.25400000000000178</v>
      </c>
      <c r="H407" s="154">
        <v>0.53400000000000158</v>
      </c>
      <c r="I407" s="154">
        <v>1.0240000000000018</v>
      </c>
      <c r="J407" s="154">
        <v>1.4840000000000018</v>
      </c>
      <c r="K407" s="154">
        <v>1.9340000000000017</v>
      </c>
      <c r="L407" s="154">
        <v>1.9440000000000017</v>
      </c>
      <c r="M407" s="154">
        <v>1.2740000000000018</v>
      </c>
      <c r="N407" s="154">
        <v>0.60400000000000187</v>
      </c>
      <c r="O407" s="154">
        <v>0.11400000000000166</v>
      </c>
      <c r="P407" s="154">
        <v>0.46400000000000174</v>
      </c>
      <c r="Q407" s="154">
        <v>1.6940000000000017</v>
      </c>
      <c r="R407" s="154">
        <v>1.7240000000000018</v>
      </c>
      <c r="S407" s="154">
        <v>0.76400000000000157</v>
      </c>
      <c r="T407" s="154">
        <v>9.4000000000001638E-2</v>
      </c>
      <c r="U407" s="155">
        <v>0.15400000000000169</v>
      </c>
      <c r="V407" s="156"/>
      <c r="X407" s="158"/>
      <c r="Y407" s="98"/>
      <c r="Z407" s="98"/>
      <c r="AA407" s="98"/>
      <c r="AB407" s="98"/>
      <c r="AC407" s="98"/>
      <c r="AD407" s="98"/>
      <c r="AE407" s="98"/>
      <c r="AF407" s="98"/>
      <c r="AG407" s="98"/>
      <c r="AH407" s="98"/>
    </row>
    <row r="408" spans="1:34" s="96" customFormat="1" ht="16.2" thickTop="1" x14ac:dyDescent="0.3">
      <c r="E408" s="96" t="s">
        <v>110</v>
      </c>
      <c r="H408" s="96" t="s">
        <v>109</v>
      </c>
      <c r="L408" s="96" t="s">
        <v>108</v>
      </c>
    </row>
    <row r="409" spans="1:34" s="96" customFormat="1" ht="15.6" x14ac:dyDescent="0.3"/>
    <row r="410" spans="1:34" s="96" customFormat="1" ht="23.4" thickBot="1" x14ac:dyDescent="0.35">
      <c r="A410" s="166" t="s">
        <v>105</v>
      </c>
      <c r="B410" s="166"/>
      <c r="C410" s="166"/>
      <c r="D410" s="166"/>
      <c r="E410" s="166"/>
      <c r="F410" s="166"/>
      <c r="G410" s="166"/>
      <c r="H410" s="166"/>
      <c r="I410" s="166"/>
      <c r="J410" s="166"/>
      <c r="K410" s="166"/>
      <c r="L410" s="166"/>
      <c r="M410" s="166"/>
      <c r="N410" s="166"/>
      <c r="O410" s="166"/>
      <c r="P410" s="166"/>
      <c r="Q410" s="166"/>
      <c r="R410" s="166"/>
      <c r="S410" s="166"/>
      <c r="T410" s="166"/>
      <c r="U410" s="166"/>
    </row>
    <row r="411" spans="1:34" s="96" customFormat="1" ht="16.2" thickTop="1" x14ac:dyDescent="0.3">
      <c r="A411" s="134"/>
      <c r="B411" s="135"/>
      <c r="C411" s="135"/>
      <c r="D411" s="135"/>
      <c r="E411" s="136"/>
      <c r="F411" s="137"/>
      <c r="G411" s="137"/>
      <c r="H411" s="137"/>
      <c r="I411" s="137"/>
      <c r="J411" s="137"/>
      <c r="K411" s="137"/>
      <c r="L411" s="137"/>
      <c r="M411" s="138"/>
      <c r="N411" s="138"/>
      <c r="O411" s="138"/>
      <c r="P411" s="138"/>
      <c r="Q411" s="139"/>
      <c r="R411" s="139"/>
      <c r="S411" s="139"/>
      <c r="T411" s="135"/>
      <c r="U411" s="140"/>
    </row>
    <row r="412" spans="1:34" s="96" customFormat="1" ht="15.6" x14ac:dyDescent="0.3">
      <c r="A412" s="141"/>
      <c r="B412" s="142"/>
      <c r="C412" s="142"/>
      <c r="D412" s="142"/>
      <c r="E412" s="143"/>
      <c r="F412" s="143"/>
      <c r="G412" s="143"/>
      <c r="H412" s="143"/>
      <c r="I412" s="143"/>
      <c r="J412" s="143"/>
      <c r="K412" s="143"/>
      <c r="L412" s="143"/>
      <c r="M412" s="143"/>
      <c r="N412" s="143"/>
      <c r="O412" s="143"/>
      <c r="P412" s="143"/>
      <c r="Q412" s="143"/>
      <c r="R412" s="143"/>
      <c r="S412" s="143"/>
      <c r="T412" s="142"/>
      <c r="U412" s="144"/>
    </row>
    <row r="413" spans="1:34" s="96" customFormat="1" ht="15.6" x14ac:dyDescent="0.3">
      <c r="A413" s="141"/>
      <c r="B413" s="142"/>
      <c r="C413" s="142"/>
      <c r="D413" s="142"/>
      <c r="E413" s="143"/>
      <c r="F413" s="143"/>
      <c r="G413" s="143"/>
      <c r="H413" s="143"/>
      <c r="I413" s="143"/>
      <c r="J413" s="143"/>
      <c r="K413" s="143"/>
      <c r="L413" s="143"/>
      <c r="M413" s="143"/>
      <c r="N413" s="143"/>
      <c r="O413" s="143"/>
      <c r="P413" s="143"/>
      <c r="Q413" s="143"/>
      <c r="R413" s="143"/>
      <c r="S413" s="143"/>
      <c r="T413" s="142"/>
      <c r="U413" s="144"/>
    </row>
    <row r="414" spans="1:34" s="96" customFormat="1" ht="15.6" x14ac:dyDescent="0.3">
      <c r="A414" s="141"/>
      <c r="B414" s="142"/>
      <c r="C414" s="142"/>
      <c r="D414" s="142"/>
      <c r="E414" s="142"/>
      <c r="F414" s="142"/>
      <c r="G414" s="142"/>
      <c r="H414" s="142"/>
      <c r="I414" s="142"/>
      <c r="J414" s="142"/>
      <c r="K414" s="142"/>
      <c r="L414" s="142"/>
      <c r="M414" s="142"/>
      <c r="N414" s="142"/>
      <c r="O414" s="142"/>
      <c r="P414" s="142"/>
      <c r="Q414" s="142"/>
      <c r="R414" s="142"/>
      <c r="S414" s="142"/>
      <c r="T414" s="142"/>
      <c r="U414" s="144"/>
    </row>
    <row r="415" spans="1:34" s="96" customFormat="1" ht="15.6" x14ac:dyDescent="0.3">
      <c r="A415" s="141"/>
      <c r="B415" s="142"/>
      <c r="C415" s="142"/>
      <c r="D415" s="142"/>
      <c r="E415" s="142"/>
      <c r="F415" s="142"/>
      <c r="G415" s="142"/>
      <c r="H415" s="142"/>
      <c r="I415" s="142"/>
      <c r="J415" s="142"/>
      <c r="K415" s="142"/>
      <c r="L415" s="142"/>
      <c r="M415" s="142"/>
      <c r="N415" s="142"/>
      <c r="O415" s="142"/>
      <c r="P415" s="142"/>
      <c r="Q415" s="142"/>
      <c r="R415" s="142"/>
      <c r="S415" s="142"/>
      <c r="T415" s="142"/>
      <c r="U415" s="144"/>
    </row>
    <row r="416" spans="1:34" s="96" customFormat="1" ht="15.6" x14ac:dyDescent="0.3">
      <c r="A416" s="141"/>
      <c r="B416" s="142"/>
      <c r="C416" s="142"/>
      <c r="D416" s="142"/>
      <c r="E416" s="142"/>
      <c r="F416" s="142"/>
      <c r="G416" s="142"/>
      <c r="H416" s="142"/>
      <c r="I416" s="142"/>
      <c r="J416" s="142"/>
      <c r="K416" s="142"/>
      <c r="L416" s="142"/>
      <c r="M416" s="142"/>
      <c r="N416" s="142"/>
      <c r="O416" s="142"/>
      <c r="P416" s="142"/>
      <c r="Q416" s="142"/>
      <c r="R416" s="142"/>
      <c r="S416" s="142"/>
      <c r="T416" s="142"/>
      <c r="U416" s="144"/>
    </row>
    <row r="417" spans="1:28" s="96" customFormat="1" ht="15.6" x14ac:dyDescent="0.3">
      <c r="A417" s="141"/>
      <c r="B417" s="142"/>
      <c r="C417" s="142"/>
      <c r="D417" s="142"/>
      <c r="E417" s="142"/>
      <c r="F417" s="142"/>
      <c r="G417" s="142"/>
      <c r="H417" s="142"/>
      <c r="I417" s="142"/>
      <c r="J417" s="142"/>
      <c r="K417" s="142"/>
      <c r="L417" s="142"/>
      <c r="M417" s="142"/>
      <c r="N417" s="142"/>
      <c r="O417" s="142"/>
      <c r="P417" s="142"/>
      <c r="Q417" s="142"/>
      <c r="R417" s="142"/>
      <c r="S417" s="142"/>
      <c r="T417" s="142"/>
      <c r="U417" s="144"/>
    </row>
    <row r="418" spans="1:28" s="96" customFormat="1" ht="15.6" x14ac:dyDescent="0.3">
      <c r="A418" s="141"/>
      <c r="B418" s="142"/>
      <c r="C418" s="142"/>
      <c r="D418" s="142"/>
      <c r="E418" s="142"/>
      <c r="F418" s="142"/>
      <c r="G418" s="142"/>
      <c r="H418" s="142"/>
      <c r="I418" s="142"/>
      <c r="J418" s="142"/>
      <c r="K418" s="142"/>
      <c r="L418" s="142"/>
      <c r="M418" s="142"/>
      <c r="N418" s="142"/>
      <c r="O418" s="142"/>
      <c r="P418" s="142"/>
      <c r="Q418" s="142"/>
      <c r="R418" s="142"/>
      <c r="S418" s="142"/>
      <c r="T418" s="142"/>
      <c r="U418" s="144"/>
    </row>
    <row r="419" spans="1:28" s="96" customFormat="1" ht="15.6" x14ac:dyDescent="0.3">
      <c r="A419" s="141"/>
      <c r="B419" s="142"/>
      <c r="C419" s="142"/>
      <c r="D419" s="142"/>
      <c r="E419" s="142"/>
      <c r="F419" s="142"/>
      <c r="G419" s="142"/>
      <c r="H419" s="142"/>
      <c r="I419" s="142"/>
      <c r="J419" s="142"/>
      <c r="K419" s="142"/>
      <c r="L419" s="142"/>
      <c r="M419" s="142"/>
      <c r="N419" s="142"/>
      <c r="O419" s="142"/>
      <c r="P419" s="142"/>
      <c r="Q419" s="142"/>
      <c r="R419" s="142"/>
      <c r="S419" s="142"/>
      <c r="T419" s="142"/>
      <c r="U419" s="144"/>
    </row>
    <row r="420" spans="1:28" s="96" customFormat="1" ht="15.6" x14ac:dyDescent="0.3">
      <c r="A420" s="141"/>
      <c r="B420" s="142"/>
      <c r="C420" s="142"/>
      <c r="D420" s="142"/>
      <c r="E420" s="142"/>
      <c r="F420" s="142"/>
      <c r="G420" s="142"/>
      <c r="H420" s="142"/>
      <c r="I420" s="142"/>
      <c r="J420" s="142"/>
      <c r="K420" s="142"/>
      <c r="L420" s="142"/>
      <c r="M420" s="142"/>
      <c r="N420" s="142"/>
      <c r="O420" s="142"/>
      <c r="P420" s="142"/>
      <c r="Q420" s="142"/>
      <c r="R420" s="142"/>
      <c r="S420" s="142"/>
      <c r="T420" s="142"/>
      <c r="U420" s="144"/>
    </row>
    <row r="421" spans="1:28" s="96" customFormat="1" ht="16.2" thickBot="1" x14ac:dyDescent="0.35">
      <c r="A421" s="141"/>
      <c r="B421" s="142"/>
      <c r="C421" s="142"/>
      <c r="D421" s="142"/>
      <c r="E421" s="142"/>
      <c r="F421" s="142"/>
      <c r="G421" s="142"/>
      <c r="H421" s="142"/>
      <c r="I421" s="142"/>
      <c r="J421" s="142"/>
      <c r="K421" s="142"/>
      <c r="L421" s="142"/>
      <c r="M421" s="142"/>
      <c r="N421" s="142"/>
      <c r="O421" s="142"/>
      <c r="P421" s="142"/>
      <c r="Q421" s="142"/>
      <c r="R421" s="142"/>
      <c r="S421" s="142"/>
      <c r="T421" s="142"/>
      <c r="U421" s="144"/>
    </row>
    <row r="422" spans="1:28" s="96" customFormat="1" ht="48" thickTop="1" thickBot="1" x14ac:dyDescent="0.35">
      <c r="A422" s="117" t="s">
        <v>80</v>
      </c>
      <c r="B422" s="154">
        <v>0</v>
      </c>
      <c r="C422" s="154">
        <v>15</v>
      </c>
      <c r="D422" s="154">
        <v>19</v>
      </c>
      <c r="E422" s="154">
        <v>20</v>
      </c>
      <c r="F422" s="154">
        <v>21</v>
      </c>
      <c r="G422" s="154">
        <v>21.5</v>
      </c>
      <c r="H422" s="154">
        <v>23.5</v>
      </c>
      <c r="I422" s="154">
        <v>24</v>
      </c>
      <c r="J422" s="154">
        <v>26</v>
      </c>
      <c r="K422" s="154">
        <v>28</v>
      </c>
      <c r="L422" s="154">
        <v>31</v>
      </c>
      <c r="M422" s="154">
        <v>32</v>
      </c>
      <c r="N422" s="154">
        <v>33</v>
      </c>
      <c r="O422" s="154">
        <v>33.5</v>
      </c>
      <c r="P422" s="154">
        <v>35.5</v>
      </c>
      <c r="Q422" s="154">
        <v>36</v>
      </c>
      <c r="R422" s="154">
        <v>38</v>
      </c>
      <c r="S422" s="154">
        <v>42</v>
      </c>
      <c r="T422" s="154">
        <v>51</v>
      </c>
      <c r="U422" s="154">
        <v>60</v>
      </c>
      <c r="W422" s="154"/>
      <c r="AA422" s="145"/>
      <c r="AB422" s="145"/>
    </row>
    <row r="423" spans="1:28" s="97" customFormat="1" ht="48" thickTop="1" thickBot="1" x14ac:dyDescent="0.3">
      <c r="A423" s="120" t="s">
        <v>81</v>
      </c>
      <c r="B423" s="154">
        <v>-6.5999999999998504E-2</v>
      </c>
      <c r="C423" s="154">
        <v>8.4000000000001407E-2</v>
      </c>
      <c r="D423" s="154">
        <v>0.53400000000000158</v>
      </c>
      <c r="E423" s="154">
        <v>0.61400000000000166</v>
      </c>
      <c r="F423" s="154">
        <v>1.2540000000000016</v>
      </c>
      <c r="G423" s="154">
        <v>1.5840000000000014</v>
      </c>
      <c r="H423" s="154">
        <v>1.5640000000000014</v>
      </c>
      <c r="I423" s="154">
        <v>1.2740000000000016</v>
      </c>
      <c r="J423" s="154">
        <v>0.41400000000000148</v>
      </c>
      <c r="K423" s="154">
        <v>0.26400000000000157</v>
      </c>
      <c r="L423" s="154">
        <v>0.37400000000000144</v>
      </c>
      <c r="M423" s="154">
        <v>1.1440000000000015</v>
      </c>
      <c r="N423" s="154">
        <v>1.4640000000000015</v>
      </c>
      <c r="O423" s="154">
        <v>1.7140000000000015</v>
      </c>
      <c r="P423" s="154">
        <v>1.6840000000000015</v>
      </c>
      <c r="Q423" s="154">
        <v>1.1340000000000017</v>
      </c>
      <c r="R423" s="154">
        <v>0.97400000000000153</v>
      </c>
      <c r="S423" s="154">
        <v>0.89400000000000146</v>
      </c>
      <c r="T423" s="154">
        <v>0.95400000000000151</v>
      </c>
      <c r="U423" s="154">
        <v>1.0440000000000014</v>
      </c>
      <c r="W423" s="154"/>
      <c r="AA423" s="98"/>
      <c r="AB423" s="98"/>
    </row>
    <row r="424" spans="1:28" s="96" customFormat="1" ht="16.2" thickTop="1" x14ac:dyDescent="0.3">
      <c r="G424" s="96" t="s">
        <v>110</v>
      </c>
      <c r="K424" s="96" t="s">
        <v>109</v>
      </c>
      <c r="O424" s="96" t="s">
        <v>108</v>
      </c>
    </row>
    <row r="425" spans="1:28" s="96" customFormat="1" ht="15.6" x14ac:dyDescent="0.3"/>
    <row r="426" spans="1:28" s="96" customFormat="1" ht="23.4" thickBot="1" x14ac:dyDescent="0.35">
      <c r="A426" s="166" t="s">
        <v>84</v>
      </c>
      <c r="B426" s="166"/>
      <c r="C426" s="166"/>
      <c r="D426" s="166"/>
      <c r="E426" s="166"/>
      <c r="F426" s="166"/>
      <c r="G426" s="166"/>
      <c r="H426" s="166"/>
      <c r="I426" s="166"/>
      <c r="J426" s="166"/>
      <c r="K426" s="166"/>
      <c r="L426" s="166"/>
      <c r="M426" s="166"/>
      <c r="N426" s="166"/>
      <c r="O426" s="166"/>
      <c r="P426" s="166"/>
      <c r="Q426" s="166"/>
      <c r="R426" s="166"/>
      <c r="S426" s="166"/>
      <c r="T426" s="166"/>
      <c r="U426" s="166"/>
    </row>
    <row r="427" spans="1:28" s="96" customFormat="1" ht="16.2" thickTop="1" x14ac:dyDescent="0.3">
      <c r="A427" s="134"/>
      <c r="B427" s="135"/>
      <c r="C427" s="135"/>
      <c r="D427" s="135"/>
      <c r="E427" s="136"/>
      <c r="F427" s="137"/>
      <c r="G427" s="137"/>
      <c r="H427" s="137"/>
      <c r="I427" s="137"/>
      <c r="J427" s="137"/>
      <c r="K427" s="137"/>
      <c r="L427" s="137"/>
      <c r="M427" s="138"/>
      <c r="N427" s="138"/>
      <c r="O427" s="138"/>
      <c r="P427" s="138"/>
      <c r="Q427" s="139"/>
      <c r="R427" s="139"/>
      <c r="S427" s="139"/>
      <c r="T427" s="135"/>
      <c r="U427" s="140"/>
    </row>
    <row r="428" spans="1:28" s="96" customFormat="1" ht="15.6" x14ac:dyDescent="0.3">
      <c r="A428" s="141"/>
      <c r="B428" s="142"/>
      <c r="C428" s="142"/>
      <c r="D428" s="142"/>
      <c r="E428" s="143"/>
      <c r="F428" s="143"/>
      <c r="G428" s="143"/>
      <c r="H428" s="143"/>
      <c r="I428" s="143"/>
      <c r="J428" s="143"/>
      <c r="K428" s="143"/>
      <c r="L428" s="143"/>
      <c r="M428" s="143"/>
      <c r="N428" s="143"/>
      <c r="O428" s="143"/>
      <c r="P428" s="143"/>
      <c r="Q428" s="143"/>
      <c r="R428" s="143"/>
      <c r="S428" s="143"/>
      <c r="T428" s="142"/>
      <c r="U428" s="144"/>
    </row>
    <row r="429" spans="1:28" s="96" customFormat="1" ht="15.6" x14ac:dyDescent="0.3">
      <c r="A429" s="141"/>
      <c r="B429" s="142"/>
      <c r="C429" s="142"/>
      <c r="D429" s="142"/>
      <c r="E429" s="143"/>
      <c r="F429" s="143"/>
      <c r="G429" s="143"/>
      <c r="H429" s="143"/>
      <c r="I429" s="143"/>
      <c r="J429" s="143"/>
      <c r="K429" s="143"/>
      <c r="L429" s="143"/>
      <c r="M429" s="143"/>
      <c r="N429" s="143"/>
      <c r="O429" s="143"/>
      <c r="P429" s="143"/>
      <c r="Q429" s="143"/>
      <c r="R429" s="143"/>
      <c r="S429" s="143"/>
      <c r="T429" s="142"/>
      <c r="U429" s="144"/>
    </row>
    <row r="430" spans="1:28" s="96" customFormat="1" ht="15.6" x14ac:dyDescent="0.3">
      <c r="A430" s="141"/>
      <c r="B430" s="142"/>
      <c r="C430" s="142"/>
      <c r="D430" s="142"/>
      <c r="E430" s="142"/>
      <c r="F430" s="142"/>
      <c r="G430" s="142"/>
      <c r="H430" s="142"/>
      <c r="I430" s="142"/>
      <c r="J430" s="142"/>
      <c r="K430" s="142"/>
      <c r="L430" s="142"/>
      <c r="M430" s="142"/>
      <c r="N430" s="142"/>
      <c r="O430" s="142"/>
      <c r="P430" s="142"/>
      <c r="Q430" s="142"/>
      <c r="R430" s="142"/>
      <c r="S430" s="142"/>
      <c r="T430" s="142"/>
      <c r="U430" s="144"/>
    </row>
    <row r="431" spans="1:28" s="96" customFormat="1" ht="15.6" x14ac:dyDescent="0.3">
      <c r="A431" s="141"/>
      <c r="B431" s="142"/>
      <c r="C431" s="142"/>
      <c r="D431" s="142"/>
      <c r="E431" s="142"/>
      <c r="F431" s="142"/>
      <c r="G431" s="142"/>
      <c r="H431" s="142"/>
      <c r="I431" s="142"/>
      <c r="J431" s="142"/>
      <c r="K431" s="142"/>
      <c r="L431" s="142"/>
      <c r="M431" s="142"/>
      <c r="N431" s="142"/>
      <c r="O431" s="142"/>
      <c r="P431" s="142"/>
      <c r="Q431" s="142"/>
      <c r="R431" s="142"/>
      <c r="S431" s="142"/>
      <c r="T431" s="142"/>
      <c r="U431" s="144"/>
    </row>
    <row r="432" spans="1:28" s="96" customFormat="1" ht="15.6" x14ac:dyDescent="0.3">
      <c r="A432" s="141"/>
      <c r="B432" s="142"/>
      <c r="C432" s="142"/>
      <c r="D432" s="142"/>
      <c r="E432" s="142"/>
      <c r="F432" s="142"/>
      <c r="G432" s="142"/>
      <c r="H432" s="142"/>
      <c r="I432" s="142"/>
      <c r="J432" s="142"/>
      <c r="K432" s="142"/>
      <c r="L432" s="142"/>
      <c r="M432" s="142"/>
      <c r="N432" s="142"/>
      <c r="O432" s="142"/>
      <c r="P432" s="142"/>
      <c r="Q432" s="142"/>
      <c r="R432" s="142"/>
      <c r="S432" s="142"/>
      <c r="T432" s="142"/>
      <c r="U432" s="144"/>
    </row>
    <row r="433" spans="1:57" s="96" customFormat="1" ht="15.6" x14ac:dyDescent="0.3">
      <c r="A433" s="141"/>
      <c r="B433" s="142"/>
      <c r="C433" s="142"/>
      <c r="D433" s="142"/>
      <c r="E433" s="142"/>
      <c r="F433" s="142"/>
      <c r="G433" s="142"/>
      <c r="H433" s="142"/>
      <c r="I433" s="142"/>
      <c r="J433" s="142"/>
      <c r="K433" s="142"/>
      <c r="L433" s="142"/>
      <c r="M433" s="142"/>
      <c r="N433" s="142"/>
      <c r="O433" s="142"/>
      <c r="P433" s="142"/>
      <c r="Q433" s="142"/>
      <c r="R433" s="142"/>
      <c r="S433" s="142"/>
      <c r="T433" s="142"/>
      <c r="U433" s="144"/>
    </row>
    <row r="434" spans="1:57" s="96" customFormat="1" ht="15.6" x14ac:dyDescent="0.3">
      <c r="A434" s="141"/>
      <c r="B434" s="142"/>
      <c r="C434" s="142"/>
      <c r="D434" s="142"/>
      <c r="E434" s="142"/>
      <c r="F434" s="142"/>
      <c r="G434" s="142"/>
      <c r="H434" s="142"/>
      <c r="I434" s="142"/>
      <c r="J434" s="142"/>
      <c r="K434" s="142"/>
      <c r="L434" s="142"/>
      <c r="M434" s="142"/>
      <c r="N434" s="142"/>
      <c r="O434" s="142"/>
      <c r="P434" s="142"/>
      <c r="Q434" s="142"/>
      <c r="R434" s="142"/>
      <c r="S434" s="142"/>
      <c r="T434" s="142"/>
      <c r="U434" s="144"/>
    </row>
    <row r="435" spans="1:57" s="96" customFormat="1" ht="15.6" x14ac:dyDescent="0.3">
      <c r="A435" s="141"/>
      <c r="B435" s="142"/>
      <c r="C435" s="142"/>
      <c r="D435" s="142"/>
      <c r="E435" s="142"/>
      <c r="F435" s="142"/>
      <c r="G435" s="142"/>
      <c r="H435" s="142"/>
      <c r="I435" s="142"/>
      <c r="J435" s="142"/>
      <c r="K435" s="142"/>
      <c r="L435" s="142"/>
      <c r="M435" s="142"/>
      <c r="N435" s="142"/>
      <c r="O435" s="142"/>
      <c r="P435" s="142"/>
      <c r="Q435" s="142"/>
      <c r="R435" s="142"/>
      <c r="S435" s="142"/>
      <c r="T435" s="142"/>
      <c r="U435" s="144"/>
    </row>
    <row r="436" spans="1:57" s="96" customFormat="1" ht="15.6" x14ac:dyDescent="0.3">
      <c r="A436" s="141"/>
      <c r="B436" s="142"/>
      <c r="C436" s="142"/>
      <c r="D436" s="142"/>
      <c r="E436" s="142"/>
      <c r="F436" s="142"/>
      <c r="G436" s="142"/>
      <c r="H436" s="142"/>
      <c r="I436" s="142"/>
      <c r="J436" s="142"/>
      <c r="K436" s="142"/>
      <c r="L436" s="142"/>
      <c r="M436" s="142"/>
      <c r="N436" s="142"/>
      <c r="O436" s="142"/>
      <c r="P436" s="142"/>
      <c r="Q436" s="142"/>
      <c r="R436" s="142"/>
      <c r="S436" s="142"/>
      <c r="T436" s="142"/>
      <c r="U436" s="144"/>
    </row>
    <row r="437" spans="1:57" s="96" customFormat="1" ht="16.2" thickBot="1" x14ac:dyDescent="0.35">
      <c r="A437" s="141"/>
      <c r="B437" s="142"/>
      <c r="C437" s="142"/>
      <c r="D437" s="142"/>
      <c r="E437" s="142"/>
      <c r="F437" s="142"/>
      <c r="G437" s="142"/>
      <c r="H437" s="142"/>
      <c r="I437" s="142"/>
      <c r="J437" s="142"/>
      <c r="K437" s="142"/>
      <c r="L437" s="142"/>
      <c r="M437" s="142"/>
      <c r="N437" s="142"/>
      <c r="O437" s="142"/>
      <c r="P437" s="142"/>
      <c r="Q437" s="142"/>
      <c r="R437" s="142"/>
      <c r="S437" s="142"/>
      <c r="T437" s="142"/>
      <c r="U437" s="144"/>
    </row>
    <row r="438" spans="1:57" s="96" customFormat="1" ht="47.4" thickTop="1" x14ac:dyDescent="0.3">
      <c r="A438" s="127" t="s">
        <v>80</v>
      </c>
      <c r="B438" s="154">
        <v>0</v>
      </c>
      <c r="C438" s="154">
        <v>12</v>
      </c>
      <c r="D438" s="154">
        <v>14</v>
      </c>
      <c r="E438" s="154">
        <v>16</v>
      </c>
      <c r="F438" s="154">
        <v>18</v>
      </c>
      <c r="G438" s="154">
        <v>20</v>
      </c>
      <c r="H438" s="154">
        <v>21</v>
      </c>
      <c r="I438" s="154">
        <v>22</v>
      </c>
      <c r="J438" s="154">
        <v>23.5</v>
      </c>
      <c r="K438" s="154">
        <v>25.5</v>
      </c>
      <c r="L438" s="154">
        <v>28</v>
      </c>
      <c r="M438" s="154">
        <v>30</v>
      </c>
      <c r="N438" s="154">
        <v>31</v>
      </c>
      <c r="O438" s="154">
        <v>32</v>
      </c>
      <c r="P438" s="154">
        <v>32.299999999999997</v>
      </c>
      <c r="Q438" s="154">
        <v>34</v>
      </c>
      <c r="R438" s="154">
        <v>34.5</v>
      </c>
      <c r="S438" s="154">
        <v>36</v>
      </c>
      <c r="T438" s="154">
        <v>38</v>
      </c>
      <c r="U438" s="154">
        <v>46</v>
      </c>
      <c r="W438" s="154"/>
      <c r="X438" s="154"/>
      <c r="Y438" s="154"/>
      <c r="Z438" s="154"/>
      <c r="AE438" s="99"/>
      <c r="AF438" s="99"/>
      <c r="AG438" s="99"/>
      <c r="AH438" s="99"/>
      <c r="AI438" s="99"/>
      <c r="AJ438" s="99"/>
      <c r="AK438" s="99"/>
      <c r="AL438" s="99"/>
      <c r="AM438" s="99"/>
      <c r="AN438" s="99"/>
      <c r="AO438" s="99"/>
      <c r="AP438" s="99"/>
      <c r="AQ438" s="99"/>
      <c r="AR438" s="99"/>
      <c r="AS438" s="99"/>
      <c r="AT438" s="99"/>
      <c r="AU438" s="99"/>
      <c r="AV438" s="99"/>
      <c r="AW438" s="99"/>
      <c r="AX438" s="99"/>
      <c r="AY438" s="99"/>
      <c r="AZ438" s="99"/>
      <c r="BA438" s="99"/>
      <c r="BB438" s="99"/>
      <c r="BC438" s="99"/>
      <c r="BD438" s="99"/>
    </row>
    <row r="439" spans="1:57" s="101" customFormat="1" ht="46.8" x14ac:dyDescent="0.25">
      <c r="A439" s="129" t="s">
        <v>81</v>
      </c>
      <c r="B439" s="154">
        <v>0.99800000000000155</v>
      </c>
      <c r="C439" s="154">
        <v>0.97800000000000153</v>
      </c>
      <c r="D439" s="154">
        <v>0.10800000000000143</v>
      </c>
      <c r="E439" s="154">
        <v>-0.45199999999999863</v>
      </c>
      <c r="F439" s="154">
        <v>-0.42199999999999838</v>
      </c>
      <c r="G439" s="154">
        <v>0.30800000000000161</v>
      </c>
      <c r="H439" s="154">
        <v>1.0380000000000016</v>
      </c>
      <c r="I439" s="154">
        <v>2.3180000000000014</v>
      </c>
      <c r="J439" s="154">
        <v>2.3480000000000016</v>
      </c>
      <c r="K439" s="154">
        <v>0.53800000000000159</v>
      </c>
      <c r="L439" s="154">
        <v>2.8000000000001357E-2</v>
      </c>
      <c r="M439" s="154">
        <v>0.31800000000000139</v>
      </c>
      <c r="N439" s="154">
        <v>0.85800000000000143</v>
      </c>
      <c r="O439" s="154">
        <v>1.5480000000000016</v>
      </c>
      <c r="P439" s="154">
        <v>1.8180000000000016</v>
      </c>
      <c r="Q439" s="154">
        <v>1.9280000000000015</v>
      </c>
      <c r="R439" s="154">
        <v>1.2480000000000016</v>
      </c>
      <c r="S439" s="154">
        <v>0.85800000000000143</v>
      </c>
      <c r="T439" s="154">
        <v>0.92800000000000171</v>
      </c>
      <c r="U439" s="154">
        <v>0.88800000000000168</v>
      </c>
      <c r="W439" s="154"/>
      <c r="X439" s="154"/>
      <c r="Y439" s="154"/>
      <c r="Z439" s="154"/>
      <c r="AE439" s="98"/>
      <c r="AF439" s="98"/>
      <c r="AG439" s="98"/>
      <c r="AH439" s="98"/>
      <c r="AI439" s="98"/>
      <c r="AJ439" s="98"/>
      <c r="AK439" s="98"/>
      <c r="AL439" s="98"/>
      <c r="AM439" s="98"/>
      <c r="AN439" s="98"/>
      <c r="AO439" s="98"/>
      <c r="AP439" s="98"/>
      <c r="AQ439" s="98"/>
      <c r="AR439" s="98"/>
      <c r="AS439" s="98"/>
      <c r="AT439" s="98"/>
      <c r="AU439" s="98"/>
      <c r="AV439" s="98"/>
      <c r="AW439" s="98"/>
      <c r="AX439" s="98"/>
      <c r="AY439" s="98"/>
      <c r="AZ439" s="98"/>
      <c r="BA439" s="98"/>
      <c r="BB439" s="98"/>
      <c r="BC439" s="98"/>
      <c r="BD439" s="98"/>
      <c r="BE439" s="151"/>
    </row>
    <row r="440" spans="1:57" s="96" customFormat="1" ht="15.6" x14ac:dyDescent="0.3">
      <c r="J440" s="96" t="s">
        <v>110</v>
      </c>
      <c r="L440" s="96" t="s">
        <v>109</v>
      </c>
      <c r="P440" s="96" t="s">
        <v>108</v>
      </c>
    </row>
    <row r="441" spans="1:57" s="96" customFormat="1" ht="15.6" x14ac:dyDescent="0.3"/>
    <row r="442" spans="1:57" s="96" customFormat="1" ht="23.4" thickBot="1" x14ac:dyDescent="0.35">
      <c r="A442" s="166" t="s">
        <v>85</v>
      </c>
      <c r="B442" s="166"/>
      <c r="C442" s="166"/>
      <c r="D442" s="166"/>
      <c r="E442" s="166"/>
      <c r="F442" s="166"/>
      <c r="G442" s="166"/>
      <c r="H442" s="166"/>
      <c r="I442" s="166"/>
      <c r="J442" s="166"/>
      <c r="K442" s="166"/>
      <c r="L442" s="166"/>
      <c r="M442" s="166"/>
      <c r="N442" s="166"/>
      <c r="O442" s="166"/>
      <c r="P442" s="166"/>
      <c r="Q442" s="166"/>
      <c r="R442" s="166"/>
      <c r="S442" s="166"/>
      <c r="T442" s="166"/>
      <c r="U442" s="166"/>
    </row>
    <row r="443" spans="1:57" s="96" customFormat="1" ht="16.2" thickTop="1" x14ac:dyDescent="0.3">
      <c r="A443" s="134"/>
      <c r="B443" s="135"/>
      <c r="C443" s="135"/>
      <c r="D443" s="135"/>
      <c r="E443" s="136"/>
      <c r="F443" s="137"/>
      <c r="G443" s="137"/>
      <c r="H443" s="137"/>
      <c r="I443" s="137"/>
      <c r="J443" s="137"/>
      <c r="K443" s="137"/>
      <c r="L443" s="137"/>
      <c r="M443" s="138"/>
      <c r="N443" s="138"/>
      <c r="O443" s="138"/>
      <c r="P443" s="138"/>
      <c r="Q443" s="139"/>
      <c r="R443" s="139"/>
      <c r="S443" s="139"/>
      <c r="T443" s="135"/>
      <c r="U443" s="140"/>
    </row>
    <row r="444" spans="1:57" s="96" customFormat="1" ht="15.6" x14ac:dyDescent="0.3">
      <c r="A444" s="141"/>
      <c r="B444" s="142"/>
      <c r="C444" s="142"/>
      <c r="D444" s="142"/>
      <c r="E444" s="143"/>
      <c r="F444" s="143"/>
      <c r="G444" s="143"/>
      <c r="H444" s="143"/>
      <c r="I444" s="143"/>
      <c r="J444" s="143"/>
      <c r="K444" s="143"/>
      <c r="L444" s="143"/>
      <c r="M444" s="143"/>
      <c r="N444" s="143"/>
      <c r="O444" s="143"/>
      <c r="P444" s="143"/>
      <c r="Q444" s="143"/>
      <c r="R444" s="143"/>
      <c r="S444" s="143"/>
      <c r="T444" s="142"/>
      <c r="U444" s="144"/>
    </row>
    <row r="445" spans="1:57" s="96" customFormat="1" ht="15.6" x14ac:dyDescent="0.3">
      <c r="A445" s="141"/>
      <c r="B445" s="142"/>
      <c r="C445" s="142"/>
      <c r="D445" s="142"/>
      <c r="E445" s="143"/>
      <c r="F445" s="143"/>
      <c r="G445" s="143"/>
      <c r="H445" s="143"/>
      <c r="I445" s="143"/>
      <c r="J445" s="143"/>
      <c r="K445" s="143"/>
      <c r="L445" s="143"/>
      <c r="M445" s="143"/>
      <c r="N445" s="143"/>
      <c r="O445" s="143"/>
      <c r="P445" s="143"/>
      <c r="Q445" s="143"/>
      <c r="R445" s="143"/>
      <c r="S445" s="143"/>
      <c r="T445" s="142"/>
      <c r="U445" s="144"/>
    </row>
    <row r="446" spans="1:57" s="96" customFormat="1" ht="15.6" x14ac:dyDescent="0.3">
      <c r="A446" s="141"/>
      <c r="B446" s="142"/>
      <c r="C446" s="142"/>
      <c r="D446" s="142"/>
      <c r="E446" s="142"/>
      <c r="F446" s="142"/>
      <c r="G446" s="142"/>
      <c r="H446" s="142"/>
      <c r="I446" s="142"/>
      <c r="J446" s="142"/>
      <c r="K446" s="142"/>
      <c r="L446" s="142"/>
      <c r="M446" s="142"/>
      <c r="N446" s="142"/>
      <c r="O446" s="142"/>
      <c r="P446" s="142"/>
      <c r="Q446" s="142"/>
      <c r="R446" s="142"/>
      <c r="S446" s="142"/>
      <c r="T446" s="142"/>
      <c r="U446" s="144"/>
    </row>
    <row r="447" spans="1:57" s="96" customFormat="1" ht="15.6" x14ac:dyDescent="0.3">
      <c r="A447" s="141"/>
      <c r="B447" s="142"/>
      <c r="C447" s="142"/>
      <c r="D447" s="142"/>
      <c r="E447" s="142"/>
      <c r="F447" s="142"/>
      <c r="G447" s="142"/>
      <c r="H447" s="142"/>
      <c r="I447" s="142"/>
      <c r="J447" s="142"/>
      <c r="K447" s="142"/>
      <c r="L447" s="142"/>
      <c r="M447" s="142"/>
      <c r="N447" s="142"/>
      <c r="O447" s="142"/>
      <c r="P447" s="142"/>
      <c r="Q447" s="142"/>
      <c r="R447" s="142"/>
      <c r="S447" s="142"/>
      <c r="T447" s="142"/>
      <c r="U447" s="144"/>
    </row>
    <row r="448" spans="1:57" s="96" customFormat="1" ht="15.6" x14ac:dyDescent="0.3">
      <c r="A448" s="141"/>
      <c r="B448" s="142"/>
      <c r="C448" s="142"/>
      <c r="D448" s="142"/>
      <c r="E448" s="142"/>
      <c r="F448" s="142"/>
      <c r="G448" s="142"/>
      <c r="H448" s="142"/>
      <c r="I448" s="142"/>
      <c r="J448" s="142"/>
      <c r="K448" s="142"/>
      <c r="L448" s="142"/>
      <c r="M448" s="142"/>
      <c r="N448" s="142"/>
      <c r="O448" s="142"/>
      <c r="P448" s="142"/>
      <c r="Q448" s="142"/>
      <c r="R448" s="142"/>
      <c r="S448" s="142"/>
      <c r="T448" s="142"/>
      <c r="U448" s="144"/>
    </row>
    <row r="449" spans="1:57" s="96" customFormat="1" ht="15.6" x14ac:dyDescent="0.3">
      <c r="A449" s="141"/>
      <c r="B449" s="142"/>
      <c r="C449" s="142"/>
      <c r="D449" s="142"/>
      <c r="E449" s="142"/>
      <c r="F449" s="142"/>
      <c r="G449" s="142"/>
      <c r="H449" s="142"/>
      <c r="I449" s="142"/>
      <c r="J449" s="142"/>
      <c r="K449" s="142"/>
      <c r="L449" s="142"/>
      <c r="M449" s="142"/>
      <c r="N449" s="142"/>
      <c r="O449" s="142"/>
      <c r="P449" s="142"/>
      <c r="Q449" s="142"/>
      <c r="R449" s="142"/>
      <c r="S449" s="142"/>
      <c r="T449" s="142"/>
      <c r="U449" s="144"/>
    </row>
    <row r="450" spans="1:57" s="96" customFormat="1" ht="15.6" x14ac:dyDescent="0.3">
      <c r="A450" s="141"/>
      <c r="B450" s="142"/>
      <c r="C450" s="142"/>
      <c r="D450" s="142"/>
      <c r="E450" s="142"/>
      <c r="F450" s="142"/>
      <c r="G450" s="142"/>
      <c r="H450" s="142"/>
      <c r="I450" s="142"/>
      <c r="J450" s="142"/>
      <c r="K450" s="142"/>
      <c r="L450" s="142"/>
      <c r="M450" s="142"/>
      <c r="N450" s="142"/>
      <c r="O450" s="142"/>
      <c r="P450" s="142"/>
      <c r="Q450" s="142"/>
      <c r="R450" s="142"/>
      <c r="S450" s="142"/>
      <c r="T450" s="142"/>
      <c r="U450" s="144"/>
    </row>
    <row r="451" spans="1:57" s="96" customFormat="1" ht="15.6" x14ac:dyDescent="0.3">
      <c r="A451" s="141"/>
      <c r="B451" s="142"/>
      <c r="C451" s="142"/>
      <c r="D451" s="142"/>
      <c r="E451" s="142"/>
      <c r="F451" s="142"/>
      <c r="G451" s="142"/>
      <c r="H451" s="142"/>
      <c r="I451" s="142"/>
      <c r="J451" s="142"/>
      <c r="K451" s="142"/>
      <c r="L451" s="142"/>
      <c r="M451" s="142"/>
      <c r="N451" s="142"/>
      <c r="O451" s="142"/>
      <c r="P451" s="142"/>
      <c r="Q451" s="142"/>
      <c r="R451" s="142"/>
      <c r="S451" s="142"/>
      <c r="T451" s="142"/>
      <c r="U451" s="144"/>
    </row>
    <row r="452" spans="1:57" s="96" customFormat="1" ht="15.6" x14ac:dyDescent="0.3">
      <c r="A452" s="141"/>
      <c r="B452" s="142"/>
      <c r="C452" s="142"/>
      <c r="D452" s="142"/>
      <c r="E452" s="142"/>
      <c r="F452" s="142"/>
      <c r="G452" s="142"/>
      <c r="H452" s="142"/>
      <c r="I452" s="142"/>
      <c r="J452" s="142"/>
      <c r="K452" s="142"/>
      <c r="L452" s="142"/>
      <c r="M452" s="142"/>
      <c r="N452" s="142"/>
      <c r="O452" s="142"/>
      <c r="P452" s="142"/>
      <c r="Q452" s="142"/>
      <c r="R452" s="142"/>
      <c r="S452" s="142"/>
      <c r="T452" s="142"/>
      <c r="U452" s="144"/>
    </row>
    <row r="453" spans="1:57" s="96" customFormat="1" ht="16.2" thickBot="1" x14ac:dyDescent="0.35">
      <c r="A453" s="141"/>
      <c r="B453" s="142"/>
      <c r="C453" s="142"/>
      <c r="D453" s="142"/>
      <c r="E453" s="142"/>
      <c r="F453" s="142"/>
      <c r="G453" s="142"/>
      <c r="H453" s="142"/>
      <c r="I453" s="142"/>
      <c r="J453" s="142"/>
      <c r="K453" s="142"/>
      <c r="L453" s="142"/>
      <c r="M453" s="142"/>
      <c r="N453" s="142"/>
      <c r="O453" s="142"/>
      <c r="P453" s="142"/>
      <c r="Q453" s="142"/>
      <c r="R453" s="142"/>
      <c r="S453" s="142"/>
      <c r="T453" s="142"/>
      <c r="U453" s="144"/>
    </row>
    <row r="454" spans="1:57" s="96" customFormat="1" ht="48" thickTop="1" thickBot="1" x14ac:dyDescent="0.35">
      <c r="A454" s="117" t="s">
        <v>80</v>
      </c>
      <c r="B454" s="154">
        <v>0</v>
      </c>
      <c r="C454" s="154">
        <v>14</v>
      </c>
      <c r="D454" s="154">
        <v>20</v>
      </c>
      <c r="E454" s="154">
        <v>21</v>
      </c>
      <c r="F454" s="154">
        <v>21.5</v>
      </c>
      <c r="G454" s="154">
        <v>22</v>
      </c>
      <c r="H454" s="154">
        <v>22.5</v>
      </c>
      <c r="I454" s="154">
        <v>23.5</v>
      </c>
      <c r="J454" s="154">
        <v>25.5</v>
      </c>
      <c r="K454" s="154">
        <v>27.5</v>
      </c>
      <c r="L454" s="154">
        <v>30.5</v>
      </c>
      <c r="M454" s="154">
        <v>32.5</v>
      </c>
      <c r="N454" s="154">
        <v>33.5</v>
      </c>
      <c r="O454" s="154">
        <v>34.5</v>
      </c>
      <c r="P454" s="154">
        <v>36</v>
      </c>
      <c r="Q454" s="154">
        <v>36.299999999999997</v>
      </c>
      <c r="R454" s="154">
        <v>37</v>
      </c>
      <c r="S454" s="154">
        <v>39</v>
      </c>
      <c r="T454" s="154">
        <v>44</v>
      </c>
      <c r="U454" s="154">
        <v>59</v>
      </c>
      <c r="X454" s="154"/>
      <c r="AA454" s="145"/>
      <c r="AB454" s="145"/>
      <c r="AC454" s="145"/>
      <c r="AD454" s="145"/>
      <c r="AE454" s="145"/>
      <c r="AF454" s="145"/>
      <c r="AG454" s="145"/>
      <c r="AH454" s="145"/>
      <c r="AI454" s="145"/>
      <c r="AJ454" s="145"/>
      <c r="AK454" s="145"/>
      <c r="AL454" s="145"/>
      <c r="AM454" s="145"/>
      <c r="AN454" s="145"/>
      <c r="AO454" s="145"/>
      <c r="AP454" s="145"/>
      <c r="AQ454" s="145"/>
      <c r="AR454" s="145"/>
      <c r="AS454" s="145"/>
      <c r="AT454" s="145"/>
      <c r="AU454" s="145"/>
      <c r="AV454" s="145"/>
      <c r="AW454" s="145"/>
      <c r="AX454" s="145"/>
      <c r="AY454" s="145"/>
      <c r="BD454" s="96">
        <v>0</v>
      </c>
      <c r="BE454" s="96">
        <v>1.1649999999999991</v>
      </c>
    </row>
    <row r="455" spans="1:57" s="96" customFormat="1" ht="31.5" customHeight="1" thickTop="1" thickBot="1" x14ac:dyDescent="0.35">
      <c r="A455" s="133" t="s">
        <v>81</v>
      </c>
      <c r="B455" s="154">
        <v>0.71800000000000175</v>
      </c>
      <c r="C455" s="154">
        <v>0.87800000000000189</v>
      </c>
      <c r="D455" s="154">
        <v>0.73800000000000177</v>
      </c>
      <c r="E455" s="154">
        <v>1.0880000000000019</v>
      </c>
      <c r="F455" s="154">
        <v>1.7780000000000018</v>
      </c>
      <c r="G455" s="154">
        <v>1.8180000000000018</v>
      </c>
      <c r="H455" s="154">
        <v>1.248000000000002</v>
      </c>
      <c r="I455" s="154">
        <v>0.17800000000000171</v>
      </c>
      <c r="J455" s="154">
        <v>-6.1999999999998057E-2</v>
      </c>
      <c r="K455" s="154">
        <v>-8.1999999999998074E-2</v>
      </c>
      <c r="L455" s="154">
        <v>-0.14199999999999813</v>
      </c>
      <c r="M455" s="154">
        <v>0.40800000000000169</v>
      </c>
      <c r="N455" s="154">
        <v>1.0680000000000018</v>
      </c>
      <c r="O455" s="154">
        <v>1.8580000000000019</v>
      </c>
      <c r="P455" s="154">
        <v>1.8380000000000019</v>
      </c>
      <c r="Q455" s="154">
        <v>1.248000000000002</v>
      </c>
      <c r="R455" s="154">
        <v>0.82800000000000207</v>
      </c>
      <c r="S455" s="154">
        <v>0.79800000000000182</v>
      </c>
      <c r="T455" s="154">
        <v>0.82800000000000207</v>
      </c>
      <c r="U455" s="154">
        <v>0.80800000000000205</v>
      </c>
      <c r="X455" s="154"/>
      <c r="AA455" s="98"/>
      <c r="AB455" s="98"/>
      <c r="AC455" s="98"/>
      <c r="AD455" s="98"/>
      <c r="AE455" s="98"/>
      <c r="AF455" s="98"/>
      <c r="AG455" s="98"/>
      <c r="AH455" s="98"/>
      <c r="AI455" s="98"/>
      <c r="AJ455" s="98"/>
      <c r="AK455" s="98"/>
      <c r="AL455" s="98"/>
      <c r="AM455" s="98"/>
      <c r="AN455" s="98"/>
      <c r="AO455" s="98"/>
      <c r="AP455" s="98"/>
      <c r="AQ455" s="98"/>
      <c r="AR455" s="98"/>
      <c r="AS455" s="98"/>
      <c r="AT455" s="98"/>
      <c r="AU455" s="98"/>
      <c r="AV455" s="98"/>
      <c r="AW455" s="98"/>
      <c r="AX455" s="98"/>
      <c r="AY455" s="98"/>
      <c r="BD455" s="96">
        <v>6</v>
      </c>
      <c r="BE455" s="96">
        <v>0.61499999999999932</v>
      </c>
    </row>
    <row r="456" spans="1:57" s="96" customFormat="1" ht="16.2" thickTop="1" x14ac:dyDescent="0.3">
      <c r="G456" s="96" t="s">
        <v>110</v>
      </c>
      <c r="L456" s="96" t="s">
        <v>109</v>
      </c>
      <c r="P456" s="96" t="s">
        <v>108</v>
      </c>
      <c r="BD456" s="96">
        <v>12</v>
      </c>
      <c r="BE456" s="96">
        <v>7.4999999999999289E-2</v>
      </c>
    </row>
    <row r="457" spans="1:57" s="96" customFormat="1" ht="15.6" x14ac:dyDescent="0.3">
      <c r="BD457" s="96">
        <v>13</v>
      </c>
      <c r="BE457" s="96">
        <v>2.1249999999999991</v>
      </c>
    </row>
    <row r="458" spans="1:57" s="96" customFormat="1" ht="23.4" thickBot="1" x14ac:dyDescent="0.35">
      <c r="A458" s="166" t="s">
        <v>86</v>
      </c>
      <c r="B458" s="166"/>
      <c r="C458" s="166"/>
      <c r="D458" s="166"/>
      <c r="E458" s="166"/>
      <c r="F458" s="166"/>
      <c r="G458" s="166"/>
      <c r="H458" s="166"/>
      <c r="I458" s="166"/>
      <c r="J458" s="166"/>
      <c r="K458" s="166"/>
      <c r="L458" s="166"/>
      <c r="M458" s="166"/>
      <c r="N458" s="166"/>
      <c r="O458" s="166"/>
      <c r="P458" s="166"/>
      <c r="Q458" s="166"/>
      <c r="R458" s="166"/>
      <c r="S458" s="166"/>
      <c r="T458" s="166"/>
      <c r="U458" s="166"/>
      <c r="BD458" s="96">
        <v>15</v>
      </c>
      <c r="BE458" s="96">
        <v>2.1449999999999996</v>
      </c>
    </row>
    <row r="459" spans="1:57" s="96" customFormat="1" ht="16.2" thickTop="1" x14ac:dyDescent="0.3">
      <c r="A459" s="134"/>
      <c r="B459" s="135"/>
      <c r="C459" s="135"/>
      <c r="D459" s="135"/>
      <c r="E459" s="136"/>
      <c r="F459" s="137"/>
      <c r="G459" s="137"/>
      <c r="H459" s="137"/>
      <c r="I459" s="137"/>
      <c r="J459" s="137"/>
      <c r="K459" s="137"/>
      <c r="L459" s="137"/>
      <c r="M459" s="138"/>
      <c r="N459" s="138"/>
      <c r="O459" s="138"/>
      <c r="P459" s="138"/>
      <c r="Q459" s="139"/>
      <c r="R459" s="139"/>
      <c r="S459" s="139"/>
      <c r="T459" s="135"/>
      <c r="U459" s="140"/>
      <c r="BD459" s="96">
        <v>16</v>
      </c>
      <c r="BE459" s="96">
        <v>1.4849999999999994</v>
      </c>
    </row>
    <row r="460" spans="1:57" s="96" customFormat="1" ht="15.6" x14ac:dyDescent="0.3">
      <c r="A460" s="141"/>
      <c r="B460" s="142"/>
      <c r="C460" s="142"/>
      <c r="D460" s="142"/>
      <c r="E460" s="143"/>
      <c r="F460" s="143"/>
      <c r="G460" s="143"/>
      <c r="H460" s="143"/>
      <c r="I460" s="143"/>
      <c r="J460" s="143"/>
      <c r="K460" s="143"/>
      <c r="L460" s="143"/>
      <c r="M460" s="143"/>
      <c r="N460" s="143"/>
      <c r="O460" s="143"/>
      <c r="P460" s="143"/>
      <c r="Q460" s="143"/>
      <c r="R460" s="143"/>
      <c r="S460" s="143"/>
      <c r="T460" s="142"/>
      <c r="U460" s="144"/>
      <c r="BD460" s="96">
        <v>20</v>
      </c>
      <c r="BE460" s="96">
        <v>0.16199999999999926</v>
      </c>
    </row>
    <row r="461" spans="1:57" s="96" customFormat="1" ht="15.6" x14ac:dyDescent="0.3">
      <c r="A461" s="141"/>
      <c r="B461" s="142"/>
      <c r="C461" s="142"/>
      <c r="D461" s="142"/>
      <c r="E461" s="143"/>
      <c r="F461" s="143"/>
      <c r="G461" s="143"/>
      <c r="H461" s="143"/>
      <c r="I461" s="143"/>
      <c r="J461" s="143"/>
      <c r="K461" s="143"/>
      <c r="L461" s="143"/>
      <c r="M461" s="143"/>
      <c r="N461" s="143"/>
      <c r="O461" s="143"/>
      <c r="P461" s="143"/>
      <c r="Q461" s="143"/>
      <c r="R461" s="143"/>
      <c r="S461" s="143"/>
      <c r="T461" s="142"/>
      <c r="U461" s="144"/>
      <c r="BD461" s="96">
        <v>23</v>
      </c>
      <c r="BE461" s="96">
        <v>-2.8000000000000691E-2</v>
      </c>
    </row>
    <row r="462" spans="1:57" s="96" customFormat="1" ht="15.6" x14ac:dyDescent="0.3">
      <c r="A462" s="141"/>
      <c r="B462" s="142"/>
      <c r="C462" s="142"/>
      <c r="D462" s="142"/>
      <c r="E462" s="142"/>
      <c r="F462" s="142"/>
      <c r="G462" s="142"/>
      <c r="H462" s="142"/>
      <c r="I462" s="142"/>
      <c r="J462" s="142"/>
      <c r="K462" s="142"/>
      <c r="L462" s="142"/>
      <c r="M462" s="142"/>
      <c r="N462" s="142"/>
      <c r="O462" s="142"/>
      <c r="P462" s="142"/>
      <c r="Q462" s="142"/>
      <c r="R462" s="142"/>
      <c r="S462" s="142"/>
      <c r="T462" s="142"/>
      <c r="U462" s="144"/>
      <c r="BD462" s="96">
        <v>27</v>
      </c>
      <c r="BE462" s="96">
        <v>-0.15800000000000081</v>
      </c>
    </row>
    <row r="463" spans="1:57" s="96" customFormat="1" ht="15.6" x14ac:dyDescent="0.3">
      <c r="A463" s="141"/>
      <c r="B463" s="142"/>
      <c r="C463" s="142"/>
      <c r="D463" s="142"/>
      <c r="E463" s="142"/>
      <c r="F463" s="142"/>
      <c r="G463" s="142"/>
      <c r="H463" s="142"/>
      <c r="I463" s="142"/>
      <c r="J463" s="142"/>
      <c r="K463" s="142"/>
      <c r="L463" s="142"/>
      <c r="M463" s="142"/>
      <c r="N463" s="142"/>
      <c r="O463" s="142"/>
      <c r="P463" s="142"/>
      <c r="Q463" s="142"/>
      <c r="R463" s="142"/>
      <c r="S463" s="142"/>
      <c r="T463" s="142"/>
      <c r="U463" s="144"/>
      <c r="BD463" s="96">
        <v>31</v>
      </c>
      <c r="BE463" s="96">
        <v>-0.47800000000000065</v>
      </c>
    </row>
    <row r="464" spans="1:57" s="96" customFormat="1" ht="15.6" x14ac:dyDescent="0.3">
      <c r="A464" s="141"/>
      <c r="B464" s="142"/>
      <c r="C464" s="142"/>
      <c r="D464" s="142"/>
      <c r="E464" s="142"/>
      <c r="F464" s="142"/>
      <c r="G464" s="142"/>
      <c r="H464" s="142"/>
      <c r="I464" s="142"/>
      <c r="J464" s="142"/>
      <c r="K464" s="142"/>
      <c r="L464" s="142"/>
      <c r="M464" s="142"/>
      <c r="N464" s="142"/>
      <c r="O464" s="142"/>
      <c r="P464" s="142"/>
      <c r="Q464" s="142"/>
      <c r="R464" s="142"/>
      <c r="S464" s="142"/>
      <c r="T464" s="142"/>
      <c r="U464" s="144"/>
      <c r="BD464" s="96">
        <v>35</v>
      </c>
      <c r="BE464" s="96">
        <v>-0.5680000000000005</v>
      </c>
    </row>
    <row r="465" spans="1:57" s="96" customFormat="1" ht="15.6" x14ac:dyDescent="0.3">
      <c r="A465" s="141"/>
      <c r="B465" s="142"/>
      <c r="C465" s="142"/>
      <c r="D465" s="142"/>
      <c r="E465" s="142"/>
      <c r="F465" s="142"/>
      <c r="G465" s="142"/>
      <c r="H465" s="142"/>
      <c r="I465" s="142"/>
      <c r="J465" s="142"/>
      <c r="K465" s="142"/>
      <c r="L465" s="142"/>
      <c r="M465" s="142"/>
      <c r="N465" s="142"/>
      <c r="O465" s="142"/>
      <c r="P465" s="142"/>
      <c r="Q465" s="142"/>
      <c r="R465" s="142"/>
      <c r="S465" s="142"/>
      <c r="T465" s="142"/>
      <c r="U465" s="144"/>
      <c r="BD465" s="96">
        <v>39</v>
      </c>
      <c r="BE465" s="96">
        <v>-0.68800000000000061</v>
      </c>
    </row>
    <row r="466" spans="1:57" s="96" customFormat="1" ht="15.6" x14ac:dyDescent="0.3">
      <c r="A466" s="141"/>
      <c r="B466" s="142"/>
      <c r="C466" s="142"/>
      <c r="D466" s="142"/>
      <c r="E466" s="142"/>
      <c r="F466" s="142"/>
      <c r="G466" s="142"/>
      <c r="H466" s="142"/>
      <c r="I466" s="142"/>
      <c r="J466" s="142"/>
      <c r="K466" s="142"/>
      <c r="L466" s="142"/>
      <c r="M466" s="142"/>
      <c r="N466" s="142"/>
      <c r="O466" s="142"/>
      <c r="P466" s="142"/>
      <c r="Q466" s="142"/>
      <c r="R466" s="142"/>
      <c r="S466" s="142"/>
      <c r="T466" s="142"/>
      <c r="U466" s="144"/>
      <c r="BD466" s="96">
        <v>42</v>
      </c>
      <c r="BE466" s="96">
        <v>-0.70800000000000063</v>
      </c>
    </row>
    <row r="467" spans="1:57" s="96" customFormat="1" ht="15.6" x14ac:dyDescent="0.3">
      <c r="A467" s="141"/>
      <c r="B467" s="142"/>
      <c r="C467" s="142"/>
      <c r="D467" s="142"/>
      <c r="E467" s="142"/>
      <c r="F467" s="142"/>
      <c r="G467" s="142"/>
      <c r="H467" s="142"/>
      <c r="I467" s="142"/>
      <c r="J467" s="142"/>
      <c r="K467" s="142"/>
      <c r="L467" s="142"/>
      <c r="M467" s="142"/>
      <c r="N467" s="142"/>
      <c r="O467" s="142"/>
      <c r="P467" s="142"/>
      <c r="Q467" s="142"/>
      <c r="R467" s="142"/>
      <c r="S467" s="142"/>
      <c r="T467" s="142"/>
      <c r="U467" s="144"/>
      <c r="BD467" s="96">
        <v>46</v>
      </c>
      <c r="BE467" s="96">
        <v>-0.57800000000000074</v>
      </c>
    </row>
    <row r="468" spans="1:57" s="96" customFormat="1" ht="15.6" x14ac:dyDescent="0.3">
      <c r="A468" s="141"/>
      <c r="B468" s="142"/>
      <c r="C468" s="142"/>
      <c r="D468" s="142"/>
      <c r="E468" s="142"/>
      <c r="F468" s="142"/>
      <c r="G468" s="142"/>
      <c r="H468" s="142"/>
      <c r="I468" s="142"/>
      <c r="J468" s="142"/>
      <c r="K468" s="142"/>
      <c r="L468" s="142"/>
      <c r="M468" s="142"/>
      <c r="N468" s="142"/>
      <c r="O468" s="142"/>
      <c r="P468" s="142"/>
      <c r="Q468" s="142"/>
      <c r="R468" s="142"/>
      <c r="S468" s="142"/>
      <c r="T468" s="142"/>
      <c r="U468" s="144"/>
      <c r="BD468" s="96">
        <v>49</v>
      </c>
      <c r="BE468" s="96">
        <v>-0.37800000000000056</v>
      </c>
    </row>
    <row r="469" spans="1:57" s="96" customFormat="1" ht="16.2" thickBot="1" x14ac:dyDescent="0.35">
      <c r="A469" s="141"/>
      <c r="B469" s="142"/>
      <c r="C469" s="142"/>
      <c r="D469" s="142"/>
      <c r="E469" s="142"/>
      <c r="F469" s="142"/>
      <c r="G469" s="142"/>
      <c r="H469" s="142"/>
      <c r="I469" s="142"/>
      <c r="J469" s="142"/>
      <c r="K469" s="142"/>
      <c r="L469" s="142"/>
      <c r="M469" s="142"/>
      <c r="N469" s="142"/>
      <c r="O469" s="142"/>
      <c r="P469" s="142"/>
      <c r="Q469" s="142"/>
      <c r="R469" s="142"/>
      <c r="S469" s="142"/>
      <c r="T469" s="142"/>
      <c r="U469" s="144"/>
      <c r="BD469" s="96">
        <v>52</v>
      </c>
      <c r="BE469" s="96">
        <v>0.24199999999999933</v>
      </c>
    </row>
    <row r="470" spans="1:57" s="96" customFormat="1" ht="48" thickTop="1" thickBot="1" x14ac:dyDescent="0.35">
      <c r="A470" s="117" t="s">
        <v>80</v>
      </c>
      <c r="B470" s="154">
        <v>0</v>
      </c>
      <c r="C470" s="154">
        <v>15</v>
      </c>
      <c r="D470" s="154">
        <v>19</v>
      </c>
      <c r="E470" s="154">
        <v>23</v>
      </c>
      <c r="F470" s="154">
        <v>26</v>
      </c>
      <c r="G470" s="154">
        <v>27.5</v>
      </c>
      <c r="H470" s="154">
        <v>29</v>
      </c>
      <c r="I470" s="154">
        <v>31.5</v>
      </c>
      <c r="J470" s="154">
        <v>33.5</v>
      </c>
      <c r="K470" s="154">
        <v>36.5</v>
      </c>
      <c r="L470" s="154">
        <v>40.5</v>
      </c>
      <c r="M470" s="154">
        <v>42.5</v>
      </c>
      <c r="N470" s="154">
        <v>43.5</v>
      </c>
      <c r="O470" s="154">
        <v>44.5</v>
      </c>
      <c r="P470" s="154">
        <v>45.5</v>
      </c>
      <c r="Q470" s="154">
        <v>48</v>
      </c>
      <c r="R470" s="154">
        <v>48.5</v>
      </c>
      <c r="S470" s="154">
        <v>50.5</v>
      </c>
      <c r="T470" s="154">
        <v>55</v>
      </c>
      <c r="U470" s="154">
        <v>60</v>
      </c>
      <c r="W470" s="154"/>
      <c r="AB470" s="145"/>
      <c r="AC470" s="145"/>
      <c r="AD470" s="145"/>
      <c r="AE470" s="145"/>
      <c r="BD470" s="96">
        <v>56</v>
      </c>
      <c r="BE470" s="96">
        <v>0.8419999999999993</v>
      </c>
    </row>
    <row r="471" spans="1:57" s="97" customFormat="1" ht="48" thickTop="1" thickBot="1" x14ac:dyDescent="0.3">
      <c r="A471" s="120" t="s">
        <v>81</v>
      </c>
      <c r="B471" s="154">
        <v>0.77300000000000191</v>
      </c>
      <c r="C471" s="154">
        <v>0.90300000000000225</v>
      </c>
      <c r="D471" s="154">
        <v>0.14300000000000201</v>
      </c>
      <c r="E471" s="154">
        <v>0.96300000000000185</v>
      </c>
      <c r="F471" s="154">
        <v>1.0330000000000021</v>
      </c>
      <c r="G471" s="154">
        <v>1.7930000000000021</v>
      </c>
      <c r="H471" s="154">
        <v>1.4830000000000021</v>
      </c>
      <c r="I471" s="154">
        <v>0.623000000000002</v>
      </c>
      <c r="J471" s="154">
        <v>0.16300000000000203</v>
      </c>
      <c r="K471" s="154">
        <v>-0.126999999999998</v>
      </c>
      <c r="L471" s="154">
        <v>0.27300000000000191</v>
      </c>
      <c r="M471" s="154">
        <v>0.77300000000000191</v>
      </c>
      <c r="N471" s="154">
        <v>1.343000000000002</v>
      </c>
      <c r="O471" s="154">
        <v>1.583000000000002</v>
      </c>
      <c r="P471" s="154">
        <v>1.7030000000000021</v>
      </c>
      <c r="Q471" s="154">
        <v>1.9530000000000021</v>
      </c>
      <c r="R471" s="154">
        <v>1.0130000000000021</v>
      </c>
      <c r="S471" s="154">
        <v>1.0030000000000019</v>
      </c>
      <c r="T471" s="154">
        <v>0.98300000000000187</v>
      </c>
      <c r="U471" s="154">
        <v>0.94300000000000184</v>
      </c>
      <c r="W471" s="154"/>
      <c r="AB471" s="98"/>
      <c r="AC471" s="98"/>
      <c r="AD471" s="98"/>
      <c r="AE471" s="98"/>
      <c r="BD471" s="97">
        <v>58</v>
      </c>
      <c r="BE471" s="97">
        <v>1.7149999999999994</v>
      </c>
    </row>
    <row r="472" spans="1:57" s="96" customFormat="1" ht="16.2" thickTop="1" x14ac:dyDescent="0.3">
      <c r="G472" s="96" t="s">
        <v>110</v>
      </c>
      <c r="K472" s="96" t="s">
        <v>109</v>
      </c>
      <c r="P472" s="96" t="s">
        <v>108</v>
      </c>
      <c r="BD472" s="96">
        <v>60</v>
      </c>
      <c r="BE472" s="96">
        <v>2.5249999999999995</v>
      </c>
    </row>
    <row r="473" spans="1:57" s="96" customFormat="1" ht="15.6" x14ac:dyDescent="0.3">
      <c r="P473" s="96" t="s">
        <v>111</v>
      </c>
      <c r="BD473" s="96">
        <v>65</v>
      </c>
      <c r="BE473" s="96">
        <v>2.5349999999999993</v>
      </c>
    </row>
    <row r="474" spans="1:57" s="96" customFormat="1" ht="23.4" thickBot="1" x14ac:dyDescent="0.35">
      <c r="A474" s="166" t="s">
        <v>87</v>
      </c>
      <c r="B474" s="166"/>
      <c r="C474" s="166"/>
      <c r="D474" s="166"/>
      <c r="E474" s="166"/>
      <c r="F474" s="166"/>
      <c r="G474" s="166"/>
      <c r="H474" s="166"/>
      <c r="I474" s="166"/>
      <c r="J474" s="166"/>
      <c r="K474" s="166"/>
      <c r="L474" s="166"/>
      <c r="M474" s="166"/>
      <c r="N474" s="166"/>
      <c r="O474" s="166"/>
      <c r="P474" s="166"/>
      <c r="Q474" s="166"/>
      <c r="R474" s="166"/>
      <c r="S474" s="166"/>
      <c r="T474" s="166"/>
      <c r="U474" s="166"/>
    </row>
    <row r="475" spans="1:57" s="96" customFormat="1" ht="16.2" thickTop="1" x14ac:dyDescent="0.3">
      <c r="A475" s="134"/>
      <c r="B475" s="135"/>
      <c r="C475" s="135"/>
      <c r="D475" s="135"/>
      <c r="E475" s="136"/>
      <c r="F475" s="137"/>
      <c r="G475" s="137"/>
      <c r="H475" s="137"/>
      <c r="I475" s="137"/>
      <c r="J475" s="137"/>
      <c r="K475" s="137"/>
      <c r="L475" s="137"/>
      <c r="M475" s="138"/>
      <c r="N475" s="138"/>
      <c r="O475" s="138"/>
      <c r="P475" s="138"/>
      <c r="Q475" s="139"/>
      <c r="R475" s="139"/>
      <c r="S475" s="139"/>
      <c r="T475" s="135"/>
      <c r="U475" s="140"/>
    </row>
    <row r="476" spans="1:57" s="96" customFormat="1" ht="15.6" x14ac:dyDescent="0.3">
      <c r="A476" s="141"/>
      <c r="B476" s="142"/>
      <c r="C476" s="142"/>
      <c r="D476" s="142"/>
      <c r="E476" s="143"/>
      <c r="F476" s="143"/>
      <c r="G476" s="143"/>
      <c r="H476" s="143"/>
      <c r="I476" s="143"/>
      <c r="J476" s="143"/>
      <c r="K476" s="143"/>
      <c r="L476" s="143"/>
      <c r="M476" s="143"/>
      <c r="N476" s="143"/>
      <c r="O476" s="143"/>
      <c r="P476" s="143"/>
      <c r="Q476" s="143"/>
      <c r="R476" s="143"/>
      <c r="S476" s="143"/>
      <c r="T476" s="142"/>
      <c r="U476" s="144"/>
    </row>
    <row r="477" spans="1:57" s="96" customFormat="1" ht="15.6" x14ac:dyDescent="0.3">
      <c r="A477" s="141"/>
      <c r="B477" s="142"/>
      <c r="C477" s="142"/>
      <c r="D477" s="142"/>
      <c r="E477" s="143"/>
      <c r="F477" s="143"/>
      <c r="G477" s="143"/>
      <c r="H477" s="143"/>
      <c r="I477" s="143"/>
      <c r="J477" s="143"/>
      <c r="K477" s="143"/>
      <c r="L477" s="143"/>
      <c r="M477" s="143"/>
      <c r="N477" s="143"/>
      <c r="O477" s="143"/>
      <c r="P477" s="143"/>
      <c r="Q477" s="143"/>
      <c r="R477" s="143"/>
      <c r="S477" s="143"/>
      <c r="T477" s="142"/>
      <c r="U477" s="144"/>
    </row>
    <row r="478" spans="1:57" s="96" customFormat="1" ht="15.6" x14ac:dyDescent="0.3">
      <c r="A478" s="141"/>
      <c r="B478" s="142"/>
      <c r="C478" s="142"/>
      <c r="D478" s="142"/>
      <c r="E478" s="142"/>
      <c r="F478" s="142"/>
      <c r="G478" s="142"/>
      <c r="H478" s="142"/>
      <c r="I478" s="142"/>
      <c r="J478" s="142"/>
      <c r="K478" s="142"/>
      <c r="L478" s="142"/>
      <c r="M478" s="142"/>
      <c r="N478" s="142"/>
      <c r="O478" s="142"/>
      <c r="P478" s="142"/>
      <c r="Q478" s="142"/>
      <c r="R478" s="142"/>
      <c r="S478" s="142"/>
      <c r="T478" s="142"/>
      <c r="U478" s="144"/>
    </row>
    <row r="479" spans="1:57" s="96" customFormat="1" ht="15.6" x14ac:dyDescent="0.3">
      <c r="A479" s="141"/>
      <c r="B479" s="142"/>
      <c r="C479" s="142"/>
      <c r="D479" s="142"/>
      <c r="E479" s="142"/>
      <c r="F479" s="142"/>
      <c r="G479" s="142"/>
      <c r="H479" s="142"/>
      <c r="I479" s="142"/>
      <c r="J479" s="142"/>
      <c r="K479" s="142"/>
      <c r="L479" s="142"/>
      <c r="M479" s="142"/>
      <c r="N479" s="142"/>
      <c r="O479" s="142"/>
      <c r="P479" s="142"/>
      <c r="Q479" s="142"/>
      <c r="R479" s="142"/>
      <c r="S479" s="142"/>
      <c r="T479" s="142"/>
      <c r="U479" s="144"/>
    </row>
    <row r="480" spans="1:57" s="96" customFormat="1" ht="15.6" x14ac:dyDescent="0.3">
      <c r="A480" s="141"/>
      <c r="B480" s="142"/>
      <c r="C480" s="142"/>
      <c r="D480" s="142"/>
      <c r="E480" s="142"/>
      <c r="F480" s="142"/>
      <c r="G480" s="142"/>
      <c r="H480" s="142"/>
      <c r="I480" s="142"/>
      <c r="J480" s="142"/>
      <c r="K480" s="142"/>
      <c r="L480" s="142"/>
      <c r="M480" s="142"/>
      <c r="N480" s="142"/>
      <c r="O480" s="142"/>
      <c r="P480" s="142"/>
      <c r="Q480" s="142"/>
      <c r="R480" s="142"/>
      <c r="S480" s="142"/>
      <c r="T480" s="142"/>
      <c r="U480" s="144"/>
    </row>
    <row r="481" spans="1:28" s="96" customFormat="1" ht="15.6" x14ac:dyDescent="0.3">
      <c r="A481" s="141"/>
      <c r="B481" s="142"/>
      <c r="C481" s="142"/>
      <c r="D481" s="142"/>
      <c r="E481" s="142"/>
      <c r="F481" s="142"/>
      <c r="G481" s="142"/>
      <c r="H481" s="142"/>
      <c r="I481" s="142"/>
      <c r="J481" s="142"/>
      <c r="K481" s="142"/>
      <c r="L481" s="142"/>
      <c r="M481" s="142"/>
      <c r="N481" s="142"/>
      <c r="O481" s="142"/>
      <c r="P481" s="142"/>
      <c r="Q481" s="142"/>
      <c r="R481" s="142"/>
      <c r="S481" s="142"/>
      <c r="T481" s="142"/>
      <c r="U481" s="144"/>
    </row>
    <row r="482" spans="1:28" s="96" customFormat="1" ht="15.6" x14ac:dyDescent="0.3">
      <c r="A482" s="141"/>
      <c r="B482" s="142"/>
      <c r="C482" s="142"/>
      <c r="D482" s="142"/>
      <c r="E482" s="142"/>
      <c r="F482" s="142"/>
      <c r="G482" s="142"/>
      <c r="H482" s="142"/>
      <c r="I482" s="142"/>
      <c r="J482" s="142"/>
      <c r="K482" s="142"/>
      <c r="L482" s="142"/>
      <c r="M482" s="142"/>
      <c r="N482" s="142"/>
      <c r="O482" s="142"/>
      <c r="P482" s="142"/>
      <c r="Q482" s="142"/>
      <c r="R482" s="142"/>
      <c r="S482" s="142"/>
      <c r="T482" s="142"/>
      <c r="U482" s="144"/>
    </row>
    <row r="483" spans="1:28" s="96" customFormat="1" ht="15.6" x14ac:dyDescent="0.3">
      <c r="A483" s="141"/>
      <c r="B483" s="142"/>
      <c r="C483" s="142"/>
      <c r="D483" s="142"/>
      <c r="E483" s="142"/>
      <c r="F483" s="142"/>
      <c r="G483" s="142"/>
      <c r="H483" s="142"/>
      <c r="I483" s="142"/>
      <c r="J483" s="142"/>
      <c r="K483" s="142"/>
      <c r="L483" s="142"/>
      <c r="M483" s="142"/>
      <c r="N483" s="142"/>
      <c r="O483" s="142"/>
      <c r="P483" s="142"/>
      <c r="Q483" s="142"/>
      <c r="R483" s="142"/>
      <c r="S483" s="142"/>
      <c r="T483" s="142"/>
      <c r="U483" s="144"/>
    </row>
    <row r="484" spans="1:28" s="96" customFormat="1" ht="15.6" x14ac:dyDescent="0.3">
      <c r="A484" s="141"/>
      <c r="B484" s="142"/>
      <c r="C484" s="142"/>
      <c r="D484" s="142"/>
      <c r="E484" s="142"/>
      <c r="F484" s="142"/>
      <c r="G484" s="142"/>
      <c r="H484" s="142"/>
      <c r="I484" s="142"/>
      <c r="J484" s="142"/>
      <c r="K484" s="142"/>
      <c r="L484" s="142"/>
      <c r="M484" s="142"/>
      <c r="N484" s="142"/>
      <c r="O484" s="142"/>
      <c r="P484" s="142"/>
      <c r="Q484" s="142"/>
      <c r="R484" s="142"/>
      <c r="S484" s="142"/>
      <c r="T484" s="142"/>
      <c r="U484" s="144"/>
    </row>
    <row r="485" spans="1:28" s="96" customFormat="1" ht="16.2" thickBot="1" x14ac:dyDescent="0.35">
      <c r="A485" s="141"/>
      <c r="B485" s="142"/>
      <c r="C485" s="142"/>
      <c r="D485" s="142"/>
      <c r="E485" s="142"/>
      <c r="F485" s="142"/>
      <c r="G485" s="142"/>
      <c r="H485" s="142"/>
      <c r="I485" s="142"/>
      <c r="J485" s="142"/>
      <c r="K485" s="142"/>
      <c r="L485" s="142"/>
      <c r="M485" s="142"/>
      <c r="N485" s="142"/>
      <c r="O485" s="142"/>
      <c r="P485" s="142"/>
      <c r="Q485" s="142"/>
      <c r="R485" s="142"/>
      <c r="S485" s="142"/>
      <c r="T485" s="142"/>
      <c r="U485" s="144"/>
    </row>
    <row r="486" spans="1:28" s="96" customFormat="1" ht="48" thickTop="1" thickBot="1" x14ac:dyDescent="0.35">
      <c r="A486" s="117" t="s">
        <v>80</v>
      </c>
      <c r="B486" s="154">
        <v>0</v>
      </c>
      <c r="C486" s="154">
        <v>14</v>
      </c>
      <c r="D486" s="154">
        <v>22</v>
      </c>
      <c r="E486" s="154">
        <v>24</v>
      </c>
      <c r="F486" s="154">
        <v>24.5</v>
      </c>
      <c r="G486" s="154">
        <v>25</v>
      </c>
      <c r="H486" s="154">
        <v>25.5</v>
      </c>
      <c r="I486" s="154">
        <v>27</v>
      </c>
      <c r="J486" s="154">
        <v>31</v>
      </c>
      <c r="K486" s="154">
        <v>35</v>
      </c>
      <c r="L486" s="154">
        <v>37</v>
      </c>
      <c r="M486" s="154">
        <v>38</v>
      </c>
      <c r="N486" s="154">
        <v>38.5</v>
      </c>
      <c r="O486" s="154">
        <v>39</v>
      </c>
      <c r="P486" s="154">
        <v>39.200000000000003</v>
      </c>
      <c r="Q486" s="154">
        <v>40</v>
      </c>
      <c r="R486" s="154">
        <v>44</v>
      </c>
      <c r="S486" s="154">
        <v>50</v>
      </c>
      <c r="T486" s="154">
        <v>55</v>
      </c>
      <c r="U486" s="155">
        <v>60</v>
      </c>
      <c r="V486" s="156"/>
      <c r="Y486" s="145"/>
      <c r="Z486" s="145"/>
      <c r="AA486" s="145"/>
      <c r="AB486" s="145"/>
    </row>
    <row r="487" spans="1:28" s="97" customFormat="1" ht="48" thickTop="1" thickBot="1" x14ac:dyDescent="0.3">
      <c r="A487" s="120" t="s">
        <v>81</v>
      </c>
      <c r="B487" s="154">
        <v>1.0330000000000013</v>
      </c>
      <c r="C487" s="154">
        <v>1.1930000000000009</v>
      </c>
      <c r="D487" s="154">
        <v>0.91300000000000114</v>
      </c>
      <c r="E487" s="154">
        <v>1.3930000000000011</v>
      </c>
      <c r="F487" s="154">
        <v>2.0330000000000013</v>
      </c>
      <c r="G487" s="154">
        <v>1.9430000000000012</v>
      </c>
      <c r="H487" s="154">
        <v>1.503000000000001</v>
      </c>
      <c r="I487" s="154">
        <v>0.42300000000000093</v>
      </c>
      <c r="J487" s="154">
        <v>-0.16699999999999893</v>
      </c>
      <c r="K487" s="154">
        <v>0.2230000000000012</v>
      </c>
      <c r="L487" s="154">
        <v>0.9730000000000012</v>
      </c>
      <c r="M487" s="154">
        <v>1.493000000000001</v>
      </c>
      <c r="N487" s="154">
        <v>2.1030000000000011</v>
      </c>
      <c r="O487" s="154">
        <v>2.1330000000000009</v>
      </c>
      <c r="P487" s="154">
        <v>1.4130000000000011</v>
      </c>
      <c r="Q487" s="154">
        <v>0.92300000000000093</v>
      </c>
      <c r="R487" s="154">
        <v>0.95300000000000118</v>
      </c>
      <c r="S487" s="154">
        <v>0.8830000000000009</v>
      </c>
      <c r="T487" s="154">
        <v>0.84300000000000086</v>
      </c>
      <c r="U487" s="155">
        <v>0.92300000000000093</v>
      </c>
      <c r="V487" s="156"/>
      <c r="Y487" s="98"/>
      <c r="Z487" s="98"/>
      <c r="AA487" s="98"/>
      <c r="AB487" s="98"/>
    </row>
    <row r="488" spans="1:28" s="96" customFormat="1" ht="16.2" thickTop="1" x14ac:dyDescent="0.3">
      <c r="F488" s="96" t="s">
        <v>110</v>
      </c>
      <c r="J488" s="96" t="s">
        <v>109</v>
      </c>
      <c r="N488" s="96" t="s">
        <v>108</v>
      </c>
    </row>
    <row r="489" spans="1:28" s="96" customFormat="1" ht="15.6" x14ac:dyDescent="0.3"/>
    <row r="490" spans="1:28" s="96" customFormat="1" ht="23.4" thickBot="1" x14ac:dyDescent="0.35">
      <c r="A490" s="166" t="s">
        <v>88</v>
      </c>
      <c r="B490" s="166"/>
      <c r="C490" s="166"/>
      <c r="D490" s="166"/>
      <c r="E490" s="166"/>
      <c r="F490" s="166"/>
      <c r="G490" s="166"/>
      <c r="H490" s="166"/>
      <c r="I490" s="166"/>
      <c r="J490" s="166"/>
      <c r="K490" s="166"/>
      <c r="L490" s="166"/>
      <c r="M490" s="166"/>
      <c r="N490" s="166"/>
      <c r="O490" s="166"/>
      <c r="P490" s="166"/>
      <c r="Q490" s="166"/>
      <c r="R490" s="166"/>
      <c r="S490" s="166"/>
      <c r="T490" s="166"/>
      <c r="U490" s="166"/>
    </row>
    <row r="491" spans="1:28" s="96" customFormat="1" ht="16.2" thickTop="1" x14ac:dyDescent="0.3">
      <c r="A491" s="134"/>
      <c r="B491" s="135"/>
      <c r="C491" s="135"/>
      <c r="D491" s="135"/>
      <c r="E491" s="136"/>
      <c r="F491" s="137"/>
      <c r="G491" s="137"/>
      <c r="H491" s="137"/>
      <c r="I491" s="137"/>
      <c r="J491" s="137"/>
      <c r="K491" s="137"/>
      <c r="L491" s="137"/>
      <c r="M491" s="138"/>
      <c r="N491" s="138"/>
      <c r="O491" s="138"/>
      <c r="P491" s="138"/>
      <c r="Q491" s="139"/>
      <c r="R491" s="139"/>
      <c r="S491" s="139"/>
      <c r="T491" s="135"/>
      <c r="U491" s="140"/>
    </row>
    <row r="492" spans="1:28" s="96" customFormat="1" ht="15.6" x14ac:dyDescent="0.3">
      <c r="A492" s="141"/>
      <c r="B492" s="142"/>
      <c r="C492" s="142"/>
      <c r="D492" s="142"/>
      <c r="E492" s="143"/>
      <c r="F492" s="143"/>
      <c r="G492" s="143"/>
      <c r="H492" s="143"/>
      <c r="I492" s="143"/>
      <c r="J492" s="143"/>
      <c r="K492" s="143"/>
      <c r="L492" s="143"/>
      <c r="M492" s="143"/>
      <c r="N492" s="143"/>
      <c r="O492" s="143"/>
      <c r="P492" s="143"/>
      <c r="Q492" s="143"/>
      <c r="R492" s="143"/>
      <c r="S492" s="143"/>
      <c r="T492" s="142"/>
      <c r="U492" s="144"/>
    </row>
    <row r="493" spans="1:28" s="96" customFormat="1" ht="15.6" x14ac:dyDescent="0.3">
      <c r="A493" s="141"/>
      <c r="B493" s="142"/>
      <c r="C493" s="142"/>
      <c r="D493" s="142"/>
      <c r="E493" s="143"/>
      <c r="F493" s="143"/>
      <c r="G493" s="143"/>
      <c r="H493" s="143"/>
      <c r="I493" s="143"/>
      <c r="J493" s="143"/>
      <c r="K493" s="143"/>
      <c r="L493" s="143"/>
      <c r="M493" s="143"/>
      <c r="N493" s="143"/>
      <c r="O493" s="143"/>
      <c r="P493" s="143"/>
      <c r="Q493" s="143"/>
      <c r="R493" s="143"/>
      <c r="S493" s="143"/>
      <c r="T493" s="142"/>
      <c r="U493" s="144"/>
    </row>
    <row r="494" spans="1:28" s="96" customFormat="1" ht="15.6" x14ac:dyDescent="0.3">
      <c r="A494" s="141"/>
      <c r="B494" s="142"/>
      <c r="C494" s="142"/>
      <c r="D494" s="142"/>
      <c r="E494" s="142"/>
      <c r="F494" s="142"/>
      <c r="G494" s="142"/>
      <c r="H494" s="142"/>
      <c r="I494" s="142"/>
      <c r="J494" s="142"/>
      <c r="K494" s="142"/>
      <c r="L494" s="142"/>
      <c r="M494" s="142"/>
      <c r="N494" s="142"/>
      <c r="O494" s="142"/>
      <c r="P494" s="142"/>
      <c r="Q494" s="142"/>
      <c r="R494" s="142"/>
      <c r="S494" s="142"/>
      <c r="T494" s="142"/>
      <c r="U494" s="144"/>
    </row>
    <row r="495" spans="1:28" s="96" customFormat="1" ht="15.6" x14ac:dyDescent="0.3">
      <c r="A495" s="141"/>
      <c r="B495" s="142"/>
      <c r="C495" s="142"/>
      <c r="D495" s="142"/>
      <c r="E495" s="142"/>
      <c r="F495" s="142"/>
      <c r="G495" s="142"/>
      <c r="H495" s="142"/>
      <c r="I495" s="142"/>
      <c r="J495" s="142"/>
      <c r="K495" s="142"/>
      <c r="L495" s="142"/>
      <c r="M495" s="142"/>
      <c r="N495" s="142"/>
      <c r="O495" s="142"/>
      <c r="P495" s="142"/>
      <c r="Q495" s="142"/>
      <c r="R495" s="142"/>
      <c r="S495" s="142"/>
      <c r="T495" s="142"/>
      <c r="U495" s="144"/>
    </row>
    <row r="496" spans="1:28" s="96" customFormat="1" ht="15.6" x14ac:dyDescent="0.3">
      <c r="A496" s="141"/>
      <c r="B496" s="142"/>
      <c r="C496" s="142"/>
      <c r="D496" s="142"/>
      <c r="E496" s="142"/>
      <c r="F496" s="142"/>
      <c r="G496" s="142"/>
      <c r="H496" s="142"/>
      <c r="I496" s="142"/>
      <c r="J496" s="142"/>
      <c r="K496" s="142"/>
      <c r="L496" s="142"/>
      <c r="M496" s="142"/>
      <c r="N496" s="142"/>
      <c r="O496" s="142"/>
      <c r="P496" s="142"/>
      <c r="Q496" s="142"/>
      <c r="R496" s="142"/>
      <c r="S496" s="142"/>
      <c r="T496" s="142"/>
      <c r="U496" s="144"/>
    </row>
    <row r="497" spans="1:28" s="96" customFormat="1" ht="15.6" x14ac:dyDescent="0.3">
      <c r="A497" s="141"/>
      <c r="B497" s="142"/>
      <c r="C497" s="142"/>
      <c r="D497" s="142"/>
      <c r="E497" s="142"/>
      <c r="F497" s="142"/>
      <c r="G497" s="142"/>
      <c r="H497" s="142"/>
      <c r="I497" s="142"/>
      <c r="J497" s="142"/>
      <c r="K497" s="142"/>
      <c r="L497" s="142"/>
      <c r="M497" s="142"/>
      <c r="N497" s="142"/>
      <c r="O497" s="142"/>
      <c r="P497" s="142"/>
      <c r="Q497" s="142"/>
      <c r="R497" s="142"/>
      <c r="S497" s="142"/>
      <c r="T497" s="142"/>
      <c r="U497" s="144"/>
    </row>
    <row r="498" spans="1:28" s="96" customFormat="1" ht="15.6" x14ac:dyDescent="0.3">
      <c r="A498" s="141"/>
      <c r="B498" s="142"/>
      <c r="C498" s="142"/>
      <c r="D498" s="142"/>
      <c r="E498" s="142"/>
      <c r="F498" s="142"/>
      <c r="G498" s="142"/>
      <c r="H498" s="142"/>
      <c r="I498" s="142"/>
      <c r="J498" s="142"/>
      <c r="K498" s="142"/>
      <c r="L498" s="142"/>
      <c r="M498" s="142"/>
      <c r="N498" s="142"/>
      <c r="O498" s="142"/>
      <c r="P498" s="142"/>
      <c r="Q498" s="142"/>
      <c r="R498" s="142"/>
      <c r="S498" s="142"/>
      <c r="T498" s="142"/>
      <c r="U498" s="144"/>
    </row>
    <row r="499" spans="1:28" s="96" customFormat="1" ht="15.6" x14ac:dyDescent="0.3">
      <c r="A499" s="141"/>
      <c r="B499" s="142"/>
      <c r="C499" s="142"/>
      <c r="D499" s="142"/>
      <c r="E499" s="142"/>
      <c r="F499" s="142"/>
      <c r="G499" s="142"/>
      <c r="H499" s="142"/>
      <c r="I499" s="142"/>
      <c r="J499" s="142"/>
      <c r="K499" s="142"/>
      <c r="L499" s="142"/>
      <c r="M499" s="142"/>
      <c r="N499" s="142"/>
      <c r="O499" s="142"/>
      <c r="P499" s="142"/>
      <c r="Q499" s="142"/>
      <c r="R499" s="142"/>
      <c r="S499" s="142"/>
      <c r="T499" s="142"/>
      <c r="U499" s="144"/>
    </row>
    <row r="500" spans="1:28" s="96" customFormat="1" ht="15.6" x14ac:dyDescent="0.3">
      <c r="A500" s="141"/>
      <c r="B500" s="142"/>
      <c r="C500" s="142"/>
      <c r="D500" s="142"/>
      <c r="E500" s="142"/>
      <c r="F500" s="142"/>
      <c r="G500" s="142"/>
      <c r="H500" s="142"/>
      <c r="I500" s="142"/>
      <c r="J500" s="142"/>
      <c r="K500" s="142"/>
      <c r="L500" s="142"/>
      <c r="M500" s="142"/>
      <c r="N500" s="142"/>
      <c r="O500" s="142"/>
      <c r="P500" s="142"/>
      <c r="Q500" s="142"/>
      <c r="R500" s="142"/>
      <c r="S500" s="142"/>
      <c r="T500" s="142"/>
      <c r="U500" s="144"/>
    </row>
    <row r="501" spans="1:28" s="96" customFormat="1" ht="16.2" thickBot="1" x14ac:dyDescent="0.35">
      <c r="A501" s="141"/>
      <c r="B501" s="142"/>
      <c r="C501" s="142"/>
      <c r="D501" s="142"/>
      <c r="E501" s="142"/>
      <c r="F501" s="142"/>
      <c r="G501" s="142"/>
      <c r="H501" s="142"/>
      <c r="I501" s="142"/>
      <c r="J501" s="142"/>
      <c r="K501" s="142"/>
      <c r="L501" s="142"/>
      <c r="M501" s="142"/>
      <c r="N501" s="142"/>
      <c r="O501" s="142"/>
      <c r="P501" s="142"/>
      <c r="Q501" s="142"/>
      <c r="R501" s="142"/>
      <c r="S501" s="142"/>
      <c r="T501" s="142"/>
      <c r="U501" s="144"/>
    </row>
    <row r="502" spans="1:28" s="96" customFormat="1" ht="48" thickTop="1" thickBot="1" x14ac:dyDescent="0.35">
      <c r="A502" s="117" t="s">
        <v>80</v>
      </c>
      <c r="B502" s="154">
        <v>0</v>
      </c>
      <c r="C502" s="154">
        <v>14</v>
      </c>
      <c r="D502" s="154">
        <v>22</v>
      </c>
      <c r="E502" s="154">
        <v>24</v>
      </c>
      <c r="F502" s="154">
        <v>24.5</v>
      </c>
      <c r="G502" s="154">
        <v>25</v>
      </c>
      <c r="H502" s="154">
        <v>25.5</v>
      </c>
      <c r="I502" s="154">
        <v>26.5</v>
      </c>
      <c r="J502" s="154">
        <v>28.5</v>
      </c>
      <c r="K502" s="154">
        <v>32</v>
      </c>
      <c r="L502" s="154">
        <v>36</v>
      </c>
      <c r="M502" s="154">
        <v>39</v>
      </c>
      <c r="N502" s="154">
        <v>41</v>
      </c>
      <c r="O502" s="154">
        <v>42</v>
      </c>
      <c r="P502" s="154">
        <v>42.5</v>
      </c>
      <c r="Q502" s="154">
        <v>44</v>
      </c>
      <c r="R502" s="154">
        <v>44.5</v>
      </c>
      <c r="S502" s="154">
        <v>46</v>
      </c>
      <c r="T502" s="154">
        <v>56</v>
      </c>
      <c r="U502" s="154">
        <v>65</v>
      </c>
      <c r="V502" s="154"/>
      <c r="X502" s="154"/>
      <c r="Z502" s="145"/>
      <c r="AA502" s="145"/>
      <c r="AB502" s="145"/>
    </row>
    <row r="503" spans="1:28" s="97" customFormat="1" ht="48" thickTop="1" thickBot="1" x14ac:dyDescent="0.3">
      <c r="A503" s="120" t="s">
        <v>81</v>
      </c>
      <c r="B503" s="154">
        <v>0.89400000000000057</v>
      </c>
      <c r="C503" s="154">
        <v>0.93400000000000061</v>
      </c>
      <c r="D503" s="154">
        <v>0.7840000000000007</v>
      </c>
      <c r="E503" s="154">
        <v>1.4140000000000006</v>
      </c>
      <c r="F503" s="154">
        <v>1.6440000000000008</v>
      </c>
      <c r="G503" s="154">
        <v>1.6140000000000008</v>
      </c>
      <c r="H503" s="154">
        <v>0.89400000000000057</v>
      </c>
      <c r="I503" s="154">
        <v>0.41400000000000059</v>
      </c>
      <c r="J503" s="154">
        <v>4.4000000000000483E-2</v>
      </c>
      <c r="K503" s="154">
        <v>1.4000000000000679E-2</v>
      </c>
      <c r="L503" s="154">
        <v>0.62400000000000055</v>
      </c>
      <c r="M503" s="154">
        <v>0.97400000000000064</v>
      </c>
      <c r="N503" s="154">
        <v>1.1240000000000006</v>
      </c>
      <c r="O503" s="154">
        <v>1.5440000000000007</v>
      </c>
      <c r="P503" s="154">
        <v>1.8040000000000007</v>
      </c>
      <c r="Q503" s="154">
        <v>1.9140000000000006</v>
      </c>
      <c r="R503" s="154">
        <v>1.2140000000000009</v>
      </c>
      <c r="S503" s="154">
        <v>0.88400000000000079</v>
      </c>
      <c r="T503" s="154">
        <v>0.84400000000000075</v>
      </c>
      <c r="U503" s="154">
        <v>0.8140000000000005</v>
      </c>
      <c r="V503" s="154"/>
      <c r="X503" s="154"/>
      <c r="Z503" s="98"/>
      <c r="AA503" s="98"/>
      <c r="AB503" s="98"/>
    </row>
    <row r="504" spans="1:28" s="96" customFormat="1" ht="16.2" thickTop="1" x14ac:dyDescent="0.3">
      <c r="G504" s="96" t="s">
        <v>110</v>
      </c>
      <c r="K504" s="96" t="s">
        <v>109</v>
      </c>
      <c r="P504" s="96" t="s">
        <v>108</v>
      </c>
    </row>
    <row r="505" spans="1:28" s="96" customFormat="1" ht="15.6" x14ac:dyDescent="0.3"/>
    <row r="506" spans="1:28" s="96" customFormat="1" ht="23.4" thickBot="1" x14ac:dyDescent="0.35">
      <c r="A506" s="166" t="s">
        <v>106</v>
      </c>
      <c r="B506" s="166"/>
      <c r="C506" s="166"/>
      <c r="D506" s="166"/>
      <c r="E506" s="166"/>
      <c r="F506" s="166"/>
      <c r="G506" s="166"/>
      <c r="H506" s="166"/>
      <c r="I506" s="166"/>
      <c r="J506" s="166"/>
      <c r="K506" s="166"/>
      <c r="L506" s="166"/>
      <c r="M506" s="166"/>
      <c r="N506" s="166"/>
      <c r="O506" s="166"/>
      <c r="P506" s="166"/>
      <c r="Q506" s="166"/>
      <c r="R506" s="166"/>
      <c r="S506" s="166"/>
      <c r="T506" s="166"/>
      <c r="U506" s="166"/>
    </row>
    <row r="507" spans="1:28" s="96" customFormat="1" ht="16.2" thickTop="1" x14ac:dyDescent="0.3">
      <c r="A507" s="134"/>
      <c r="B507" s="135"/>
      <c r="C507" s="135"/>
      <c r="D507" s="135"/>
      <c r="E507" s="136"/>
      <c r="F507" s="137"/>
      <c r="G507" s="137"/>
      <c r="H507" s="137"/>
      <c r="I507" s="137"/>
      <c r="J507" s="137"/>
      <c r="K507" s="137"/>
      <c r="L507" s="137"/>
      <c r="M507" s="138"/>
      <c r="N507" s="138"/>
      <c r="O507" s="138"/>
      <c r="P507" s="138"/>
      <c r="Q507" s="139"/>
      <c r="R507" s="139"/>
      <c r="S507" s="139"/>
      <c r="T507" s="135"/>
      <c r="U507" s="140"/>
    </row>
    <row r="508" spans="1:28" s="96" customFormat="1" ht="15.6" x14ac:dyDescent="0.3">
      <c r="A508" s="141"/>
      <c r="B508" s="142"/>
      <c r="C508" s="142"/>
      <c r="D508" s="142"/>
      <c r="E508" s="143"/>
      <c r="F508" s="143"/>
      <c r="G508" s="143"/>
      <c r="H508" s="143"/>
      <c r="I508" s="143"/>
      <c r="J508" s="143"/>
      <c r="K508" s="143"/>
      <c r="L508" s="143"/>
      <c r="M508" s="143"/>
      <c r="N508" s="143"/>
      <c r="O508" s="143"/>
      <c r="P508" s="143"/>
      <c r="Q508" s="143"/>
      <c r="R508" s="143"/>
      <c r="S508" s="143"/>
      <c r="T508" s="142"/>
      <c r="U508" s="144"/>
    </row>
    <row r="509" spans="1:28" s="96" customFormat="1" ht="15.6" x14ac:dyDescent="0.3">
      <c r="A509" s="141"/>
      <c r="B509" s="142"/>
      <c r="C509" s="142"/>
      <c r="D509" s="142"/>
      <c r="E509" s="143"/>
      <c r="F509" s="143"/>
      <c r="G509" s="143"/>
      <c r="H509" s="143"/>
      <c r="I509" s="143"/>
      <c r="J509" s="143"/>
      <c r="K509" s="143"/>
      <c r="L509" s="143"/>
      <c r="M509" s="143"/>
      <c r="N509" s="143"/>
      <c r="O509" s="143"/>
      <c r="P509" s="143"/>
      <c r="Q509" s="143"/>
      <c r="R509" s="143"/>
      <c r="S509" s="143"/>
      <c r="T509" s="142"/>
      <c r="U509" s="144"/>
    </row>
    <row r="510" spans="1:28" s="96" customFormat="1" ht="15.6" x14ac:dyDescent="0.3">
      <c r="A510" s="141"/>
      <c r="B510" s="142"/>
      <c r="C510" s="142"/>
      <c r="D510" s="142"/>
      <c r="E510" s="142"/>
      <c r="F510" s="142"/>
      <c r="G510" s="142"/>
      <c r="H510" s="142"/>
      <c r="I510" s="142"/>
      <c r="J510" s="142"/>
      <c r="K510" s="142"/>
      <c r="L510" s="142"/>
      <c r="M510" s="142"/>
      <c r="N510" s="142"/>
      <c r="O510" s="142"/>
      <c r="P510" s="142"/>
      <c r="Q510" s="142"/>
      <c r="R510" s="142"/>
      <c r="S510" s="142"/>
      <c r="T510" s="142"/>
      <c r="U510" s="144"/>
    </row>
    <row r="511" spans="1:28" s="96" customFormat="1" ht="15.6" x14ac:dyDescent="0.3">
      <c r="A511" s="141"/>
      <c r="B511" s="142"/>
      <c r="C511" s="142"/>
      <c r="D511" s="142"/>
      <c r="E511" s="142"/>
      <c r="F511" s="142"/>
      <c r="G511" s="142"/>
      <c r="H511" s="142"/>
      <c r="I511" s="142"/>
      <c r="J511" s="142"/>
      <c r="K511" s="142"/>
      <c r="L511" s="142"/>
      <c r="M511" s="142"/>
      <c r="N511" s="142"/>
      <c r="O511" s="142"/>
      <c r="P511" s="142"/>
      <c r="Q511" s="142"/>
      <c r="R511" s="142"/>
      <c r="S511" s="142"/>
      <c r="T511" s="142"/>
      <c r="U511" s="144"/>
    </row>
    <row r="512" spans="1:28" s="96" customFormat="1" ht="15.6" x14ac:dyDescent="0.3">
      <c r="A512" s="141"/>
      <c r="B512" s="142"/>
      <c r="C512" s="142"/>
      <c r="D512" s="142"/>
      <c r="E512" s="142"/>
      <c r="F512" s="142"/>
      <c r="G512" s="142"/>
      <c r="H512" s="142"/>
      <c r="I512" s="142"/>
      <c r="J512" s="142"/>
      <c r="K512" s="142"/>
      <c r="L512" s="142"/>
      <c r="M512" s="142"/>
      <c r="N512" s="142"/>
      <c r="O512" s="142"/>
      <c r="P512" s="142"/>
      <c r="Q512" s="142"/>
      <c r="R512" s="142"/>
      <c r="S512" s="142"/>
      <c r="T512" s="142"/>
      <c r="U512" s="144"/>
    </row>
    <row r="513" spans="1:28" s="96" customFormat="1" ht="15.6" x14ac:dyDescent="0.3">
      <c r="A513" s="141"/>
      <c r="B513" s="142"/>
      <c r="C513" s="142"/>
      <c r="D513" s="142"/>
      <c r="E513" s="142"/>
      <c r="F513" s="142"/>
      <c r="G513" s="142"/>
      <c r="H513" s="142"/>
      <c r="I513" s="142"/>
      <c r="J513" s="142"/>
      <c r="K513" s="142"/>
      <c r="L513" s="142"/>
      <c r="M513" s="142"/>
      <c r="N513" s="142"/>
      <c r="O513" s="142"/>
      <c r="P513" s="142"/>
      <c r="Q513" s="142"/>
      <c r="R513" s="142"/>
      <c r="S513" s="142"/>
      <c r="T513" s="142"/>
      <c r="U513" s="144"/>
    </row>
    <row r="514" spans="1:28" s="96" customFormat="1" ht="15.6" x14ac:dyDescent="0.3">
      <c r="A514" s="141"/>
      <c r="B514" s="142"/>
      <c r="C514" s="142"/>
      <c r="D514" s="142"/>
      <c r="E514" s="142"/>
      <c r="F514" s="142"/>
      <c r="G514" s="142"/>
      <c r="H514" s="142"/>
      <c r="I514" s="142"/>
      <c r="J514" s="142"/>
      <c r="K514" s="142"/>
      <c r="L514" s="142"/>
      <c r="M514" s="142"/>
      <c r="N514" s="142"/>
      <c r="O514" s="142"/>
      <c r="P514" s="142"/>
      <c r="Q514" s="142"/>
      <c r="R514" s="142"/>
      <c r="S514" s="142"/>
      <c r="T514" s="142"/>
      <c r="U514" s="144"/>
    </row>
    <row r="515" spans="1:28" s="96" customFormat="1" ht="15.6" x14ac:dyDescent="0.3">
      <c r="A515" s="141"/>
      <c r="B515" s="142"/>
      <c r="C515" s="142"/>
      <c r="D515" s="142"/>
      <c r="E515" s="142"/>
      <c r="F515" s="142"/>
      <c r="G515" s="142"/>
      <c r="H515" s="142"/>
      <c r="I515" s="142"/>
      <c r="J515" s="142"/>
      <c r="K515" s="142"/>
      <c r="L515" s="142"/>
      <c r="M515" s="142"/>
      <c r="N515" s="142"/>
      <c r="O515" s="142"/>
      <c r="P515" s="142"/>
      <c r="Q515" s="142"/>
      <c r="R515" s="142"/>
      <c r="S515" s="142"/>
      <c r="T515" s="142"/>
      <c r="U515" s="144"/>
    </row>
    <row r="516" spans="1:28" s="96" customFormat="1" ht="15.6" x14ac:dyDescent="0.3">
      <c r="A516" s="141"/>
      <c r="B516" s="142"/>
      <c r="C516" s="142"/>
      <c r="D516" s="142"/>
      <c r="E516" s="142"/>
      <c r="F516" s="142"/>
      <c r="G516" s="142"/>
      <c r="H516" s="142"/>
      <c r="I516" s="142"/>
      <c r="J516" s="142"/>
      <c r="K516" s="142"/>
      <c r="L516" s="142"/>
      <c r="M516" s="142"/>
      <c r="N516" s="142"/>
      <c r="O516" s="142"/>
      <c r="P516" s="142"/>
      <c r="Q516" s="142"/>
      <c r="R516" s="142"/>
      <c r="S516" s="142"/>
      <c r="T516" s="142"/>
      <c r="U516" s="144"/>
    </row>
    <row r="517" spans="1:28" s="96" customFormat="1" ht="16.2" thickBot="1" x14ac:dyDescent="0.35">
      <c r="A517" s="141"/>
      <c r="B517" s="142"/>
      <c r="C517" s="142"/>
      <c r="D517" s="142"/>
      <c r="E517" s="142"/>
      <c r="F517" s="142"/>
      <c r="G517" s="142"/>
      <c r="H517" s="142"/>
      <c r="I517" s="142"/>
      <c r="J517" s="142"/>
      <c r="K517" s="142"/>
      <c r="L517" s="142"/>
      <c r="M517" s="142"/>
      <c r="N517" s="142"/>
      <c r="O517" s="142"/>
      <c r="P517" s="142"/>
      <c r="Q517" s="142"/>
      <c r="R517" s="142"/>
      <c r="S517" s="142"/>
      <c r="T517" s="142"/>
      <c r="U517" s="144"/>
    </row>
    <row r="518" spans="1:28" s="96" customFormat="1" ht="48" thickTop="1" thickBot="1" x14ac:dyDescent="0.35">
      <c r="A518" s="117" t="s">
        <v>80</v>
      </c>
      <c r="B518" s="154">
        <v>0</v>
      </c>
      <c r="C518" s="154">
        <v>15</v>
      </c>
      <c r="D518" s="154">
        <v>23</v>
      </c>
      <c r="E518" s="154">
        <v>24</v>
      </c>
      <c r="F518" s="154">
        <v>24.5</v>
      </c>
      <c r="G518" s="154">
        <v>25</v>
      </c>
      <c r="H518" s="154">
        <v>25.5</v>
      </c>
      <c r="I518" s="154">
        <v>27.5</v>
      </c>
      <c r="J518" s="154">
        <v>31</v>
      </c>
      <c r="K518" s="154">
        <v>34</v>
      </c>
      <c r="L518" s="154">
        <v>38</v>
      </c>
      <c r="M518" s="154">
        <v>41</v>
      </c>
      <c r="N518" s="154">
        <v>42</v>
      </c>
      <c r="O518" s="154">
        <v>42.5</v>
      </c>
      <c r="P518" s="154">
        <v>43.5</v>
      </c>
      <c r="Q518" s="154">
        <v>44</v>
      </c>
      <c r="R518" s="154">
        <v>46</v>
      </c>
      <c r="S518" s="154">
        <v>49</v>
      </c>
      <c r="T518" s="154">
        <v>53</v>
      </c>
      <c r="U518" s="154">
        <v>63</v>
      </c>
      <c r="AB518" s="145"/>
    </row>
    <row r="519" spans="1:28" s="97" customFormat="1" ht="48" thickTop="1" thickBot="1" x14ac:dyDescent="0.3">
      <c r="A519" s="120" t="s">
        <v>81</v>
      </c>
      <c r="B519" s="154">
        <v>0.18600000000000083</v>
      </c>
      <c r="C519" s="154">
        <v>0.31600000000000072</v>
      </c>
      <c r="D519" s="154">
        <v>0.62600000000000078</v>
      </c>
      <c r="E519" s="154">
        <v>1.4660000000000009</v>
      </c>
      <c r="F519" s="154">
        <v>1.8360000000000007</v>
      </c>
      <c r="G519" s="154">
        <v>1.9060000000000008</v>
      </c>
      <c r="H519" s="154">
        <v>1.2460000000000009</v>
      </c>
      <c r="I519" s="154">
        <v>0.2660000000000009</v>
      </c>
      <c r="J519" s="154">
        <v>-0.15399999999999903</v>
      </c>
      <c r="K519" s="154">
        <v>-8.3999999999999186E-2</v>
      </c>
      <c r="L519" s="154">
        <v>0.25600000000000067</v>
      </c>
      <c r="M519" s="154">
        <v>1.1660000000000008</v>
      </c>
      <c r="N519" s="154">
        <v>1.5260000000000009</v>
      </c>
      <c r="O519" s="154">
        <v>1.8560000000000008</v>
      </c>
      <c r="P519" s="154">
        <v>1.9460000000000008</v>
      </c>
      <c r="Q519" s="154">
        <v>1.3360000000000007</v>
      </c>
      <c r="R519" s="154">
        <v>0.47600000000000087</v>
      </c>
      <c r="S519" s="154">
        <v>0.47600000000000087</v>
      </c>
      <c r="T519" s="154">
        <v>0.62600000000000078</v>
      </c>
      <c r="U519" s="154">
        <v>0.60600000000000076</v>
      </c>
      <c r="AB519" s="98"/>
    </row>
    <row r="520" spans="1:28" s="96" customFormat="1" ht="16.2" thickTop="1" x14ac:dyDescent="0.3">
      <c r="G520" s="96" t="s">
        <v>110</v>
      </c>
      <c r="K520" s="96" t="s">
        <v>109</v>
      </c>
      <c r="P520" s="96" t="s">
        <v>108</v>
      </c>
    </row>
    <row r="521" spans="1:28" s="96" customFormat="1" ht="15.6" x14ac:dyDescent="0.3"/>
    <row r="522" spans="1:28" s="96" customFormat="1" ht="23.4" thickBot="1" x14ac:dyDescent="0.35">
      <c r="A522" s="166" t="s">
        <v>107</v>
      </c>
      <c r="B522" s="166"/>
      <c r="C522" s="166"/>
      <c r="D522" s="166"/>
      <c r="E522" s="166"/>
      <c r="F522" s="166"/>
      <c r="G522" s="166"/>
      <c r="H522" s="166"/>
      <c r="I522" s="166"/>
      <c r="J522" s="166"/>
      <c r="K522" s="166"/>
      <c r="L522" s="166"/>
      <c r="M522" s="166"/>
      <c r="N522" s="166"/>
      <c r="O522" s="166"/>
      <c r="P522" s="166"/>
      <c r="Q522" s="166"/>
      <c r="R522" s="166"/>
      <c r="S522" s="166"/>
      <c r="T522" s="166"/>
      <c r="U522" s="166"/>
    </row>
    <row r="523" spans="1:28" s="96" customFormat="1" ht="16.2" thickTop="1" x14ac:dyDescent="0.3">
      <c r="A523" s="134"/>
      <c r="B523" s="135"/>
      <c r="C523" s="135"/>
      <c r="D523" s="135"/>
      <c r="E523" s="136"/>
      <c r="F523" s="137"/>
      <c r="G523" s="137"/>
      <c r="H523" s="137"/>
      <c r="I523" s="137"/>
      <c r="J523" s="137"/>
      <c r="K523" s="137"/>
      <c r="L523" s="137"/>
      <c r="M523" s="138"/>
      <c r="N523" s="138"/>
      <c r="O523" s="138"/>
      <c r="P523" s="138"/>
      <c r="Q523" s="139"/>
      <c r="R523" s="139"/>
      <c r="S523" s="139"/>
      <c r="T523" s="135"/>
      <c r="U523" s="140"/>
    </row>
    <row r="524" spans="1:28" s="96" customFormat="1" ht="15.6" x14ac:dyDescent="0.3">
      <c r="A524" s="141"/>
      <c r="B524" s="142"/>
      <c r="C524" s="142"/>
      <c r="D524" s="142"/>
      <c r="E524" s="143"/>
      <c r="F524" s="143"/>
      <c r="G524" s="143"/>
      <c r="H524" s="143"/>
      <c r="I524" s="143"/>
      <c r="J524" s="143"/>
      <c r="K524" s="143"/>
      <c r="L524" s="143"/>
      <c r="M524" s="143"/>
      <c r="N524" s="143"/>
      <c r="O524" s="143"/>
      <c r="P524" s="143"/>
      <c r="Q524" s="143"/>
      <c r="R524" s="143"/>
      <c r="S524" s="143"/>
      <c r="T524" s="142"/>
      <c r="U524" s="144"/>
    </row>
    <row r="525" spans="1:28" s="96" customFormat="1" ht="15.6" x14ac:dyDescent="0.3">
      <c r="A525" s="141"/>
      <c r="B525" s="142"/>
      <c r="C525" s="142"/>
      <c r="D525" s="142"/>
      <c r="E525" s="143"/>
      <c r="F525" s="143"/>
      <c r="G525" s="143"/>
      <c r="H525" s="143"/>
      <c r="I525" s="143"/>
      <c r="J525" s="143"/>
      <c r="K525" s="143"/>
      <c r="L525" s="143"/>
      <c r="M525" s="143"/>
      <c r="N525" s="143"/>
      <c r="O525" s="143"/>
      <c r="P525" s="143"/>
      <c r="Q525" s="143"/>
      <c r="R525" s="143"/>
      <c r="S525" s="143"/>
      <c r="T525" s="142"/>
      <c r="U525" s="144"/>
    </row>
    <row r="526" spans="1:28" s="96" customFormat="1" ht="15.6" x14ac:dyDescent="0.3">
      <c r="A526" s="141"/>
      <c r="B526" s="142"/>
      <c r="C526" s="142"/>
      <c r="D526" s="142"/>
      <c r="E526" s="142"/>
      <c r="F526" s="142"/>
      <c r="G526" s="142"/>
      <c r="H526" s="142"/>
      <c r="I526" s="142"/>
      <c r="J526" s="142"/>
      <c r="K526" s="142"/>
      <c r="L526" s="142"/>
      <c r="M526" s="142"/>
      <c r="N526" s="142"/>
      <c r="O526" s="142"/>
      <c r="P526" s="142"/>
      <c r="Q526" s="142"/>
      <c r="R526" s="142"/>
      <c r="S526" s="142"/>
      <c r="T526" s="142"/>
      <c r="U526" s="144"/>
    </row>
    <row r="527" spans="1:28" s="96" customFormat="1" ht="15.6" x14ac:dyDescent="0.3">
      <c r="A527" s="141"/>
      <c r="B527" s="142"/>
      <c r="C527" s="142"/>
      <c r="D527" s="142"/>
      <c r="E527" s="142"/>
      <c r="F527" s="142"/>
      <c r="G527" s="142"/>
      <c r="H527" s="142"/>
      <c r="I527" s="142"/>
      <c r="J527" s="142"/>
      <c r="K527" s="142"/>
      <c r="L527" s="142"/>
      <c r="M527" s="142"/>
      <c r="N527" s="142"/>
      <c r="O527" s="142"/>
      <c r="P527" s="142"/>
      <c r="Q527" s="142"/>
      <c r="R527" s="142"/>
      <c r="S527" s="142"/>
      <c r="T527" s="142"/>
      <c r="U527" s="144"/>
    </row>
    <row r="528" spans="1:28" s="96" customFormat="1" ht="15.6" x14ac:dyDescent="0.3">
      <c r="A528" s="141"/>
      <c r="B528" s="142"/>
      <c r="C528" s="142"/>
      <c r="D528" s="142"/>
      <c r="E528" s="142"/>
      <c r="F528" s="142"/>
      <c r="G528" s="142"/>
      <c r="H528" s="142"/>
      <c r="I528" s="142"/>
      <c r="J528" s="142"/>
      <c r="K528" s="142"/>
      <c r="L528" s="142"/>
      <c r="M528" s="142"/>
      <c r="N528" s="142"/>
      <c r="O528" s="142"/>
      <c r="P528" s="142"/>
      <c r="Q528" s="142"/>
      <c r="R528" s="142"/>
      <c r="S528" s="142"/>
      <c r="T528" s="142"/>
      <c r="U528" s="144"/>
    </row>
    <row r="529" spans="1:28" s="96" customFormat="1" ht="15.6" x14ac:dyDescent="0.3">
      <c r="A529" s="141"/>
      <c r="B529" s="142"/>
      <c r="C529" s="142"/>
      <c r="D529" s="142"/>
      <c r="E529" s="142"/>
      <c r="F529" s="142"/>
      <c r="G529" s="142"/>
      <c r="H529" s="142"/>
      <c r="I529" s="142"/>
      <c r="J529" s="142"/>
      <c r="K529" s="142"/>
      <c r="L529" s="142"/>
      <c r="M529" s="142"/>
      <c r="N529" s="142"/>
      <c r="O529" s="142"/>
      <c r="P529" s="142"/>
      <c r="Q529" s="142"/>
      <c r="R529" s="142"/>
      <c r="S529" s="142"/>
      <c r="T529" s="142"/>
      <c r="U529" s="144"/>
    </row>
    <row r="530" spans="1:28" s="96" customFormat="1" ht="15.6" x14ac:dyDescent="0.3">
      <c r="A530" s="141"/>
      <c r="B530" s="142"/>
      <c r="C530" s="142"/>
      <c r="D530" s="142"/>
      <c r="E530" s="142"/>
      <c r="F530" s="142"/>
      <c r="G530" s="142"/>
      <c r="H530" s="142"/>
      <c r="I530" s="142"/>
      <c r="J530" s="142"/>
      <c r="K530" s="142"/>
      <c r="L530" s="142"/>
      <c r="M530" s="142"/>
      <c r="N530" s="142"/>
      <c r="O530" s="142"/>
      <c r="P530" s="142"/>
      <c r="Q530" s="142"/>
      <c r="R530" s="142"/>
      <c r="S530" s="142"/>
      <c r="T530" s="142"/>
      <c r="U530" s="144"/>
    </row>
    <row r="531" spans="1:28" s="96" customFormat="1" ht="15.6" x14ac:dyDescent="0.3">
      <c r="A531" s="141"/>
      <c r="B531" s="142"/>
      <c r="C531" s="142"/>
      <c r="D531" s="142"/>
      <c r="E531" s="142"/>
      <c r="F531" s="142"/>
      <c r="G531" s="142"/>
      <c r="H531" s="142"/>
      <c r="I531" s="142"/>
      <c r="J531" s="142"/>
      <c r="K531" s="142"/>
      <c r="L531" s="142"/>
      <c r="M531" s="142"/>
      <c r="N531" s="142"/>
      <c r="O531" s="142"/>
      <c r="P531" s="142"/>
      <c r="Q531" s="142"/>
      <c r="R531" s="142"/>
      <c r="S531" s="142"/>
      <c r="T531" s="142"/>
      <c r="U531" s="144"/>
    </row>
    <row r="532" spans="1:28" s="96" customFormat="1" ht="15.6" x14ac:dyDescent="0.3">
      <c r="A532" s="141"/>
      <c r="B532" s="142"/>
      <c r="C532" s="142"/>
      <c r="D532" s="142"/>
      <c r="E532" s="142"/>
      <c r="F532" s="142"/>
      <c r="G532" s="142"/>
      <c r="H532" s="142"/>
      <c r="I532" s="142"/>
      <c r="J532" s="142"/>
      <c r="K532" s="142"/>
      <c r="L532" s="142"/>
      <c r="M532" s="142"/>
      <c r="N532" s="142"/>
      <c r="O532" s="142"/>
      <c r="P532" s="142"/>
      <c r="Q532" s="142"/>
      <c r="R532" s="142"/>
      <c r="S532" s="142"/>
      <c r="T532" s="142"/>
      <c r="U532" s="144"/>
    </row>
    <row r="533" spans="1:28" s="96" customFormat="1" ht="16.2" thickBot="1" x14ac:dyDescent="0.35">
      <c r="A533" s="141"/>
      <c r="B533" s="142"/>
      <c r="C533" s="142"/>
      <c r="D533" s="142"/>
      <c r="E533" s="142"/>
      <c r="F533" s="142"/>
      <c r="G533" s="142"/>
      <c r="H533" s="142"/>
      <c r="I533" s="142"/>
      <c r="J533" s="142"/>
      <c r="K533" s="142"/>
      <c r="L533" s="142"/>
      <c r="M533" s="142"/>
      <c r="N533" s="142"/>
      <c r="O533" s="142"/>
      <c r="P533" s="142"/>
      <c r="Q533" s="142"/>
      <c r="R533" s="142"/>
      <c r="S533" s="142"/>
      <c r="T533" s="142"/>
      <c r="U533" s="144"/>
    </row>
    <row r="534" spans="1:28" s="96" customFormat="1" ht="48" thickTop="1" thickBot="1" x14ac:dyDescent="0.35">
      <c r="A534" s="117" t="s">
        <v>80</v>
      </c>
      <c r="B534" s="154">
        <v>0</v>
      </c>
      <c r="C534" s="154">
        <v>14</v>
      </c>
      <c r="D534" s="154">
        <v>21</v>
      </c>
      <c r="E534" s="154">
        <v>22</v>
      </c>
      <c r="F534" s="154">
        <v>22.3</v>
      </c>
      <c r="G534" s="154">
        <v>22.7</v>
      </c>
      <c r="H534" s="154">
        <v>23</v>
      </c>
      <c r="I534" s="154">
        <v>25</v>
      </c>
      <c r="J534" s="154">
        <v>29</v>
      </c>
      <c r="K534" s="154">
        <v>31</v>
      </c>
      <c r="L534" s="154">
        <v>35</v>
      </c>
      <c r="M534" s="154">
        <v>38</v>
      </c>
      <c r="N534" s="154">
        <v>39</v>
      </c>
      <c r="O534" s="154">
        <v>40</v>
      </c>
      <c r="P534" s="154">
        <v>40.5</v>
      </c>
      <c r="Q534" s="154">
        <v>41</v>
      </c>
      <c r="R534" s="154">
        <v>42</v>
      </c>
      <c r="S534" s="154">
        <v>45</v>
      </c>
      <c r="T534" s="154">
        <v>52</v>
      </c>
      <c r="U534" s="155">
        <v>65</v>
      </c>
      <c r="V534" s="156"/>
      <c r="X534" s="154"/>
      <c r="Z534" s="145"/>
      <c r="AA534" s="145"/>
      <c r="AB534" s="145"/>
    </row>
    <row r="535" spans="1:28" s="97" customFormat="1" ht="48" thickTop="1" thickBot="1" x14ac:dyDescent="0.3">
      <c r="A535" s="120" t="s">
        <v>81</v>
      </c>
      <c r="B535" s="154">
        <v>5.6000000000000494E-2</v>
      </c>
      <c r="C535" s="154">
        <v>0.12600000000000078</v>
      </c>
      <c r="D535" s="154">
        <v>0.9260000000000006</v>
      </c>
      <c r="E535" s="154">
        <v>1.5060000000000007</v>
      </c>
      <c r="F535" s="154">
        <v>1.5960000000000005</v>
      </c>
      <c r="G535" s="154">
        <v>1.6260000000000006</v>
      </c>
      <c r="H535" s="154">
        <v>0.95600000000000041</v>
      </c>
      <c r="I535" s="154">
        <v>9.6000000000000529E-2</v>
      </c>
      <c r="J535" s="154">
        <v>-0.39399999999999924</v>
      </c>
      <c r="K535" s="154">
        <v>-0.27399999999999958</v>
      </c>
      <c r="L535" s="154">
        <v>-0.22399999999999931</v>
      </c>
      <c r="M535" s="154">
        <v>0.22600000000000042</v>
      </c>
      <c r="N535" s="154">
        <v>1.2360000000000007</v>
      </c>
      <c r="O535" s="154">
        <v>1.7660000000000007</v>
      </c>
      <c r="P535" s="154">
        <v>1.7660000000000007</v>
      </c>
      <c r="Q535" s="154">
        <v>1.4060000000000006</v>
      </c>
      <c r="R535" s="154">
        <v>0.55600000000000049</v>
      </c>
      <c r="S535" s="154">
        <v>4.6000000000000707E-2</v>
      </c>
      <c r="T535" s="154">
        <v>0.12600000000000078</v>
      </c>
      <c r="U535" s="155">
        <v>9.6000000000000529E-2</v>
      </c>
      <c r="V535" s="156"/>
      <c r="X535" s="154"/>
      <c r="Z535" s="98"/>
      <c r="AA535" s="98"/>
      <c r="AB535" s="98"/>
    </row>
    <row r="536" spans="1:28" s="96" customFormat="1" ht="16.2" thickTop="1" x14ac:dyDescent="0.3">
      <c r="G536" s="96" t="s">
        <v>110</v>
      </c>
      <c r="K536" s="96" t="s">
        <v>109</v>
      </c>
      <c r="O536" s="96" t="s">
        <v>108</v>
      </c>
    </row>
  </sheetData>
  <mergeCells count="37">
    <mergeCell ref="A52:U52"/>
    <mergeCell ref="A1:U2"/>
    <mergeCell ref="A3:U3"/>
    <mergeCell ref="A4:U4"/>
    <mergeCell ref="A20:U20"/>
    <mergeCell ref="A36:U36"/>
    <mergeCell ref="A231:U231"/>
    <mergeCell ref="A68:U68"/>
    <mergeCell ref="A84:U84"/>
    <mergeCell ref="A100:U100"/>
    <mergeCell ref="A116:U116"/>
    <mergeCell ref="A132:U132"/>
    <mergeCell ref="A148:U148"/>
    <mergeCell ref="A163:U163"/>
    <mergeCell ref="A179:U179"/>
    <mergeCell ref="A195:U197"/>
    <mergeCell ref="A198:U198"/>
    <mergeCell ref="A214:U214"/>
    <mergeCell ref="A410:U410"/>
    <mergeCell ref="A247:U247"/>
    <mergeCell ref="A263:U263"/>
    <mergeCell ref="A279:U279"/>
    <mergeCell ref="A295:U295"/>
    <mergeCell ref="A311:U311"/>
    <mergeCell ref="A327:U327"/>
    <mergeCell ref="A343:U343"/>
    <mergeCell ref="A358:U358"/>
    <mergeCell ref="A374:U376"/>
    <mergeCell ref="A377:U377"/>
    <mergeCell ref="A393:U393"/>
    <mergeCell ref="A522:U522"/>
    <mergeCell ref="A426:U426"/>
    <mergeCell ref="A442:U442"/>
    <mergeCell ref="A458:U458"/>
    <mergeCell ref="A474:U474"/>
    <mergeCell ref="A490:U490"/>
    <mergeCell ref="A506:U506"/>
  </mergeCells>
  <pageMargins left="0.5" right="0" top="0.5" bottom="0" header="0.3" footer="0.3"/>
  <pageSetup scale="4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opLeftCell="A19" zoomScale="115" zoomScaleNormal="115" workbookViewId="0">
      <selection activeCell="D37" sqref="D37"/>
    </sheetView>
  </sheetViews>
  <sheetFormatPr defaultColWidth="9.109375" defaultRowHeight="14.4" x14ac:dyDescent="0.3"/>
  <cols>
    <col min="1" max="1" width="14.88671875" style="92" customWidth="1"/>
    <col min="2" max="6" width="9.109375" style="92"/>
    <col min="7" max="7" width="18" style="92" customWidth="1"/>
    <col min="8" max="8" width="9.109375" style="92"/>
    <col min="9" max="9" width="10.6640625" style="92" customWidth="1"/>
    <col min="10" max="10" width="9.109375" style="92"/>
    <col min="11" max="11" width="15.33203125" style="92" customWidth="1"/>
    <col min="12" max="16384" width="9.109375" style="92"/>
  </cols>
  <sheetData>
    <row r="1" spans="1:12" x14ac:dyDescent="0.3">
      <c r="A1" s="93" t="s">
        <v>56</v>
      </c>
      <c r="B1" s="93" t="s">
        <v>57</v>
      </c>
      <c r="C1" s="93" t="s">
        <v>58</v>
      </c>
      <c r="D1" s="93" t="s">
        <v>59</v>
      </c>
      <c r="E1" s="93" t="s">
        <v>60</v>
      </c>
      <c r="F1" s="93" t="s">
        <v>61</v>
      </c>
      <c r="G1" s="93" t="s">
        <v>63</v>
      </c>
      <c r="H1" s="93" t="s">
        <v>64</v>
      </c>
      <c r="I1" s="93" t="s">
        <v>65</v>
      </c>
      <c r="J1" s="93" t="s">
        <v>66</v>
      </c>
      <c r="K1" s="93" t="s">
        <v>67</v>
      </c>
      <c r="L1" s="94" t="s">
        <v>68</v>
      </c>
    </row>
    <row r="2" spans="1:12" x14ac:dyDescent="0.3">
      <c r="A2" s="162" t="s">
        <v>112</v>
      </c>
      <c r="B2" s="163">
        <v>0</v>
      </c>
      <c r="C2" s="163">
        <v>16</v>
      </c>
      <c r="D2" s="163">
        <v>18</v>
      </c>
      <c r="E2" s="164" t="s">
        <v>62</v>
      </c>
      <c r="F2" s="164" t="s">
        <v>75</v>
      </c>
      <c r="G2" s="165" t="s">
        <v>146</v>
      </c>
      <c r="H2" s="163">
        <v>1.2</v>
      </c>
      <c r="I2" s="163">
        <v>-1.5</v>
      </c>
      <c r="J2" s="163">
        <v>0.6</v>
      </c>
      <c r="K2" s="163">
        <v>29</v>
      </c>
      <c r="L2" s="163">
        <v>1</v>
      </c>
    </row>
    <row r="3" spans="1:12" x14ac:dyDescent="0.3">
      <c r="A3" s="162" t="s">
        <v>113</v>
      </c>
      <c r="B3" s="163">
        <v>400</v>
      </c>
      <c r="C3" s="163">
        <f>C2+16</f>
        <v>32</v>
      </c>
      <c r="D3" s="163">
        <f>C3+2</f>
        <v>34</v>
      </c>
      <c r="E3" s="164" t="s">
        <v>62</v>
      </c>
      <c r="F3" s="162" t="s">
        <v>145</v>
      </c>
      <c r="G3" s="165" t="s">
        <v>146</v>
      </c>
      <c r="H3" s="163">
        <v>1.2</v>
      </c>
      <c r="I3" s="163">
        <v>-1.5</v>
      </c>
      <c r="J3" s="163">
        <v>0.6</v>
      </c>
      <c r="K3" s="163">
        <v>29</v>
      </c>
      <c r="L3" s="163">
        <v>1</v>
      </c>
    </row>
    <row r="4" spans="1:12" x14ac:dyDescent="0.3">
      <c r="A4" s="162" t="s">
        <v>114</v>
      </c>
      <c r="B4" s="163">
        <v>800</v>
      </c>
      <c r="C4" s="163">
        <f t="shared" ref="C4:C13" si="0">C3+16</f>
        <v>48</v>
      </c>
      <c r="D4" s="163">
        <f t="shared" ref="D4:D13" si="1">C4+2</f>
        <v>50</v>
      </c>
      <c r="E4" s="164" t="s">
        <v>62</v>
      </c>
      <c r="F4" s="164" t="s">
        <v>75</v>
      </c>
      <c r="G4" s="165" t="s">
        <v>146</v>
      </c>
      <c r="H4" s="163">
        <v>1.2</v>
      </c>
      <c r="I4" s="163">
        <v>-1.5</v>
      </c>
      <c r="J4" s="163">
        <v>0.6</v>
      </c>
      <c r="K4" s="163">
        <v>29</v>
      </c>
      <c r="L4" s="163">
        <v>1</v>
      </c>
    </row>
    <row r="5" spans="1:12" x14ac:dyDescent="0.3">
      <c r="A5" s="162" t="s">
        <v>115</v>
      </c>
      <c r="B5" s="163">
        <v>1200</v>
      </c>
      <c r="C5" s="163">
        <f t="shared" si="0"/>
        <v>64</v>
      </c>
      <c r="D5" s="163">
        <f t="shared" si="1"/>
        <v>66</v>
      </c>
      <c r="E5" s="164" t="s">
        <v>62</v>
      </c>
      <c r="F5" s="164" t="s">
        <v>75</v>
      </c>
      <c r="G5" s="165" t="s">
        <v>146</v>
      </c>
      <c r="H5" s="163">
        <v>1.2</v>
      </c>
      <c r="I5" s="163">
        <v>-1.5</v>
      </c>
      <c r="J5" s="163">
        <v>0.6</v>
      </c>
      <c r="K5" s="163">
        <v>29</v>
      </c>
      <c r="L5" s="163">
        <v>1</v>
      </c>
    </row>
    <row r="6" spans="1:12" x14ac:dyDescent="0.3">
      <c r="A6" s="162" t="s">
        <v>116</v>
      </c>
      <c r="B6" s="163">
        <v>1600</v>
      </c>
      <c r="C6" s="163">
        <f t="shared" si="0"/>
        <v>80</v>
      </c>
      <c r="D6" s="163">
        <f t="shared" si="1"/>
        <v>82</v>
      </c>
      <c r="E6" s="164" t="s">
        <v>62</v>
      </c>
      <c r="F6" s="164" t="s">
        <v>75</v>
      </c>
      <c r="G6" s="165" t="s">
        <v>146</v>
      </c>
      <c r="H6" s="163">
        <v>1.2</v>
      </c>
      <c r="I6" s="163">
        <v>-1.5</v>
      </c>
      <c r="J6" s="163">
        <v>0.6</v>
      </c>
      <c r="K6" s="163">
        <v>29</v>
      </c>
      <c r="L6" s="163">
        <v>1</v>
      </c>
    </row>
    <row r="7" spans="1:12" x14ac:dyDescent="0.3">
      <c r="A7" s="162" t="s">
        <v>117</v>
      </c>
      <c r="B7" s="163">
        <v>2000</v>
      </c>
      <c r="C7" s="163">
        <f t="shared" si="0"/>
        <v>96</v>
      </c>
      <c r="D7" s="163">
        <f t="shared" si="1"/>
        <v>98</v>
      </c>
      <c r="E7" s="164" t="s">
        <v>62</v>
      </c>
      <c r="F7" s="164" t="s">
        <v>75</v>
      </c>
      <c r="G7" s="165" t="s">
        <v>146</v>
      </c>
      <c r="H7" s="163">
        <v>1.2</v>
      </c>
      <c r="I7" s="163">
        <v>-1.5</v>
      </c>
      <c r="J7" s="163">
        <v>0.6</v>
      </c>
      <c r="K7" s="163">
        <v>29</v>
      </c>
      <c r="L7" s="163">
        <v>1</v>
      </c>
    </row>
    <row r="8" spans="1:12" x14ac:dyDescent="0.3">
      <c r="A8" s="162" t="s">
        <v>118</v>
      </c>
      <c r="B8" s="163">
        <v>2400</v>
      </c>
      <c r="C8" s="163">
        <f t="shared" si="0"/>
        <v>112</v>
      </c>
      <c r="D8" s="163">
        <f t="shared" si="1"/>
        <v>114</v>
      </c>
      <c r="E8" s="164" t="s">
        <v>62</v>
      </c>
      <c r="F8" s="164" t="s">
        <v>75</v>
      </c>
      <c r="G8" s="165" t="s">
        <v>146</v>
      </c>
      <c r="H8" s="163">
        <v>1.2</v>
      </c>
      <c r="I8" s="163">
        <v>-1.5</v>
      </c>
      <c r="J8" s="163">
        <v>0.6</v>
      </c>
      <c r="K8" s="163">
        <v>29</v>
      </c>
      <c r="L8" s="163">
        <v>1</v>
      </c>
    </row>
    <row r="9" spans="1:12" x14ac:dyDescent="0.3">
      <c r="A9" s="162" t="s">
        <v>119</v>
      </c>
      <c r="B9" s="163">
        <v>2800</v>
      </c>
      <c r="C9" s="163">
        <f t="shared" si="0"/>
        <v>128</v>
      </c>
      <c r="D9" s="163">
        <f t="shared" si="1"/>
        <v>130</v>
      </c>
      <c r="E9" s="164" t="s">
        <v>62</v>
      </c>
      <c r="F9" s="164" t="s">
        <v>75</v>
      </c>
      <c r="G9" s="165" t="s">
        <v>146</v>
      </c>
      <c r="H9" s="163">
        <v>1.2</v>
      </c>
      <c r="I9" s="163">
        <v>-1.5</v>
      </c>
      <c r="J9" s="163">
        <v>0.6</v>
      </c>
      <c r="K9" s="163">
        <v>29</v>
      </c>
      <c r="L9" s="163">
        <v>1</v>
      </c>
    </row>
    <row r="10" spans="1:12" x14ac:dyDescent="0.3">
      <c r="A10" s="162" t="s">
        <v>120</v>
      </c>
      <c r="B10" s="163">
        <v>3200</v>
      </c>
      <c r="C10" s="163">
        <f t="shared" si="0"/>
        <v>144</v>
      </c>
      <c r="D10" s="163">
        <f t="shared" si="1"/>
        <v>146</v>
      </c>
      <c r="E10" s="164" t="s">
        <v>62</v>
      </c>
      <c r="F10" s="164" t="s">
        <v>75</v>
      </c>
      <c r="G10" s="165" t="s">
        <v>146</v>
      </c>
      <c r="H10" s="163">
        <v>1.2</v>
      </c>
      <c r="I10" s="163">
        <v>-1.5</v>
      </c>
      <c r="J10" s="163">
        <v>0.6</v>
      </c>
      <c r="K10" s="163">
        <v>29</v>
      </c>
      <c r="L10" s="163">
        <v>1</v>
      </c>
    </row>
    <row r="11" spans="1:12" x14ac:dyDescent="0.3">
      <c r="A11" s="162" t="s">
        <v>121</v>
      </c>
      <c r="B11" s="163">
        <v>3600</v>
      </c>
      <c r="C11" s="163">
        <f t="shared" si="0"/>
        <v>160</v>
      </c>
      <c r="D11" s="163">
        <f t="shared" si="1"/>
        <v>162</v>
      </c>
      <c r="E11" s="164" t="s">
        <v>62</v>
      </c>
      <c r="F11" s="164" t="s">
        <v>75</v>
      </c>
      <c r="G11" s="165" t="s">
        <v>146</v>
      </c>
      <c r="H11" s="163">
        <v>1.2</v>
      </c>
      <c r="I11" s="163">
        <v>-1.5</v>
      </c>
      <c r="J11" s="163">
        <v>0.6</v>
      </c>
      <c r="K11" s="163">
        <v>29</v>
      </c>
      <c r="L11" s="163">
        <v>1</v>
      </c>
    </row>
    <row r="12" spans="1:12" x14ac:dyDescent="0.3">
      <c r="A12" s="162" t="s">
        <v>122</v>
      </c>
      <c r="B12" s="163">
        <v>4000</v>
      </c>
      <c r="C12" s="163">
        <v>175</v>
      </c>
      <c r="D12" s="163">
        <f t="shared" si="1"/>
        <v>177</v>
      </c>
      <c r="E12" s="164" t="s">
        <v>62</v>
      </c>
      <c r="F12" s="164" t="s">
        <v>75</v>
      </c>
      <c r="G12" s="165" t="s">
        <v>146</v>
      </c>
      <c r="H12" s="163">
        <v>1.2</v>
      </c>
      <c r="I12" s="163">
        <v>-1.5</v>
      </c>
      <c r="J12" s="163">
        <v>0.6</v>
      </c>
      <c r="K12" s="163">
        <v>29</v>
      </c>
      <c r="L12" s="163">
        <v>1</v>
      </c>
    </row>
    <row r="13" spans="1:12" x14ac:dyDescent="0.3">
      <c r="A13" s="162" t="s">
        <v>123</v>
      </c>
      <c r="B13" s="163">
        <v>4400</v>
      </c>
      <c r="C13" s="163">
        <f t="shared" si="0"/>
        <v>191</v>
      </c>
      <c r="D13" s="163">
        <f t="shared" si="1"/>
        <v>193</v>
      </c>
      <c r="E13" s="164" t="s">
        <v>62</v>
      </c>
      <c r="F13" s="164" t="s">
        <v>75</v>
      </c>
      <c r="G13" s="165" t="s">
        <v>146</v>
      </c>
      <c r="H13" s="163">
        <v>1.2</v>
      </c>
      <c r="I13" s="163">
        <v>-1.5</v>
      </c>
      <c r="J13" s="163">
        <v>0.6</v>
      </c>
      <c r="K13" s="163">
        <v>29</v>
      </c>
      <c r="L13" s="163">
        <v>1</v>
      </c>
    </row>
    <row r="14" spans="1:12" x14ac:dyDescent="0.3">
      <c r="A14" s="159" t="s">
        <v>124</v>
      </c>
      <c r="B14" s="93">
        <v>0</v>
      </c>
      <c r="C14" s="93">
        <v>210</v>
      </c>
      <c r="D14" s="93">
        <v>212</v>
      </c>
      <c r="E14" s="102" t="s">
        <v>62</v>
      </c>
      <c r="F14" s="102" t="s">
        <v>75</v>
      </c>
      <c r="G14" s="160" t="s">
        <v>147</v>
      </c>
      <c r="H14" s="93">
        <v>1.2</v>
      </c>
      <c r="I14" s="93">
        <v>-1.4</v>
      </c>
      <c r="J14" s="93">
        <v>0.6</v>
      </c>
      <c r="K14" s="93">
        <v>10</v>
      </c>
      <c r="L14" s="93">
        <v>2</v>
      </c>
    </row>
    <row r="15" spans="1:12" x14ac:dyDescent="0.3">
      <c r="A15" s="159" t="s">
        <v>125</v>
      </c>
      <c r="B15" s="93">
        <v>475</v>
      </c>
      <c r="C15" s="93">
        <v>227</v>
      </c>
      <c r="D15" s="93">
        <f>C15+2</f>
        <v>229</v>
      </c>
      <c r="E15" s="102" t="s">
        <v>62</v>
      </c>
      <c r="F15" s="102" t="s">
        <v>75</v>
      </c>
      <c r="G15" s="160" t="s">
        <v>147</v>
      </c>
      <c r="H15" s="93">
        <v>1.2</v>
      </c>
      <c r="I15" s="93">
        <v>-1.4</v>
      </c>
      <c r="J15" s="93">
        <v>0.6</v>
      </c>
      <c r="K15" s="93">
        <v>10</v>
      </c>
      <c r="L15" s="93">
        <v>2</v>
      </c>
    </row>
    <row r="16" spans="1:12" x14ac:dyDescent="0.3">
      <c r="A16" s="159" t="s">
        <v>126</v>
      </c>
      <c r="B16" s="93">
        <v>925</v>
      </c>
      <c r="C16" s="93">
        <v>243</v>
      </c>
      <c r="D16" s="93">
        <f t="shared" ref="D16:D24" si="2">C16+2</f>
        <v>245</v>
      </c>
      <c r="E16" s="102" t="s">
        <v>62</v>
      </c>
      <c r="F16" s="102" t="s">
        <v>75</v>
      </c>
      <c r="G16" s="160" t="s">
        <v>147</v>
      </c>
      <c r="H16" s="93">
        <v>1.2</v>
      </c>
      <c r="I16" s="93">
        <v>-1.4</v>
      </c>
      <c r="J16" s="93">
        <v>0.6</v>
      </c>
      <c r="K16" s="93">
        <v>10</v>
      </c>
      <c r="L16" s="93">
        <v>2</v>
      </c>
    </row>
    <row r="17" spans="1:12" x14ac:dyDescent="0.3">
      <c r="A17" s="159" t="s">
        <v>127</v>
      </c>
      <c r="B17" s="93">
        <v>1225</v>
      </c>
      <c r="C17" s="93">
        <v>259</v>
      </c>
      <c r="D17" s="93">
        <f t="shared" si="2"/>
        <v>261</v>
      </c>
      <c r="E17" s="102" t="s">
        <v>62</v>
      </c>
      <c r="F17" s="102" t="s">
        <v>75</v>
      </c>
      <c r="G17" s="160" t="s">
        <v>147</v>
      </c>
      <c r="H17" s="93">
        <v>1.2</v>
      </c>
      <c r="I17" s="93">
        <v>-1.4</v>
      </c>
      <c r="J17" s="93">
        <v>0.6</v>
      </c>
      <c r="K17" s="93">
        <v>10</v>
      </c>
      <c r="L17" s="93">
        <v>2</v>
      </c>
    </row>
    <row r="18" spans="1:12" x14ac:dyDescent="0.3">
      <c r="A18" s="159" t="s">
        <v>128</v>
      </c>
      <c r="B18" s="93">
        <v>1625</v>
      </c>
      <c r="C18" s="93">
        <v>275</v>
      </c>
      <c r="D18" s="93">
        <f t="shared" si="2"/>
        <v>277</v>
      </c>
      <c r="E18" s="102" t="s">
        <v>62</v>
      </c>
      <c r="F18" s="102" t="s">
        <v>75</v>
      </c>
      <c r="G18" s="160" t="s">
        <v>147</v>
      </c>
      <c r="H18" s="93">
        <v>1.2</v>
      </c>
      <c r="I18" s="93">
        <v>-1.4</v>
      </c>
      <c r="J18" s="93">
        <v>0.6</v>
      </c>
      <c r="K18" s="93">
        <v>10</v>
      </c>
      <c r="L18" s="93">
        <v>2</v>
      </c>
    </row>
    <row r="19" spans="1:12" x14ac:dyDescent="0.3">
      <c r="A19" s="159" t="s">
        <v>129</v>
      </c>
      <c r="B19" s="93">
        <v>2025</v>
      </c>
      <c r="C19" s="93">
        <v>291</v>
      </c>
      <c r="D19" s="93">
        <f t="shared" si="2"/>
        <v>293</v>
      </c>
      <c r="E19" s="102" t="s">
        <v>62</v>
      </c>
      <c r="F19" s="102" t="s">
        <v>75</v>
      </c>
      <c r="G19" s="160" t="s">
        <v>147</v>
      </c>
      <c r="H19" s="93">
        <v>1.2</v>
      </c>
      <c r="I19" s="93">
        <v>-1.4</v>
      </c>
      <c r="J19" s="93">
        <v>0.6</v>
      </c>
      <c r="K19" s="93">
        <v>10</v>
      </c>
      <c r="L19" s="93">
        <v>2</v>
      </c>
    </row>
    <row r="20" spans="1:12" x14ac:dyDescent="0.3">
      <c r="A20" s="159" t="s">
        <v>130</v>
      </c>
      <c r="B20" s="93">
        <v>2425</v>
      </c>
      <c r="C20" s="93">
        <v>307</v>
      </c>
      <c r="D20" s="93">
        <f t="shared" si="2"/>
        <v>309</v>
      </c>
      <c r="E20" s="102" t="s">
        <v>62</v>
      </c>
      <c r="F20" s="159" t="s">
        <v>145</v>
      </c>
      <c r="G20" s="160" t="s">
        <v>147</v>
      </c>
      <c r="H20" s="93">
        <v>1.2</v>
      </c>
      <c r="I20" s="93">
        <v>-1.4</v>
      </c>
      <c r="J20" s="93">
        <v>0.6</v>
      </c>
      <c r="K20" s="93">
        <v>10</v>
      </c>
      <c r="L20" s="93">
        <v>2</v>
      </c>
    </row>
    <row r="21" spans="1:12" x14ac:dyDescent="0.3">
      <c r="A21" s="159" t="s">
        <v>131</v>
      </c>
      <c r="B21" s="93">
        <v>2825</v>
      </c>
      <c r="C21" s="93">
        <f>C20+16</f>
        <v>323</v>
      </c>
      <c r="D21" s="93">
        <f t="shared" si="2"/>
        <v>325</v>
      </c>
      <c r="E21" s="102" t="s">
        <v>62</v>
      </c>
      <c r="F21" s="102" t="s">
        <v>75</v>
      </c>
      <c r="G21" s="160" t="s">
        <v>147</v>
      </c>
      <c r="H21" s="93">
        <v>1.2</v>
      </c>
      <c r="I21" s="93">
        <v>-1.4</v>
      </c>
      <c r="J21" s="93">
        <v>0.6</v>
      </c>
      <c r="K21" s="93">
        <v>10</v>
      </c>
      <c r="L21" s="93">
        <v>2</v>
      </c>
    </row>
    <row r="22" spans="1:12" x14ac:dyDescent="0.3">
      <c r="A22" s="159" t="s">
        <v>132</v>
      </c>
      <c r="B22" s="93">
        <v>3225</v>
      </c>
      <c r="C22" s="93">
        <f t="shared" ref="C22:C23" si="3">C21+16</f>
        <v>339</v>
      </c>
      <c r="D22" s="93">
        <f t="shared" si="2"/>
        <v>341</v>
      </c>
      <c r="E22" s="102" t="s">
        <v>62</v>
      </c>
      <c r="F22" s="102" t="s">
        <v>75</v>
      </c>
      <c r="G22" s="160" t="s">
        <v>147</v>
      </c>
      <c r="H22" s="93">
        <v>1.2</v>
      </c>
      <c r="I22" s="93">
        <v>-1.4</v>
      </c>
      <c r="J22" s="93">
        <v>0.6</v>
      </c>
      <c r="K22" s="93">
        <v>10</v>
      </c>
      <c r="L22" s="93">
        <v>2</v>
      </c>
    </row>
    <row r="23" spans="1:12" x14ac:dyDescent="0.3">
      <c r="A23" s="159" t="s">
        <v>133</v>
      </c>
      <c r="B23" s="93">
        <v>3625</v>
      </c>
      <c r="C23" s="93">
        <f t="shared" si="3"/>
        <v>355</v>
      </c>
      <c r="D23" s="93">
        <f t="shared" si="2"/>
        <v>357</v>
      </c>
      <c r="E23" s="102" t="s">
        <v>62</v>
      </c>
      <c r="F23" s="102" t="s">
        <v>75</v>
      </c>
      <c r="G23" s="160" t="s">
        <v>147</v>
      </c>
      <c r="H23" s="93">
        <v>1.2</v>
      </c>
      <c r="I23" s="93">
        <v>-1.4</v>
      </c>
      <c r="J23" s="93">
        <v>0.6</v>
      </c>
      <c r="K23" s="93">
        <v>10</v>
      </c>
      <c r="L23" s="93">
        <v>2</v>
      </c>
    </row>
    <row r="24" spans="1:12" x14ac:dyDescent="0.3">
      <c r="A24" s="159" t="s">
        <v>134</v>
      </c>
      <c r="B24" s="93">
        <v>4025</v>
      </c>
      <c r="C24" s="93">
        <v>370</v>
      </c>
      <c r="D24" s="93">
        <f t="shared" si="2"/>
        <v>372</v>
      </c>
      <c r="E24" s="102" t="s">
        <v>62</v>
      </c>
      <c r="F24" s="102" t="s">
        <v>75</v>
      </c>
      <c r="G24" s="160" t="s">
        <v>147</v>
      </c>
      <c r="H24" s="93">
        <v>1.2</v>
      </c>
      <c r="I24" s="93">
        <v>-1.4</v>
      </c>
      <c r="J24" s="93">
        <v>0.6</v>
      </c>
      <c r="K24" s="93">
        <v>10</v>
      </c>
      <c r="L24" s="93">
        <v>2</v>
      </c>
    </row>
    <row r="25" spans="1:12" x14ac:dyDescent="0.3">
      <c r="A25" s="159" t="s">
        <v>136</v>
      </c>
      <c r="B25" s="93">
        <v>0</v>
      </c>
      <c r="C25" s="93">
        <v>389</v>
      </c>
      <c r="D25" s="93">
        <f>C25+2</f>
        <v>391</v>
      </c>
      <c r="E25" s="102" t="s">
        <v>62</v>
      </c>
      <c r="F25" s="102" t="s">
        <v>75</v>
      </c>
      <c r="G25" s="160" t="s">
        <v>148</v>
      </c>
      <c r="H25" s="93">
        <v>1.2</v>
      </c>
      <c r="I25" s="93">
        <v>-1.4</v>
      </c>
      <c r="J25" s="93">
        <v>0.6</v>
      </c>
      <c r="K25" s="93">
        <v>8</v>
      </c>
      <c r="L25" s="93">
        <v>2</v>
      </c>
    </row>
    <row r="26" spans="1:12" x14ac:dyDescent="0.3">
      <c r="A26" s="159" t="s">
        <v>135</v>
      </c>
      <c r="B26" s="93">
        <v>400</v>
      </c>
      <c r="C26" s="93">
        <v>406</v>
      </c>
      <c r="D26" s="93">
        <f t="shared" ref="D26:D34" si="4">C26+2</f>
        <v>408</v>
      </c>
      <c r="E26" s="102" t="s">
        <v>62</v>
      </c>
      <c r="F26" s="102" t="s">
        <v>75</v>
      </c>
      <c r="G26" s="160" t="s">
        <v>148</v>
      </c>
      <c r="H26" s="93">
        <v>1.2</v>
      </c>
      <c r="I26" s="93">
        <v>-1.4</v>
      </c>
      <c r="J26" s="93">
        <v>0.6</v>
      </c>
      <c r="K26" s="93">
        <v>8</v>
      </c>
      <c r="L26" s="93">
        <v>2</v>
      </c>
    </row>
    <row r="27" spans="1:12" x14ac:dyDescent="0.3">
      <c r="A27" s="159" t="s">
        <v>137</v>
      </c>
      <c r="B27" s="93">
        <v>800</v>
      </c>
      <c r="C27" s="93">
        <v>422</v>
      </c>
      <c r="D27" s="93">
        <f t="shared" si="4"/>
        <v>424</v>
      </c>
      <c r="E27" s="102" t="s">
        <v>62</v>
      </c>
      <c r="F27" s="102" t="s">
        <v>75</v>
      </c>
      <c r="G27" s="160" t="s">
        <v>148</v>
      </c>
      <c r="H27" s="93">
        <v>1.2</v>
      </c>
      <c r="I27" s="93">
        <v>-1.4</v>
      </c>
      <c r="J27" s="93">
        <v>0.6</v>
      </c>
      <c r="K27" s="93">
        <v>8</v>
      </c>
      <c r="L27" s="93">
        <v>2</v>
      </c>
    </row>
    <row r="28" spans="1:12" x14ac:dyDescent="0.3">
      <c r="A28" s="159" t="s">
        <v>138</v>
      </c>
      <c r="B28" s="93">
        <v>1200</v>
      </c>
      <c r="C28" s="93">
        <f>C27+16</f>
        <v>438</v>
      </c>
      <c r="D28" s="93">
        <f t="shared" si="4"/>
        <v>440</v>
      </c>
      <c r="E28" s="102" t="s">
        <v>62</v>
      </c>
      <c r="F28" s="102" t="s">
        <v>75</v>
      </c>
      <c r="G28" s="160" t="s">
        <v>148</v>
      </c>
      <c r="H28" s="93">
        <v>1.2</v>
      </c>
      <c r="I28" s="93">
        <v>-1.4</v>
      </c>
      <c r="J28" s="93">
        <v>0.6</v>
      </c>
      <c r="K28" s="93">
        <v>8</v>
      </c>
      <c r="L28" s="93">
        <v>2</v>
      </c>
    </row>
    <row r="29" spans="1:12" x14ac:dyDescent="0.3">
      <c r="A29" s="159" t="s">
        <v>139</v>
      </c>
      <c r="B29" s="93">
        <v>1600</v>
      </c>
      <c r="C29" s="93">
        <f t="shared" ref="C29:C34" si="5">C28+16</f>
        <v>454</v>
      </c>
      <c r="D29" s="93">
        <f t="shared" si="4"/>
        <v>456</v>
      </c>
      <c r="E29" s="102" t="s">
        <v>62</v>
      </c>
      <c r="F29" s="102" t="s">
        <v>75</v>
      </c>
      <c r="G29" s="160" t="s">
        <v>148</v>
      </c>
      <c r="H29" s="93">
        <v>1.2</v>
      </c>
      <c r="I29" s="93">
        <v>-1.4</v>
      </c>
      <c r="J29" s="93">
        <v>0.6</v>
      </c>
      <c r="K29" s="93">
        <v>8</v>
      </c>
      <c r="L29" s="93">
        <v>2</v>
      </c>
    </row>
    <row r="30" spans="1:12" x14ac:dyDescent="0.3">
      <c r="A30" s="159" t="s">
        <v>140</v>
      </c>
      <c r="B30" s="93">
        <v>2000</v>
      </c>
      <c r="C30" s="93">
        <f t="shared" si="5"/>
        <v>470</v>
      </c>
      <c r="D30" s="93">
        <f t="shared" si="4"/>
        <v>472</v>
      </c>
      <c r="E30" s="102" t="s">
        <v>62</v>
      </c>
      <c r="F30" s="102" t="s">
        <v>75</v>
      </c>
      <c r="G30" s="160" t="s">
        <v>148</v>
      </c>
      <c r="H30" s="93">
        <v>1.2</v>
      </c>
      <c r="I30" s="93">
        <v>-1.4</v>
      </c>
      <c r="J30" s="93">
        <v>0.6</v>
      </c>
      <c r="K30" s="93">
        <v>8</v>
      </c>
      <c r="L30" s="93">
        <v>2</v>
      </c>
    </row>
    <row r="31" spans="1:12" x14ac:dyDescent="0.3">
      <c r="A31" s="159" t="s">
        <v>141</v>
      </c>
      <c r="B31" s="93">
        <v>2400</v>
      </c>
      <c r="C31" s="93">
        <f t="shared" si="5"/>
        <v>486</v>
      </c>
      <c r="D31" s="93">
        <f t="shared" si="4"/>
        <v>488</v>
      </c>
      <c r="E31" s="102" t="s">
        <v>62</v>
      </c>
      <c r="F31" s="102" t="s">
        <v>75</v>
      </c>
      <c r="G31" s="160" t="s">
        <v>148</v>
      </c>
      <c r="H31" s="93">
        <v>1.2</v>
      </c>
      <c r="I31" s="93">
        <v>-1.4</v>
      </c>
      <c r="J31" s="93">
        <v>0.6</v>
      </c>
      <c r="K31" s="93">
        <v>8</v>
      </c>
      <c r="L31" s="93">
        <v>2</v>
      </c>
    </row>
    <row r="32" spans="1:12" x14ac:dyDescent="0.3">
      <c r="A32" s="159" t="s">
        <v>142</v>
      </c>
      <c r="B32" s="93">
        <v>2800</v>
      </c>
      <c r="C32" s="93">
        <f t="shared" si="5"/>
        <v>502</v>
      </c>
      <c r="D32" s="93">
        <f t="shared" si="4"/>
        <v>504</v>
      </c>
      <c r="E32" s="102" t="s">
        <v>62</v>
      </c>
      <c r="F32" s="102" t="s">
        <v>75</v>
      </c>
      <c r="G32" s="160" t="s">
        <v>148</v>
      </c>
      <c r="H32" s="93">
        <v>1.2</v>
      </c>
      <c r="I32" s="93">
        <v>-1.4</v>
      </c>
      <c r="J32" s="93">
        <v>0.6</v>
      </c>
      <c r="K32" s="93">
        <v>8</v>
      </c>
      <c r="L32" s="93">
        <v>2</v>
      </c>
    </row>
    <row r="33" spans="1:12" x14ac:dyDescent="0.3">
      <c r="A33" s="159" t="s">
        <v>143</v>
      </c>
      <c r="B33" s="93">
        <v>3200</v>
      </c>
      <c r="C33" s="93">
        <f t="shared" si="5"/>
        <v>518</v>
      </c>
      <c r="D33" s="93">
        <f t="shared" si="4"/>
        <v>520</v>
      </c>
      <c r="E33" s="102" t="s">
        <v>62</v>
      </c>
      <c r="F33" s="102" t="s">
        <v>75</v>
      </c>
      <c r="G33" s="160" t="s">
        <v>148</v>
      </c>
      <c r="H33" s="93">
        <v>1.2</v>
      </c>
      <c r="I33" s="93">
        <v>-1.4</v>
      </c>
      <c r="J33" s="93">
        <v>0.6</v>
      </c>
      <c r="K33" s="93">
        <v>8</v>
      </c>
      <c r="L33" s="93">
        <v>2</v>
      </c>
    </row>
    <row r="34" spans="1:12" x14ac:dyDescent="0.3">
      <c r="A34" s="159" t="s">
        <v>144</v>
      </c>
      <c r="B34" s="93">
        <v>3400</v>
      </c>
      <c r="C34" s="93">
        <f t="shared" si="5"/>
        <v>534</v>
      </c>
      <c r="D34" s="93">
        <f t="shared" si="4"/>
        <v>536</v>
      </c>
      <c r="E34" s="102" t="s">
        <v>62</v>
      </c>
      <c r="F34" s="102" t="s">
        <v>75</v>
      </c>
      <c r="G34" s="160" t="s">
        <v>148</v>
      </c>
      <c r="H34" s="93">
        <v>1.2</v>
      </c>
      <c r="I34" s="93">
        <v>-1.4</v>
      </c>
      <c r="J34" s="93">
        <v>0.6</v>
      </c>
      <c r="K34" s="93">
        <v>8</v>
      </c>
      <c r="L34" s="93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tabSelected="1" zoomScale="160" zoomScaleNormal="160" workbookViewId="0">
      <selection activeCell="D5" sqref="D5"/>
    </sheetView>
  </sheetViews>
  <sheetFormatPr defaultRowHeight="12.6" x14ac:dyDescent="0.25"/>
  <cols>
    <col min="1" max="1" width="15.6640625" customWidth="1"/>
    <col min="2" max="2" width="14.109375" customWidth="1"/>
    <col min="5" max="5" width="10.88671875" customWidth="1"/>
    <col min="6" max="6" width="18" customWidth="1"/>
    <col min="7" max="7" width="15.44140625" customWidth="1"/>
    <col min="8" max="8" width="19.44140625" customWidth="1"/>
  </cols>
  <sheetData>
    <row r="1" spans="1:8" ht="14.4" x14ac:dyDescent="0.3">
      <c r="A1" s="105" t="s">
        <v>63</v>
      </c>
      <c r="B1" s="105" t="s">
        <v>69</v>
      </c>
      <c r="C1" s="105" t="s">
        <v>62</v>
      </c>
      <c r="D1" s="105" t="s">
        <v>70</v>
      </c>
      <c r="E1" s="105" t="s">
        <v>71</v>
      </c>
      <c r="F1" s="105" t="s">
        <v>72</v>
      </c>
      <c r="G1" s="105" t="s">
        <v>73</v>
      </c>
      <c r="H1" s="105" t="s">
        <v>74</v>
      </c>
    </row>
    <row r="2" spans="1:8" ht="14.4" x14ac:dyDescent="0.3">
      <c r="A2" s="160" t="s">
        <v>146</v>
      </c>
      <c r="B2" s="93">
        <v>-1.3</v>
      </c>
      <c r="C2" s="95">
        <v>6</v>
      </c>
      <c r="D2" s="95">
        <v>2</v>
      </c>
      <c r="E2" s="95">
        <v>5</v>
      </c>
      <c r="F2" s="159" t="s">
        <v>149</v>
      </c>
      <c r="G2" s="103" t="s">
        <v>76</v>
      </c>
      <c r="H2" s="104">
        <v>44745</v>
      </c>
    </row>
    <row r="3" spans="1:8" ht="14.4" x14ac:dyDescent="0.3">
      <c r="A3" s="160" t="s">
        <v>147</v>
      </c>
      <c r="B3" s="93">
        <v>-1.4</v>
      </c>
      <c r="C3" s="95">
        <v>5</v>
      </c>
      <c r="D3" s="95">
        <v>2</v>
      </c>
      <c r="E3" s="95">
        <v>5</v>
      </c>
      <c r="F3" s="159" t="s">
        <v>150</v>
      </c>
      <c r="G3" s="103" t="s">
        <v>152</v>
      </c>
      <c r="H3" s="104">
        <v>44745</v>
      </c>
    </row>
    <row r="4" spans="1:8" ht="14.4" x14ac:dyDescent="0.3">
      <c r="A4" s="160" t="s">
        <v>148</v>
      </c>
      <c r="B4" s="93">
        <v>-1.4</v>
      </c>
      <c r="C4" s="95">
        <v>4</v>
      </c>
      <c r="D4" s="95">
        <v>2</v>
      </c>
      <c r="E4" s="95">
        <v>5</v>
      </c>
      <c r="F4" s="159" t="s">
        <v>151</v>
      </c>
      <c r="G4" s="103" t="s">
        <v>153</v>
      </c>
      <c r="H4" s="104">
        <v>44745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42"/>
  <sheetViews>
    <sheetView workbookViewId="0"/>
  </sheetViews>
  <sheetFormatPr defaultRowHeight="12.6" x14ac:dyDescent="0.25"/>
  <sheetData>
    <row r="1" spans="1:13" ht="409.6" x14ac:dyDescent="0.25">
      <c r="A1" s="35" t="s">
        <v>55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</row>
    <row r="2" spans="1:13" ht="13.8" x14ac:dyDescent="0.3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ht="15.6" x14ac:dyDescent="0.25">
      <c r="A3" s="32" t="s">
        <v>18</v>
      </c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4"/>
    </row>
    <row r="4" spans="1:13" ht="15.6" x14ac:dyDescent="0.25">
      <c r="A4" s="32" t="s">
        <v>1</v>
      </c>
      <c r="B4" s="33"/>
      <c r="C4" s="33"/>
      <c r="D4" s="33"/>
      <c r="E4" s="33"/>
      <c r="F4" s="34"/>
      <c r="G4" s="83"/>
      <c r="H4" s="32" t="s">
        <v>2</v>
      </c>
      <c r="I4" s="33"/>
      <c r="J4" s="33"/>
      <c r="K4" s="33"/>
      <c r="L4" s="33"/>
      <c r="M4" s="34"/>
    </row>
    <row r="5" spans="1:13" ht="15.6" x14ac:dyDescent="0.25">
      <c r="A5" s="2" t="s">
        <v>3</v>
      </c>
      <c r="B5" s="3" t="s">
        <v>4</v>
      </c>
      <c r="C5" s="3" t="s">
        <v>5</v>
      </c>
      <c r="D5" s="3" t="s">
        <v>6</v>
      </c>
      <c r="E5" s="3" t="s">
        <v>4</v>
      </c>
      <c r="F5" s="4" t="s">
        <v>7</v>
      </c>
      <c r="G5" s="84"/>
      <c r="H5" s="18" t="s">
        <v>3</v>
      </c>
      <c r="I5" s="19" t="str">
        <f>B5</f>
        <v>Dist</v>
      </c>
      <c r="J5" s="19" t="str">
        <f>C5</f>
        <v>R.L</v>
      </c>
      <c r="K5" s="19" t="str">
        <f>D5</f>
        <v>Av.RL</v>
      </c>
      <c r="L5" s="19" t="str">
        <f>E5</f>
        <v>Dist</v>
      </c>
      <c r="M5" s="19" t="str">
        <f>F5</f>
        <v>Area</v>
      </c>
    </row>
    <row r="6" spans="1:13" ht="15.6" x14ac:dyDescent="0.25">
      <c r="A6" s="6">
        <v>1</v>
      </c>
      <c r="B6" s="7">
        <v>0</v>
      </c>
      <c r="C6" s="7">
        <v>5.0900000000000007</v>
      </c>
      <c r="D6" s="8" t="s">
        <v>8</v>
      </c>
      <c r="E6" s="9" t="s">
        <v>8</v>
      </c>
      <c r="F6" s="10" t="s">
        <v>8</v>
      </c>
      <c r="G6" s="84"/>
      <c r="H6" s="20">
        <v>1</v>
      </c>
      <c r="I6" s="7">
        <v>0</v>
      </c>
      <c r="J6" s="7">
        <v>5.0900000000000007</v>
      </c>
      <c r="K6" s="8" t="s">
        <v>8</v>
      </c>
      <c r="L6" s="9" t="s">
        <v>8</v>
      </c>
      <c r="M6" s="9" t="s">
        <v>8</v>
      </c>
    </row>
    <row r="7" spans="1:13" ht="15.6" x14ac:dyDescent="0.25">
      <c r="A7" s="6">
        <v>2</v>
      </c>
      <c r="B7" s="7">
        <v>2</v>
      </c>
      <c r="C7" s="7">
        <v>5.330000000000001</v>
      </c>
      <c r="D7" s="8">
        <f>IF(C7="","",ROUNDUP(((C6+C7)/2),2))</f>
        <v>5.21</v>
      </c>
      <c r="E7" s="9">
        <f>IF(B7="","",ROUND((B7-B6),2))</f>
        <v>2</v>
      </c>
      <c r="F7" s="10">
        <f>IF(E7="","",IF(C7="","",ROUND((E7*D7),3)))</f>
        <v>10.42</v>
      </c>
      <c r="G7" s="84"/>
      <c r="H7" s="20">
        <v>2</v>
      </c>
      <c r="I7" s="7">
        <v>2</v>
      </c>
      <c r="J7" s="7">
        <v>5.330000000000001</v>
      </c>
      <c r="K7" s="8">
        <f>IF(J7="","",ROUNDUP(((J6+J7)/2),2))</f>
        <v>5.21</v>
      </c>
      <c r="L7" s="9">
        <f>IF(I7="","",ROUND((I7-I6),2))</f>
        <v>2</v>
      </c>
      <c r="M7" s="9">
        <f>IF(L7="","",IF(J7="","",ROUND((L7*K7),3)))</f>
        <v>10.42</v>
      </c>
    </row>
    <row r="8" spans="1:13" ht="15.6" x14ac:dyDescent="0.25">
      <c r="A8" s="6">
        <v>3</v>
      </c>
      <c r="B8" s="7">
        <v>5</v>
      </c>
      <c r="C8" s="7">
        <v>6.0700000000000012</v>
      </c>
      <c r="D8" s="8">
        <f t="shared" ref="D8:D20" si="0">IF(C8="","",ROUNDUP(((C7+C8)/2),2))</f>
        <v>5.7</v>
      </c>
      <c r="E8" s="9">
        <f t="shared" ref="E8:E20" si="1">IF(B8="","",ROUND((B8-B7),2))</f>
        <v>3</v>
      </c>
      <c r="F8" s="10">
        <f t="shared" ref="F8:F20" si="2">IF(E8="","",IF(C8="","",ROUND((E8*D8),3)))</f>
        <v>17.100000000000001</v>
      </c>
      <c r="G8" s="84"/>
      <c r="H8" s="20">
        <v>3</v>
      </c>
      <c r="I8" s="7">
        <v>7.504999999999999</v>
      </c>
      <c r="J8" s="7">
        <v>9</v>
      </c>
      <c r="K8" s="8">
        <f t="shared" ref="K8:K20" si="3">IF(J8="","",ROUNDUP(((J7+J8)/2),2))</f>
        <v>7.17</v>
      </c>
      <c r="L8" s="9">
        <f t="shared" ref="L8:L20" si="4">IF(I8="","",ROUND((I8-I7),2))</f>
        <v>5.51</v>
      </c>
      <c r="M8" s="9">
        <f t="shared" ref="M8:M20" si="5">IF(L8="","",IF(J8="","",ROUND((L8*K8),3)))</f>
        <v>39.506999999999998</v>
      </c>
    </row>
    <row r="9" spans="1:13" ht="15.6" x14ac:dyDescent="0.25">
      <c r="A9" s="6">
        <v>4</v>
      </c>
      <c r="B9" s="7">
        <v>8</v>
      </c>
      <c r="C9" s="7">
        <v>7.8000000000000007</v>
      </c>
      <c r="D9" s="8">
        <f t="shared" si="0"/>
        <v>6.9399999999999995</v>
      </c>
      <c r="E9" s="9">
        <f t="shared" si="1"/>
        <v>3</v>
      </c>
      <c r="F9" s="10">
        <f t="shared" si="2"/>
        <v>20.82</v>
      </c>
      <c r="G9" s="84"/>
      <c r="H9" s="20">
        <v>4</v>
      </c>
      <c r="I9" s="7">
        <v>11.004999999999999</v>
      </c>
      <c r="J9" s="7">
        <v>9</v>
      </c>
      <c r="K9" s="8">
        <f t="shared" si="3"/>
        <v>9</v>
      </c>
      <c r="L9" s="9">
        <f t="shared" si="4"/>
        <v>3.5</v>
      </c>
      <c r="M9" s="9">
        <f t="shared" si="5"/>
        <v>31.5</v>
      </c>
    </row>
    <row r="10" spans="1:13" ht="15.6" x14ac:dyDescent="0.25">
      <c r="A10" s="6">
        <v>5</v>
      </c>
      <c r="B10" s="7">
        <v>10</v>
      </c>
      <c r="C10" s="7">
        <v>7.6900000000000013</v>
      </c>
      <c r="D10" s="8">
        <f t="shared" si="0"/>
        <v>7.75</v>
      </c>
      <c r="E10" s="9">
        <f t="shared" si="1"/>
        <v>2</v>
      </c>
      <c r="F10" s="10">
        <f t="shared" si="2"/>
        <v>15.5</v>
      </c>
      <c r="G10" s="84"/>
      <c r="H10" s="20">
        <v>5</v>
      </c>
      <c r="I10" s="7">
        <v>16.105</v>
      </c>
      <c r="J10" s="7">
        <v>5.6</v>
      </c>
      <c r="K10" s="8">
        <f t="shared" si="3"/>
        <v>7.3</v>
      </c>
      <c r="L10" s="9">
        <f t="shared" si="4"/>
        <v>5.0999999999999996</v>
      </c>
      <c r="M10" s="9">
        <f t="shared" si="5"/>
        <v>37.229999999999997</v>
      </c>
    </row>
    <row r="11" spans="1:13" ht="15.6" x14ac:dyDescent="0.25">
      <c r="A11" s="6">
        <v>6</v>
      </c>
      <c r="B11" s="7">
        <v>14</v>
      </c>
      <c r="C11" s="7">
        <v>5.6700000000000008</v>
      </c>
      <c r="D11" s="8">
        <f t="shared" si="0"/>
        <v>6.68</v>
      </c>
      <c r="E11" s="9">
        <f t="shared" si="1"/>
        <v>4</v>
      </c>
      <c r="F11" s="10">
        <f t="shared" si="2"/>
        <v>26.72</v>
      </c>
      <c r="G11" s="84"/>
      <c r="H11" s="20">
        <v>6</v>
      </c>
      <c r="I11" s="7">
        <v>18</v>
      </c>
      <c r="J11" s="7">
        <v>5.5300000000000011</v>
      </c>
      <c r="K11" s="8">
        <f t="shared" si="3"/>
        <v>5.5699999999999994</v>
      </c>
      <c r="L11" s="9">
        <f t="shared" si="4"/>
        <v>1.9</v>
      </c>
      <c r="M11" s="9">
        <f t="shared" si="5"/>
        <v>10.583</v>
      </c>
    </row>
    <row r="12" spans="1:13" ht="15.6" x14ac:dyDescent="0.25">
      <c r="A12" s="6">
        <v>7</v>
      </c>
      <c r="B12" s="7">
        <v>18</v>
      </c>
      <c r="C12" s="7">
        <v>5.5300000000000011</v>
      </c>
      <c r="D12" s="8">
        <f t="shared" si="0"/>
        <v>5.6</v>
      </c>
      <c r="E12" s="9">
        <f t="shared" si="1"/>
        <v>4</v>
      </c>
      <c r="F12" s="10">
        <f t="shared" si="2"/>
        <v>22.4</v>
      </c>
      <c r="G12" s="84"/>
      <c r="H12" s="20">
        <v>7</v>
      </c>
      <c r="I12" s="7">
        <v>22</v>
      </c>
      <c r="J12" s="7">
        <v>4.8400000000000007</v>
      </c>
      <c r="K12" s="8">
        <f t="shared" si="3"/>
        <v>5.1899999999999995</v>
      </c>
      <c r="L12" s="9">
        <f t="shared" si="4"/>
        <v>4</v>
      </c>
      <c r="M12" s="9">
        <f t="shared" si="5"/>
        <v>20.76</v>
      </c>
    </row>
    <row r="13" spans="1:13" ht="15.6" x14ac:dyDescent="0.25">
      <c r="A13" s="6">
        <v>8</v>
      </c>
      <c r="B13" s="7">
        <v>22</v>
      </c>
      <c r="C13" s="7">
        <v>4.8400000000000007</v>
      </c>
      <c r="D13" s="8">
        <f t="shared" si="0"/>
        <v>5.1899999999999995</v>
      </c>
      <c r="E13" s="9">
        <f t="shared" si="1"/>
        <v>4</v>
      </c>
      <c r="F13" s="10">
        <f t="shared" si="2"/>
        <v>20.76</v>
      </c>
      <c r="G13" s="84"/>
      <c r="H13" s="20">
        <v>8</v>
      </c>
      <c r="I13" s="7"/>
      <c r="J13" s="7"/>
      <c r="K13" s="8" t="str">
        <f t="shared" si="3"/>
        <v/>
      </c>
      <c r="L13" s="9" t="str">
        <f t="shared" si="4"/>
        <v/>
      </c>
      <c r="M13" s="9" t="str">
        <f t="shared" si="5"/>
        <v/>
      </c>
    </row>
    <row r="14" spans="1:13" ht="15.6" x14ac:dyDescent="0.25">
      <c r="A14" s="6">
        <v>9</v>
      </c>
      <c r="B14" s="7"/>
      <c r="C14" s="7"/>
      <c r="D14" s="8" t="str">
        <f t="shared" si="0"/>
        <v/>
      </c>
      <c r="E14" s="9" t="str">
        <f t="shared" si="1"/>
        <v/>
      </c>
      <c r="F14" s="10" t="str">
        <f t="shared" si="2"/>
        <v/>
      </c>
      <c r="G14" s="84"/>
      <c r="H14" s="20">
        <v>9</v>
      </c>
      <c r="I14" s="7"/>
      <c r="J14" s="7"/>
      <c r="K14" s="8" t="str">
        <f t="shared" si="3"/>
        <v/>
      </c>
      <c r="L14" s="9" t="str">
        <f t="shared" si="4"/>
        <v/>
      </c>
      <c r="M14" s="9" t="str">
        <f t="shared" si="5"/>
        <v/>
      </c>
    </row>
    <row r="15" spans="1:13" ht="15.6" x14ac:dyDescent="0.25">
      <c r="A15" s="6">
        <v>10</v>
      </c>
      <c r="B15" s="7"/>
      <c r="C15" s="7"/>
      <c r="D15" s="8" t="str">
        <f t="shared" si="0"/>
        <v/>
      </c>
      <c r="E15" s="9" t="str">
        <f t="shared" si="1"/>
        <v/>
      </c>
      <c r="F15" s="10" t="str">
        <f t="shared" si="2"/>
        <v/>
      </c>
      <c r="G15" s="84"/>
      <c r="H15" s="20">
        <v>10</v>
      </c>
      <c r="I15" s="7"/>
      <c r="J15" s="7"/>
      <c r="K15" s="8" t="str">
        <f t="shared" si="3"/>
        <v/>
      </c>
      <c r="L15" s="9" t="str">
        <f t="shared" si="4"/>
        <v/>
      </c>
      <c r="M15" s="9" t="str">
        <f t="shared" si="5"/>
        <v/>
      </c>
    </row>
    <row r="16" spans="1:13" ht="15.6" x14ac:dyDescent="0.25">
      <c r="A16" s="6">
        <v>11</v>
      </c>
      <c r="B16" s="7"/>
      <c r="C16" s="7"/>
      <c r="D16" s="8" t="str">
        <f t="shared" si="0"/>
        <v/>
      </c>
      <c r="E16" s="9" t="str">
        <f t="shared" si="1"/>
        <v/>
      </c>
      <c r="F16" s="10" t="str">
        <f t="shared" si="2"/>
        <v/>
      </c>
      <c r="G16" s="84"/>
      <c r="H16" s="20">
        <v>11</v>
      </c>
      <c r="I16" s="7"/>
      <c r="J16" s="7"/>
      <c r="K16" s="8" t="str">
        <f t="shared" si="3"/>
        <v/>
      </c>
      <c r="L16" s="9" t="str">
        <f t="shared" si="4"/>
        <v/>
      </c>
      <c r="M16" s="9" t="str">
        <f t="shared" si="5"/>
        <v/>
      </c>
    </row>
    <row r="17" spans="1:13" ht="15.6" x14ac:dyDescent="0.25">
      <c r="A17" s="6">
        <v>12</v>
      </c>
      <c r="B17" s="7"/>
      <c r="C17" s="7"/>
      <c r="D17" s="8" t="str">
        <f t="shared" si="0"/>
        <v/>
      </c>
      <c r="E17" s="9" t="str">
        <f t="shared" si="1"/>
        <v/>
      </c>
      <c r="F17" s="10" t="str">
        <f t="shared" si="2"/>
        <v/>
      </c>
      <c r="G17" s="84"/>
      <c r="H17" s="20">
        <v>12</v>
      </c>
      <c r="I17" s="7"/>
      <c r="J17" s="7"/>
      <c r="K17" s="8" t="str">
        <f t="shared" si="3"/>
        <v/>
      </c>
      <c r="L17" s="9" t="str">
        <f t="shared" si="4"/>
        <v/>
      </c>
      <c r="M17" s="9" t="str">
        <f t="shared" si="5"/>
        <v/>
      </c>
    </row>
    <row r="18" spans="1:13" ht="15.6" x14ac:dyDescent="0.25">
      <c r="A18" s="6">
        <v>13</v>
      </c>
      <c r="B18" s="7"/>
      <c r="C18" s="7"/>
      <c r="D18" s="8" t="str">
        <f t="shared" si="0"/>
        <v/>
      </c>
      <c r="E18" s="9" t="str">
        <f t="shared" si="1"/>
        <v/>
      </c>
      <c r="F18" s="10" t="str">
        <f t="shared" si="2"/>
        <v/>
      </c>
      <c r="G18" s="84"/>
      <c r="H18" s="20">
        <v>13</v>
      </c>
      <c r="I18" s="7"/>
      <c r="J18" s="7"/>
      <c r="K18" s="8" t="str">
        <f t="shared" si="3"/>
        <v/>
      </c>
      <c r="L18" s="9" t="str">
        <f t="shared" si="4"/>
        <v/>
      </c>
      <c r="M18" s="9" t="str">
        <f t="shared" si="5"/>
        <v/>
      </c>
    </row>
    <row r="19" spans="1:13" ht="15.6" x14ac:dyDescent="0.25">
      <c r="A19" s="6">
        <v>14</v>
      </c>
      <c r="B19" s="7"/>
      <c r="C19" s="7"/>
      <c r="D19" s="8" t="str">
        <f t="shared" si="0"/>
        <v/>
      </c>
      <c r="E19" s="9" t="str">
        <f t="shared" si="1"/>
        <v/>
      </c>
      <c r="F19" s="10" t="str">
        <f t="shared" si="2"/>
        <v/>
      </c>
      <c r="G19" s="84"/>
      <c r="H19" s="20">
        <v>14</v>
      </c>
      <c r="I19" s="7"/>
      <c r="J19" s="7"/>
      <c r="K19" s="8" t="str">
        <f t="shared" si="3"/>
        <v/>
      </c>
      <c r="L19" s="9" t="str">
        <f t="shared" si="4"/>
        <v/>
      </c>
      <c r="M19" s="9" t="str">
        <f t="shared" si="5"/>
        <v/>
      </c>
    </row>
    <row r="20" spans="1:13" ht="15.6" x14ac:dyDescent="0.25">
      <c r="A20" s="6">
        <v>15</v>
      </c>
      <c r="B20" s="7"/>
      <c r="C20" s="7"/>
      <c r="D20" s="8" t="str">
        <f t="shared" si="0"/>
        <v/>
      </c>
      <c r="E20" s="9" t="str">
        <f t="shared" si="1"/>
        <v/>
      </c>
      <c r="F20" s="10" t="str">
        <f t="shared" si="2"/>
        <v/>
      </c>
      <c r="G20" s="84"/>
      <c r="H20" s="21">
        <v>15</v>
      </c>
      <c r="I20" s="22"/>
      <c r="J20" s="22"/>
      <c r="K20" s="23" t="str">
        <f t="shared" si="3"/>
        <v/>
      </c>
      <c r="L20" s="24" t="str">
        <f t="shared" si="4"/>
        <v/>
      </c>
      <c r="M20" s="24" t="str">
        <f t="shared" si="5"/>
        <v/>
      </c>
    </row>
    <row r="21" spans="1:13" ht="15.6" x14ac:dyDescent="0.3">
      <c r="A21" s="86" t="s">
        <v>9</v>
      </c>
      <c r="B21" s="87"/>
      <c r="C21" s="87"/>
      <c r="D21" s="88"/>
      <c r="E21" s="89">
        <f>ROUND((SUM(F6:F20)),2)</f>
        <v>133.72</v>
      </c>
      <c r="F21" s="90"/>
      <c r="G21" s="85"/>
      <c r="H21" s="86" t="s">
        <v>9</v>
      </c>
      <c r="I21" s="87"/>
      <c r="J21" s="87"/>
      <c r="K21" s="88"/>
      <c r="L21" s="89">
        <f>ROUND((SUM(M6:M20)),2)</f>
        <v>150</v>
      </c>
      <c r="M21" s="90"/>
    </row>
    <row r="22" spans="1:13" ht="15.6" x14ac:dyDescent="0.25">
      <c r="A22" s="69" t="s">
        <v>10</v>
      </c>
      <c r="B22" s="70"/>
      <c r="C22" s="70"/>
      <c r="D22" s="70"/>
      <c r="E22" s="70"/>
      <c r="F22" s="71"/>
      <c r="G22" s="12" t="s">
        <v>11</v>
      </c>
      <c r="H22" s="72">
        <f>IF((E21-L21)&lt;0,((E21-L21)*-1),(E21-L21))</f>
        <v>16.28</v>
      </c>
      <c r="I22" s="73"/>
      <c r="J22" s="73"/>
      <c r="K22" s="73"/>
      <c r="L22" s="73"/>
      <c r="M22" s="74"/>
    </row>
    <row r="23" spans="1:13" ht="15.6" x14ac:dyDescent="0.25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</row>
    <row r="25" spans="1:13" ht="15.6" x14ac:dyDescent="0.25">
      <c r="A25" s="32" t="s">
        <v>20</v>
      </c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4"/>
    </row>
    <row r="26" spans="1:13" ht="15.6" x14ac:dyDescent="0.25">
      <c r="A26" s="32" t="s">
        <v>1</v>
      </c>
      <c r="B26" s="33"/>
      <c r="C26" s="33"/>
      <c r="D26" s="33"/>
      <c r="E26" s="33"/>
      <c r="F26" s="34"/>
      <c r="G26" s="83"/>
      <c r="H26" s="32" t="s">
        <v>2</v>
      </c>
      <c r="I26" s="33"/>
      <c r="J26" s="33"/>
      <c r="K26" s="33"/>
      <c r="L26" s="33"/>
      <c r="M26" s="34"/>
    </row>
    <row r="27" spans="1:13" ht="15.6" x14ac:dyDescent="0.25">
      <c r="A27" s="2" t="s">
        <v>3</v>
      </c>
      <c r="B27" s="3" t="s">
        <v>4</v>
      </c>
      <c r="C27" s="3" t="s">
        <v>5</v>
      </c>
      <c r="D27" s="3" t="s">
        <v>6</v>
      </c>
      <c r="E27" s="3" t="s">
        <v>4</v>
      </c>
      <c r="F27" s="4" t="s">
        <v>7</v>
      </c>
      <c r="G27" s="84"/>
      <c r="H27" s="25" t="s">
        <v>3</v>
      </c>
      <c r="I27" s="18" t="str">
        <f>B27</f>
        <v>Dist</v>
      </c>
      <c r="J27" s="19" t="str">
        <f>C27</f>
        <v>R.L</v>
      </c>
      <c r="K27" s="19" t="str">
        <f>D27</f>
        <v>Av.RL</v>
      </c>
      <c r="L27" s="19" t="str">
        <f>E27</f>
        <v>Dist</v>
      </c>
      <c r="M27" s="19" t="str">
        <f>F27</f>
        <v>Area</v>
      </c>
    </row>
    <row r="28" spans="1:13" ht="15.6" x14ac:dyDescent="0.25">
      <c r="A28" s="6">
        <v>1</v>
      </c>
      <c r="B28" s="7"/>
      <c r="C28" s="7"/>
      <c r="D28" s="8" t="s">
        <v>8</v>
      </c>
      <c r="E28" s="9" t="s">
        <v>8</v>
      </c>
      <c r="F28" s="10" t="s">
        <v>8</v>
      </c>
      <c r="G28" s="84"/>
      <c r="H28" s="11">
        <v>1</v>
      </c>
      <c r="I28" s="26"/>
      <c r="J28" s="7"/>
      <c r="K28" s="8" t="s">
        <v>8</v>
      </c>
      <c r="L28" s="9" t="s">
        <v>8</v>
      </c>
      <c r="M28" s="9" t="s">
        <v>8</v>
      </c>
    </row>
    <row r="29" spans="1:13" ht="15.6" x14ac:dyDescent="0.25">
      <c r="A29" s="6">
        <v>2</v>
      </c>
      <c r="B29" s="7"/>
      <c r="C29" s="7"/>
      <c r="D29" s="8" t="str">
        <f>IF(C29="","",ROUNDUP(((C28+C29)/2),2))</f>
        <v/>
      </c>
      <c r="E29" s="9" t="str">
        <f>IF(B29="","",ROUND((B29-B28),2))</f>
        <v/>
      </c>
      <c r="F29" s="10" t="str">
        <f>IF(E29="","",IF(C29="","",ROUND((E29*D29),3)))</f>
        <v/>
      </c>
      <c r="G29" s="84"/>
      <c r="H29" s="11">
        <v>2</v>
      </c>
      <c r="I29" s="26"/>
      <c r="J29" s="7"/>
      <c r="K29" s="8" t="str">
        <f>IF(J29="","",ROUNDUP(((J28+J29)/2),2))</f>
        <v/>
      </c>
      <c r="L29" s="9" t="str">
        <f>IF(I29="","",ROUND((I29-I28),2))</f>
        <v/>
      </c>
      <c r="M29" s="9" t="str">
        <f>IF(L29="","",IF(J29="","",ROUND((L29*K29),3)))</f>
        <v/>
      </c>
    </row>
    <row r="30" spans="1:13" ht="15.6" x14ac:dyDescent="0.25">
      <c r="A30" s="6">
        <v>3</v>
      </c>
      <c r="B30" s="7"/>
      <c r="C30" s="7"/>
      <c r="D30" s="8" t="str">
        <f t="shared" ref="D30:D42" si="6">IF(C30="","",ROUNDUP(((C29+C30)/2),2))</f>
        <v/>
      </c>
      <c r="E30" s="9" t="str">
        <f t="shared" ref="E30:E42" si="7">IF(B30="","",ROUND((B30-B29),2))</f>
        <v/>
      </c>
      <c r="F30" s="10" t="str">
        <f t="shared" ref="F30:F42" si="8">IF(E30="","",IF(C30="","",ROUND((E30*D30),3)))</f>
        <v/>
      </c>
      <c r="G30" s="84"/>
      <c r="H30" s="11">
        <v>3</v>
      </c>
      <c r="I30" s="26"/>
      <c r="J30" s="7"/>
      <c r="K30" s="8" t="str">
        <f t="shared" ref="K30:K42" si="9">IF(J30="","",ROUNDUP(((J29+J30)/2),2))</f>
        <v/>
      </c>
      <c r="L30" s="9" t="str">
        <f t="shared" ref="L30:L42" si="10">IF(I30="","",ROUND((I30-I29),2))</f>
        <v/>
      </c>
      <c r="M30" s="9" t="str">
        <f t="shared" ref="M30:M42" si="11">IF(L30="","",IF(J30="","",ROUND((L30*K30),3)))</f>
        <v/>
      </c>
    </row>
    <row r="31" spans="1:13" ht="15.6" x14ac:dyDescent="0.25">
      <c r="A31" s="6">
        <v>4</v>
      </c>
      <c r="B31" s="7"/>
      <c r="C31" s="7"/>
      <c r="D31" s="8" t="str">
        <f t="shared" si="6"/>
        <v/>
      </c>
      <c r="E31" s="9" t="str">
        <f t="shared" si="7"/>
        <v/>
      </c>
      <c r="F31" s="10" t="str">
        <f t="shared" si="8"/>
        <v/>
      </c>
      <c r="G31" s="84"/>
      <c r="H31" s="11">
        <v>4</v>
      </c>
      <c r="I31" s="26"/>
      <c r="J31" s="7"/>
      <c r="K31" s="8" t="str">
        <f t="shared" si="9"/>
        <v/>
      </c>
      <c r="L31" s="9" t="str">
        <f t="shared" si="10"/>
        <v/>
      </c>
      <c r="M31" s="9" t="str">
        <f t="shared" si="11"/>
        <v/>
      </c>
    </row>
    <row r="32" spans="1:13" ht="15.6" x14ac:dyDescent="0.25">
      <c r="A32" s="6">
        <v>5</v>
      </c>
      <c r="B32" s="7"/>
      <c r="C32" s="7"/>
      <c r="D32" s="8" t="str">
        <f t="shared" si="6"/>
        <v/>
      </c>
      <c r="E32" s="9" t="str">
        <f t="shared" si="7"/>
        <v/>
      </c>
      <c r="F32" s="10" t="str">
        <f t="shared" si="8"/>
        <v/>
      </c>
      <c r="G32" s="84"/>
      <c r="H32" s="11">
        <v>5</v>
      </c>
      <c r="I32" s="26"/>
      <c r="J32" s="7"/>
      <c r="K32" s="8" t="str">
        <f t="shared" si="9"/>
        <v/>
      </c>
      <c r="L32" s="9" t="str">
        <f t="shared" si="10"/>
        <v/>
      </c>
      <c r="M32" s="9" t="str">
        <f t="shared" si="11"/>
        <v/>
      </c>
    </row>
    <row r="33" spans="1:13" ht="15.6" x14ac:dyDescent="0.25">
      <c r="A33" s="6">
        <v>6</v>
      </c>
      <c r="B33" s="7"/>
      <c r="C33" s="7"/>
      <c r="D33" s="8" t="str">
        <f t="shared" si="6"/>
        <v/>
      </c>
      <c r="E33" s="9" t="str">
        <f t="shared" si="7"/>
        <v/>
      </c>
      <c r="F33" s="10" t="str">
        <f t="shared" si="8"/>
        <v/>
      </c>
      <c r="G33" s="84"/>
      <c r="H33" s="11">
        <v>6</v>
      </c>
      <c r="I33" s="26"/>
      <c r="J33" s="7"/>
      <c r="K33" s="8" t="str">
        <f t="shared" si="9"/>
        <v/>
      </c>
      <c r="L33" s="9" t="str">
        <f t="shared" si="10"/>
        <v/>
      </c>
      <c r="M33" s="9" t="str">
        <f t="shared" si="11"/>
        <v/>
      </c>
    </row>
    <row r="34" spans="1:13" ht="15.6" x14ac:dyDescent="0.25">
      <c r="A34" s="6">
        <v>7</v>
      </c>
      <c r="B34" s="7"/>
      <c r="C34" s="7"/>
      <c r="D34" s="8" t="str">
        <f t="shared" si="6"/>
        <v/>
      </c>
      <c r="E34" s="9" t="str">
        <f t="shared" si="7"/>
        <v/>
      </c>
      <c r="F34" s="10" t="str">
        <f t="shared" si="8"/>
        <v/>
      </c>
      <c r="G34" s="84"/>
      <c r="H34" s="11">
        <v>7</v>
      </c>
      <c r="I34" s="26"/>
      <c r="J34" s="7"/>
      <c r="K34" s="8" t="str">
        <f t="shared" si="9"/>
        <v/>
      </c>
      <c r="L34" s="9" t="str">
        <f t="shared" si="10"/>
        <v/>
      </c>
      <c r="M34" s="9" t="str">
        <f t="shared" si="11"/>
        <v/>
      </c>
    </row>
    <row r="35" spans="1:13" ht="15.6" x14ac:dyDescent="0.25">
      <c r="A35" s="6">
        <v>8</v>
      </c>
      <c r="B35" s="7"/>
      <c r="C35" s="7"/>
      <c r="D35" s="8" t="str">
        <f t="shared" si="6"/>
        <v/>
      </c>
      <c r="E35" s="9" t="str">
        <f t="shared" si="7"/>
        <v/>
      </c>
      <c r="F35" s="10" t="str">
        <f t="shared" si="8"/>
        <v/>
      </c>
      <c r="G35" s="84"/>
      <c r="H35" s="11">
        <v>8</v>
      </c>
      <c r="I35" s="26"/>
      <c r="J35" s="7"/>
      <c r="K35" s="8" t="str">
        <f t="shared" si="9"/>
        <v/>
      </c>
      <c r="L35" s="9" t="str">
        <f t="shared" si="10"/>
        <v/>
      </c>
      <c r="M35" s="9" t="str">
        <f t="shared" si="11"/>
        <v/>
      </c>
    </row>
    <row r="36" spans="1:13" ht="15.6" x14ac:dyDescent="0.25">
      <c r="A36" s="6">
        <v>9</v>
      </c>
      <c r="B36" s="7"/>
      <c r="C36" s="7"/>
      <c r="D36" s="8" t="str">
        <f t="shared" si="6"/>
        <v/>
      </c>
      <c r="E36" s="9" t="str">
        <f t="shared" si="7"/>
        <v/>
      </c>
      <c r="F36" s="10" t="str">
        <f t="shared" si="8"/>
        <v/>
      </c>
      <c r="G36" s="84"/>
      <c r="H36" s="11">
        <v>9</v>
      </c>
      <c r="I36" s="26"/>
      <c r="J36" s="7"/>
      <c r="K36" s="8" t="str">
        <f t="shared" si="9"/>
        <v/>
      </c>
      <c r="L36" s="9" t="str">
        <f t="shared" si="10"/>
        <v/>
      </c>
      <c r="M36" s="9" t="str">
        <f t="shared" si="11"/>
        <v/>
      </c>
    </row>
    <row r="37" spans="1:13" ht="15.6" x14ac:dyDescent="0.25">
      <c r="A37" s="6">
        <v>10</v>
      </c>
      <c r="B37" s="7"/>
      <c r="C37" s="7"/>
      <c r="D37" s="8" t="str">
        <f t="shared" si="6"/>
        <v/>
      </c>
      <c r="E37" s="9" t="str">
        <f t="shared" si="7"/>
        <v/>
      </c>
      <c r="F37" s="10" t="str">
        <f t="shared" si="8"/>
        <v/>
      </c>
      <c r="G37" s="84"/>
      <c r="H37" s="11">
        <v>10</v>
      </c>
      <c r="I37" s="26"/>
      <c r="J37" s="7"/>
      <c r="K37" s="8" t="str">
        <f t="shared" si="9"/>
        <v/>
      </c>
      <c r="L37" s="9" t="str">
        <f t="shared" si="10"/>
        <v/>
      </c>
      <c r="M37" s="9" t="str">
        <f t="shared" si="11"/>
        <v/>
      </c>
    </row>
    <row r="38" spans="1:13" ht="15.6" x14ac:dyDescent="0.25">
      <c r="A38" s="6">
        <v>11</v>
      </c>
      <c r="B38" s="7"/>
      <c r="C38" s="7"/>
      <c r="D38" s="8" t="str">
        <f t="shared" si="6"/>
        <v/>
      </c>
      <c r="E38" s="9" t="str">
        <f t="shared" si="7"/>
        <v/>
      </c>
      <c r="F38" s="10" t="str">
        <f t="shared" si="8"/>
        <v/>
      </c>
      <c r="G38" s="84"/>
      <c r="H38" s="11">
        <v>11</v>
      </c>
      <c r="I38" s="26"/>
      <c r="J38" s="7"/>
      <c r="K38" s="8" t="str">
        <f t="shared" si="9"/>
        <v/>
      </c>
      <c r="L38" s="9" t="str">
        <f t="shared" si="10"/>
        <v/>
      </c>
      <c r="M38" s="9" t="str">
        <f t="shared" si="11"/>
        <v/>
      </c>
    </row>
    <row r="39" spans="1:13" ht="15.6" x14ac:dyDescent="0.25">
      <c r="A39" s="6">
        <v>12</v>
      </c>
      <c r="B39" s="7"/>
      <c r="C39" s="7"/>
      <c r="D39" s="8" t="str">
        <f t="shared" si="6"/>
        <v/>
      </c>
      <c r="E39" s="9" t="str">
        <f t="shared" si="7"/>
        <v/>
      </c>
      <c r="F39" s="10" t="str">
        <f t="shared" si="8"/>
        <v/>
      </c>
      <c r="G39" s="84"/>
      <c r="H39" s="11">
        <v>12</v>
      </c>
      <c r="I39" s="26"/>
      <c r="J39" s="7"/>
      <c r="K39" s="8" t="str">
        <f t="shared" si="9"/>
        <v/>
      </c>
      <c r="L39" s="9" t="str">
        <f t="shared" si="10"/>
        <v/>
      </c>
      <c r="M39" s="9" t="str">
        <f t="shared" si="11"/>
        <v/>
      </c>
    </row>
    <row r="40" spans="1:13" ht="15.6" x14ac:dyDescent="0.25">
      <c r="A40" s="6">
        <v>13</v>
      </c>
      <c r="B40" s="7"/>
      <c r="C40" s="7"/>
      <c r="D40" s="8" t="str">
        <f t="shared" si="6"/>
        <v/>
      </c>
      <c r="E40" s="9" t="str">
        <f t="shared" si="7"/>
        <v/>
      </c>
      <c r="F40" s="10" t="str">
        <f t="shared" si="8"/>
        <v/>
      </c>
      <c r="G40" s="84"/>
      <c r="H40" s="11">
        <v>13</v>
      </c>
      <c r="I40" s="26"/>
      <c r="J40" s="7"/>
      <c r="K40" s="8" t="str">
        <f t="shared" si="9"/>
        <v/>
      </c>
      <c r="L40" s="9" t="str">
        <f t="shared" si="10"/>
        <v/>
      </c>
      <c r="M40" s="9" t="str">
        <f t="shared" si="11"/>
        <v/>
      </c>
    </row>
    <row r="41" spans="1:13" ht="15.6" x14ac:dyDescent="0.25">
      <c r="A41" s="6">
        <v>14</v>
      </c>
      <c r="B41" s="7"/>
      <c r="C41" s="7"/>
      <c r="D41" s="8" t="str">
        <f t="shared" si="6"/>
        <v/>
      </c>
      <c r="E41" s="9" t="str">
        <f t="shared" si="7"/>
        <v/>
      </c>
      <c r="F41" s="10" t="str">
        <f t="shared" si="8"/>
        <v/>
      </c>
      <c r="G41" s="84"/>
      <c r="H41" s="11">
        <v>14</v>
      </c>
      <c r="I41" s="26"/>
      <c r="J41" s="7"/>
      <c r="K41" s="8" t="str">
        <f t="shared" si="9"/>
        <v/>
      </c>
      <c r="L41" s="9" t="str">
        <f t="shared" si="10"/>
        <v/>
      </c>
      <c r="M41" s="9" t="str">
        <f t="shared" si="11"/>
        <v/>
      </c>
    </row>
    <row r="42" spans="1:13" ht="15.6" x14ac:dyDescent="0.25">
      <c r="A42" s="6">
        <v>15</v>
      </c>
      <c r="B42" s="7"/>
      <c r="C42" s="7"/>
      <c r="D42" s="8" t="str">
        <f t="shared" si="6"/>
        <v/>
      </c>
      <c r="E42" s="9" t="str">
        <f t="shared" si="7"/>
        <v/>
      </c>
      <c r="F42" s="10" t="str">
        <f t="shared" si="8"/>
        <v/>
      </c>
      <c r="G42" s="84"/>
      <c r="H42" s="11">
        <v>15</v>
      </c>
      <c r="I42" s="27"/>
      <c r="J42" s="22"/>
      <c r="K42" s="23" t="str">
        <f t="shared" si="9"/>
        <v/>
      </c>
      <c r="L42" s="24" t="str">
        <f t="shared" si="10"/>
        <v/>
      </c>
      <c r="M42" s="24" t="str">
        <f t="shared" si="11"/>
        <v/>
      </c>
    </row>
    <row r="43" spans="1:13" ht="15.6" x14ac:dyDescent="0.3">
      <c r="A43" s="86" t="s">
        <v>9</v>
      </c>
      <c r="B43" s="87"/>
      <c r="C43" s="87"/>
      <c r="D43" s="88"/>
      <c r="E43" s="89">
        <f>ROUND((SUM(F28:F42)),2)</f>
        <v>0</v>
      </c>
      <c r="F43" s="90"/>
      <c r="G43" s="85"/>
      <c r="H43" s="86" t="s">
        <v>9</v>
      </c>
      <c r="I43" s="87"/>
      <c r="J43" s="87"/>
      <c r="K43" s="88"/>
      <c r="L43" s="89">
        <f>ROUND((SUM(M28:M42)),2)</f>
        <v>0</v>
      </c>
      <c r="M43" s="90"/>
    </row>
    <row r="44" spans="1:13" ht="15.6" x14ac:dyDescent="0.25">
      <c r="A44" s="69" t="s">
        <v>10</v>
      </c>
      <c r="B44" s="70"/>
      <c r="C44" s="70"/>
      <c r="D44" s="70"/>
      <c r="E44" s="70"/>
      <c r="F44" s="71"/>
      <c r="G44" s="12" t="s">
        <v>11</v>
      </c>
      <c r="H44" s="72">
        <f>IF((E43-L43)&lt;0,((E43-L43)*-1),(E43-L43))</f>
        <v>0</v>
      </c>
      <c r="I44" s="73"/>
      <c r="J44" s="73"/>
      <c r="K44" s="73"/>
      <c r="L44" s="73"/>
      <c r="M44" s="74"/>
    </row>
    <row r="45" spans="1:13" ht="15.6" x14ac:dyDescent="0.25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</row>
    <row r="47" spans="1:13" ht="15.6" x14ac:dyDescent="0.25">
      <c r="A47" s="32" t="s">
        <v>21</v>
      </c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4"/>
    </row>
    <row r="48" spans="1:13" ht="15.6" x14ac:dyDescent="0.25">
      <c r="A48" s="32" t="s">
        <v>1</v>
      </c>
      <c r="B48" s="33"/>
      <c r="C48" s="33"/>
      <c r="D48" s="33"/>
      <c r="E48" s="33"/>
      <c r="F48" s="34"/>
      <c r="G48" s="83"/>
      <c r="H48" s="32" t="s">
        <v>2</v>
      </c>
      <c r="I48" s="33"/>
      <c r="J48" s="33"/>
      <c r="K48" s="33"/>
      <c r="L48" s="33"/>
      <c r="M48" s="34"/>
    </row>
    <row r="49" spans="1:13" ht="15.6" x14ac:dyDescent="0.25">
      <c r="A49" s="2" t="s">
        <v>3</v>
      </c>
      <c r="B49" s="3" t="s">
        <v>4</v>
      </c>
      <c r="C49" s="3" t="s">
        <v>5</v>
      </c>
      <c r="D49" s="3" t="s">
        <v>6</v>
      </c>
      <c r="E49" s="3" t="s">
        <v>4</v>
      </c>
      <c r="F49" s="4" t="s">
        <v>7</v>
      </c>
      <c r="G49" s="84"/>
      <c r="H49" s="25" t="s">
        <v>3</v>
      </c>
      <c r="I49" s="18" t="str">
        <f>B49</f>
        <v>Dist</v>
      </c>
      <c r="J49" s="19" t="str">
        <f>C49</f>
        <v>R.L</v>
      </c>
      <c r="K49" s="19" t="str">
        <f>D49</f>
        <v>Av.RL</v>
      </c>
      <c r="L49" s="19" t="str">
        <f>E49</f>
        <v>Dist</v>
      </c>
      <c r="M49" s="19" t="str">
        <f>F49</f>
        <v>Area</v>
      </c>
    </row>
    <row r="50" spans="1:13" ht="15.6" x14ac:dyDescent="0.25">
      <c r="A50" s="6">
        <v>1</v>
      </c>
      <c r="B50" s="7"/>
      <c r="C50" s="7"/>
      <c r="D50" s="8" t="s">
        <v>8</v>
      </c>
      <c r="E50" s="9" t="s">
        <v>8</v>
      </c>
      <c r="F50" s="10" t="s">
        <v>8</v>
      </c>
      <c r="G50" s="84"/>
      <c r="H50" s="11">
        <v>1</v>
      </c>
      <c r="I50" s="26"/>
      <c r="J50" s="7"/>
      <c r="K50" s="8" t="s">
        <v>8</v>
      </c>
      <c r="L50" s="9" t="s">
        <v>8</v>
      </c>
      <c r="M50" s="9" t="s">
        <v>8</v>
      </c>
    </row>
    <row r="51" spans="1:13" ht="15.6" x14ac:dyDescent="0.25">
      <c r="A51" s="6">
        <v>2</v>
      </c>
      <c r="B51" s="7"/>
      <c r="C51" s="7"/>
      <c r="D51" s="8" t="str">
        <f>IF(C51="","",ROUNDUP(((C50+C51)/2),2))</f>
        <v/>
      </c>
      <c r="E51" s="9" t="str">
        <f>IF(B51="","",ROUND((B51-B50),2))</f>
        <v/>
      </c>
      <c r="F51" s="10" t="str">
        <f>IF(E51="","",IF(C51="","",ROUND((E51*D51),3)))</f>
        <v/>
      </c>
      <c r="G51" s="84"/>
      <c r="H51" s="11">
        <v>2</v>
      </c>
      <c r="I51" s="26"/>
      <c r="J51" s="7"/>
      <c r="K51" s="8" t="str">
        <f>IF(J51="","",ROUNDUP(((J50+J51)/2),2))</f>
        <v/>
      </c>
      <c r="L51" s="9" t="str">
        <f>IF(I51="","",ROUND((I51-I50),2))</f>
        <v/>
      </c>
      <c r="M51" s="9" t="str">
        <f>IF(L51="","",IF(J51="","",ROUND((L51*K51),3)))</f>
        <v/>
      </c>
    </row>
    <row r="52" spans="1:13" ht="15.6" x14ac:dyDescent="0.25">
      <c r="A52" s="6">
        <v>3</v>
      </c>
      <c r="B52" s="7"/>
      <c r="C52" s="7"/>
      <c r="D52" s="8" t="str">
        <f t="shared" ref="D52:D64" si="12">IF(C52="","",ROUNDUP(((C51+C52)/2),2))</f>
        <v/>
      </c>
      <c r="E52" s="9" t="str">
        <f t="shared" ref="E52:E64" si="13">IF(B52="","",ROUND((B52-B51),2))</f>
        <v/>
      </c>
      <c r="F52" s="10" t="str">
        <f t="shared" ref="F52:F64" si="14">IF(E52="","",IF(C52="","",ROUND((E52*D52),3)))</f>
        <v/>
      </c>
      <c r="G52" s="84"/>
      <c r="H52" s="11">
        <v>3</v>
      </c>
      <c r="I52" s="26"/>
      <c r="J52" s="7"/>
      <c r="K52" s="8" t="str">
        <f t="shared" ref="K52:K64" si="15">IF(J52="","",ROUNDUP(((J51+J52)/2),2))</f>
        <v/>
      </c>
      <c r="L52" s="9" t="str">
        <f t="shared" ref="L52:L64" si="16">IF(I52="","",ROUND((I52-I51),2))</f>
        <v/>
      </c>
      <c r="M52" s="9" t="str">
        <f t="shared" ref="M52:M64" si="17">IF(L52="","",IF(J52="","",ROUND((L52*K52),3)))</f>
        <v/>
      </c>
    </row>
    <row r="53" spans="1:13" ht="15.6" x14ac:dyDescent="0.25">
      <c r="A53" s="6">
        <v>4</v>
      </c>
      <c r="B53" s="7"/>
      <c r="C53" s="7"/>
      <c r="D53" s="8" t="str">
        <f t="shared" si="12"/>
        <v/>
      </c>
      <c r="E53" s="9" t="str">
        <f t="shared" si="13"/>
        <v/>
      </c>
      <c r="F53" s="10" t="str">
        <f t="shared" si="14"/>
        <v/>
      </c>
      <c r="G53" s="84"/>
      <c r="H53" s="11">
        <v>4</v>
      </c>
      <c r="I53" s="26"/>
      <c r="J53" s="7"/>
      <c r="K53" s="8" t="str">
        <f t="shared" si="15"/>
        <v/>
      </c>
      <c r="L53" s="9" t="str">
        <f t="shared" si="16"/>
        <v/>
      </c>
      <c r="M53" s="9" t="str">
        <f t="shared" si="17"/>
        <v/>
      </c>
    </row>
    <row r="54" spans="1:13" ht="15.6" x14ac:dyDescent="0.25">
      <c r="A54" s="6">
        <v>5</v>
      </c>
      <c r="B54" s="7"/>
      <c r="C54" s="7"/>
      <c r="D54" s="8" t="str">
        <f t="shared" si="12"/>
        <v/>
      </c>
      <c r="E54" s="9" t="str">
        <f t="shared" si="13"/>
        <v/>
      </c>
      <c r="F54" s="10" t="str">
        <f t="shared" si="14"/>
        <v/>
      </c>
      <c r="G54" s="84"/>
      <c r="H54" s="11">
        <v>5</v>
      </c>
      <c r="I54" s="26"/>
      <c r="J54" s="7"/>
      <c r="K54" s="8" t="str">
        <f t="shared" si="15"/>
        <v/>
      </c>
      <c r="L54" s="9" t="str">
        <f t="shared" si="16"/>
        <v/>
      </c>
      <c r="M54" s="9" t="str">
        <f t="shared" si="17"/>
        <v/>
      </c>
    </row>
    <row r="55" spans="1:13" ht="15.6" x14ac:dyDescent="0.25">
      <c r="A55" s="6">
        <v>6</v>
      </c>
      <c r="B55" s="7"/>
      <c r="C55" s="7"/>
      <c r="D55" s="8" t="str">
        <f t="shared" si="12"/>
        <v/>
      </c>
      <c r="E55" s="9" t="str">
        <f t="shared" si="13"/>
        <v/>
      </c>
      <c r="F55" s="10" t="str">
        <f t="shared" si="14"/>
        <v/>
      </c>
      <c r="G55" s="84"/>
      <c r="H55" s="11">
        <v>6</v>
      </c>
      <c r="I55" s="26"/>
      <c r="J55" s="7"/>
      <c r="K55" s="8" t="str">
        <f t="shared" si="15"/>
        <v/>
      </c>
      <c r="L55" s="9" t="str">
        <f t="shared" si="16"/>
        <v/>
      </c>
      <c r="M55" s="9" t="str">
        <f t="shared" si="17"/>
        <v/>
      </c>
    </row>
    <row r="56" spans="1:13" ht="15.6" x14ac:dyDescent="0.25">
      <c r="A56" s="6">
        <v>7</v>
      </c>
      <c r="B56" s="7"/>
      <c r="C56" s="7"/>
      <c r="D56" s="8" t="str">
        <f t="shared" si="12"/>
        <v/>
      </c>
      <c r="E56" s="9" t="str">
        <f t="shared" si="13"/>
        <v/>
      </c>
      <c r="F56" s="10" t="str">
        <f t="shared" si="14"/>
        <v/>
      </c>
      <c r="G56" s="84"/>
      <c r="H56" s="11">
        <v>7</v>
      </c>
      <c r="I56" s="26"/>
      <c r="J56" s="7"/>
      <c r="K56" s="8" t="str">
        <f t="shared" si="15"/>
        <v/>
      </c>
      <c r="L56" s="9" t="str">
        <f t="shared" si="16"/>
        <v/>
      </c>
      <c r="M56" s="9" t="str">
        <f t="shared" si="17"/>
        <v/>
      </c>
    </row>
    <row r="57" spans="1:13" ht="15.6" x14ac:dyDescent="0.25">
      <c r="A57" s="6">
        <v>8</v>
      </c>
      <c r="B57" s="7"/>
      <c r="C57" s="7"/>
      <c r="D57" s="8" t="str">
        <f t="shared" si="12"/>
        <v/>
      </c>
      <c r="E57" s="9" t="str">
        <f t="shared" si="13"/>
        <v/>
      </c>
      <c r="F57" s="10" t="str">
        <f t="shared" si="14"/>
        <v/>
      </c>
      <c r="G57" s="84"/>
      <c r="H57" s="11">
        <v>8</v>
      </c>
      <c r="I57" s="26"/>
      <c r="J57" s="7"/>
      <c r="K57" s="8" t="str">
        <f t="shared" si="15"/>
        <v/>
      </c>
      <c r="L57" s="9" t="str">
        <f t="shared" si="16"/>
        <v/>
      </c>
      <c r="M57" s="9" t="str">
        <f t="shared" si="17"/>
        <v/>
      </c>
    </row>
    <row r="58" spans="1:13" ht="15.6" x14ac:dyDescent="0.25">
      <c r="A58" s="6">
        <v>9</v>
      </c>
      <c r="B58" s="7"/>
      <c r="C58" s="7"/>
      <c r="D58" s="8" t="str">
        <f t="shared" si="12"/>
        <v/>
      </c>
      <c r="E58" s="9" t="str">
        <f t="shared" si="13"/>
        <v/>
      </c>
      <c r="F58" s="10" t="str">
        <f t="shared" si="14"/>
        <v/>
      </c>
      <c r="G58" s="84"/>
      <c r="H58" s="11">
        <v>9</v>
      </c>
      <c r="I58" s="26"/>
      <c r="J58" s="7"/>
      <c r="K58" s="8" t="str">
        <f t="shared" si="15"/>
        <v/>
      </c>
      <c r="L58" s="9" t="str">
        <f t="shared" si="16"/>
        <v/>
      </c>
      <c r="M58" s="9" t="str">
        <f t="shared" si="17"/>
        <v/>
      </c>
    </row>
    <row r="59" spans="1:13" ht="15.6" x14ac:dyDescent="0.25">
      <c r="A59" s="6">
        <v>10</v>
      </c>
      <c r="B59" s="7"/>
      <c r="C59" s="7"/>
      <c r="D59" s="8" t="str">
        <f t="shared" si="12"/>
        <v/>
      </c>
      <c r="E59" s="9" t="str">
        <f t="shared" si="13"/>
        <v/>
      </c>
      <c r="F59" s="10" t="str">
        <f t="shared" si="14"/>
        <v/>
      </c>
      <c r="G59" s="84"/>
      <c r="H59" s="11">
        <v>10</v>
      </c>
      <c r="I59" s="26"/>
      <c r="J59" s="7"/>
      <c r="K59" s="8" t="str">
        <f t="shared" si="15"/>
        <v/>
      </c>
      <c r="L59" s="9" t="str">
        <f t="shared" si="16"/>
        <v/>
      </c>
      <c r="M59" s="9" t="str">
        <f t="shared" si="17"/>
        <v/>
      </c>
    </row>
    <row r="60" spans="1:13" ht="15.6" x14ac:dyDescent="0.25">
      <c r="A60" s="6">
        <v>11</v>
      </c>
      <c r="B60" s="7"/>
      <c r="C60" s="7"/>
      <c r="D60" s="8" t="str">
        <f t="shared" si="12"/>
        <v/>
      </c>
      <c r="E60" s="9" t="str">
        <f t="shared" si="13"/>
        <v/>
      </c>
      <c r="F60" s="10" t="str">
        <f t="shared" si="14"/>
        <v/>
      </c>
      <c r="G60" s="84"/>
      <c r="H60" s="11">
        <v>11</v>
      </c>
      <c r="I60" s="26"/>
      <c r="J60" s="7"/>
      <c r="K60" s="8" t="str">
        <f t="shared" si="15"/>
        <v/>
      </c>
      <c r="L60" s="9" t="str">
        <f t="shared" si="16"/>
        <v/>
      </c>
      <c r="M60" s="9" t="str">
        <f t="shared" si="17"/>
        <v/>
      </c>
    </row>
    <row r="61" spans="1:13" ht="15.6" x14ac:dyDescent="0.25">
      <c r="A61" s="6">
        <v>12</v>
      </c>
      <c r="B61" s="7"/>
      <c r="C61" s="7"/>
      <c r="D61" s="8" t="str">
        <f t="shared" si="12"/>
        <v/>
      </c>
      <c r="E61" s="9" t="str">
        <f t="shared" si="13"/>
        <v/>
      </c>
      <c r="F61" s="10" t="str">
        <f t="shared" si="14"/>
        <v/>
      </c>
      <c r="G61" s="84"/>
      <c r="H61" s="11">
        <v>12</v>
      </c>
      <c r="I61" s="26"/>
      <c r="J61" s="7"/>
      <c r="K61" s="8" t="str">
        <f t="shared" si="15"/>
        <v/>
      </c>
      <c r="L61" s="9" t="str">
        <f t="shared" si="16"/>
        <v/>
      </c>
      <c r="M61" s="9" t="str">
        <f t="shared" si="17"/>
        <v/>
      </c>
    </row>
    <row r="62" spans="1:13" ht="15.6" x14ac:dyDescent="0.25">
      <c r="A62" s="6">
        <v>13</v>
      </c>
      <c r="B62" s="7"/>
      <c r="C62" s="7"/>
      <c r="D62" s="8" t="str">
        <f t="shared" si="12"/>
        <v/>
      </c>
      <c r="E62" s="9" t="str">
        <f t="shared" si="13"/>
        <v/>
      </c>
      <c r="F62" s="10" t="str">
        <f t="shared" si="14"/>
        <v/>
      </c>
      <c r="G62" s="84"/>
      <c r="H62" s="11">
        <v>13</v>
      </c>
      <c r="I62" s="26"/>
      <c r="J62" s="7"/>
      <c r="K62" s="8" t="str">
        <f t="shared" si="15"/>
        <v/>
      </c>
      <c r="L62" s="9" t="str">
        <f t="shared" si="16"/>
        <v/>
      </c>
      <c r="M62" s="9" t="str">
        <f t="shared" si="17"/>
        <v/>
      </c>
    </row>
    <row r="63" spans="1:13" ht="15.6" x14ac:dyDescent="0.25">
      <c r="A63" s="6">
        <v>14</v>
      </c>
      <c r="B63" s="7"/>
      <c r="C63" s="7"/>
      <c r="D63" s="8" t="str">
        <f t="shared" si="12"/>
        <v/>
      </c>
      <c r="E63" s="9" t="str">
        <f t="shared" si="13"/>
        <v/>
      </c>
      <c r="F63" s="10" t="str">
        <f t="shared" si="14"/>
        <v/>
      </c>
      <c r="G63" s="84"/>
      <c r="H63" s="11">
        <v>14</v>
      </c>
      <c r="I63" s="26"/>
      <c r="J63" s="7"/>
      <c r="K63" s="8" t="str">
        <f t="shared" si="15"/>
        <v/>
      </c>
      <c r="L63" s="9" t="str">
        <f t="shared" si="16"/>
        <v/>
      </c>
      <c r="M63" s="9" t="str">
        <f t="shared" si="17"/>
        <v/>
      </c>
    </row>
    <row r="64" spans="1:13" ht="15.6" x14ac:dyDescent="0.25">
      <c r="A64" s="6">
        <v>15</v>
      </c>
      <c r="B64" s="7"/>
      <c r="C64" s="7"/>
      <c r="D64" s="8" t="str">
        <f t="shared" si="12"/>
        <v/>
      </c>
      <c r="E64" s="9" t="str">
        <f t="shared" si="13"/>
        <v/>
      </c>
      <c r="F64" s="10" t="str">
        <f t="shared" si="14"/>
        <v/>
      </c>
      <c r="G64" s="84"/>
      <c r="H64" s="11">
        <v>15</v>
      </c>
      <c r="I64" s="27"/>
      <c r="J64" s="22"/>
      <c r="K64" s="23" t="str">
        <f t="shared" si="15"/>
        <v/>
      </c>
      <c r="L64" s="24" t="str">
        <f t="shared" si="16"/>
        <v/>
      </c>
      <c r="M64" s="24" t="str">
        <f t="shared" si="17"/>
        <v/>
      </c>
    </row>
    <row r="65" spans="1:13" ht="15.6" x14ac:dyDescent="0.3">
      <c r="A65" s="86" t="s">
        <v>9</v>
      </c>
      <c r="B65" s="87"/>
      <c r="C65" s="87"/>
      <c r="D65" s="88"/>
      <c r="E65" s="89">
        <f>ROUND((SUM(F50:F64)),2)</f>
        <v>0</v>
      </c>
      <c r="F65" s="90"/>
      <c r="G65" s="85"/>
      <c r="H65" s="86" t="s">
        <v>9</v>
      </c>
      <c r="I65" s="87"/>
      <c r="J65" s="87"/>
      <c r="K65" s="88"/>
      <c r="L65" s="89">
        <f>ROUND((SUM(M50:M64)),2)</f>
        <v>0</v>
      </c>
      <c r="M65" s="90"/>
    </row>
    <row r="66" spans="1:13" ht="15.6" x14ac:dyDescent="0.25">
      <c r="A66" s="69" t="s">
        <v>10</v>
      </c>
      <c r="B66" s="70"/>
      <c r="C66" s="70"/>
      <c r="D66" s="70"/>
      <c r="E66" s="70"/>
      <c r="F66" s="71"/>
      <c r="G66" s="12" t="s">
        <v>11</v>
      </c>
      <c r="H66" s="72">
        <f>IF((E65-L65)&lt;0,((E65-L65)*-1),(E65-L65))</f>
        <v>0</v>
      </c>
      <c r="I66" s="73"/>
      <c r="J66" s="73"/>
      <c r="K66" s="73"/>
      <c r="L66" s="73"/>
      <c r="M66" s="74"/>
    </row>
    <row r="67" spans="1:13" ht="15.6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</row>
    <row r="69" spans="1:13" ht="15.6" x14ac:dyDescent="0.25">
      <c r="A69" s="32" t="s">
        <v>22</v>
      </c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4"/>
    </row>
    <row r="70" spans="1:13" ht="15.6" x14ac:dyDescent="0.25">
      <c r="A70" s="32" t="s">
        <v>1</v>
      </c>
      <c r="B70" s="33"/>
      <c r="C70" s="33"/>
      <c r="D70" s="33"/>
      <c r="E70" s="33"/>
      <c r="F70" s="34"/>
      <c r="G70" s="83"/>
      <c r="H70" s="32" t="s">
        <v>2</v>
      </c>
      <c r="I70" s="33"/>
      <c r="J70" s="33"/>
      <c r="K70" s="33"/>
      <c r="L70" s="33"/>
      <c r="M70" s="34"/>
    </row>
    <row r="71" spans="1:13" ht="15.6" x14ac:dyDescent="0.25">
      <c r="A71" s="2" t="s">
        <v>3</v>
      </c>
      <c r="B71" s="3" t="s">
        <v>4</v>
      </c>
      <c r="C71" s="3" t="s">
        <v>5</v>
      </c>
      <c r="D71" s="3" t="s">
        <v>6</v>
      </c>
      <c r="E71" s="3" t="s">
        <v>4</v>
      </c>
      <c r="F71" s="4" t="s">
        <v>7</v>
      </c>
      <c r="G71" s="84"/>
      <c r="H71" s="25" t="s">
        <v>3</v>
      </c>
      <c r="I71" s="18" t="str">
        <f>B71</f>
        <v>Dist</v>
      </c>
      <c r="J71" s="19" t="str">
        <f>C71</f>
        <v>R.L</v>
      </c>
      <c r="K71" s="19" t="str">
        <f>D71</f>
        <v>Av.RL</v>
      </c>
      <c r="L71" s="19" t="str">
        <f>E71</f>
        <v>Dist</v>
      </c>
      <c r="M71" s="19" t="str">
        <f>F71</f>
        <v>Area</v>
      </c>
    </row>
    <row r="72" spans="1:13" ht="15.6" x14ac:dyDescent="0.25">
      <c r="A72" s="6">
        <v>1</v>
      </c>
      <c r="B72" s="7"/>
      <c r="C72" s="7"/>
      <c r="D72" s="8" t="s">
        <v>8</v>
      </c>
      <c r="E72" s="9" t="s">
        <v>8</v>
      </c>
      <c r="F72" s="10" t="s">
        <v>8</v>
      </c>
      <c r="G72" s="84"/>
      <c r="H72" s="11">
        <v>1</v>
      </c>
      <c r="I72" s="26"/>
      <c r="J72" s="7"/>
      <c r="K72" s="8" t="s">
        <v>8</v>
      </c>
      <c r="L72" s="9" t="s">
        <v>8</v>
      </c>
      <c r="M72" s="9" t="s">
        <v>8</v>
      </c>
    </row>
    <row r="73" spans="1:13" ht="15.6" x14ac:dyDescent="0.25">
      <c r="A73" s="6">
        <v>2</v>
      </c>
      <c r="B73" s="7"/>
      <c r="C73" s="7"/>
      <c r="D73" s="8" t="str">
        <f>IF(C73="","",ROUNDUP(((C72+C73)/2),2))</f>
        <v/>
      </c>
      <c r="E73" s="9" t="str">
        <f>IF(B73="","",ROUND((B73-B72),2))</f>
        <v/>
      </c>
      <c r="F73" s="10" t="str">
        <f>IF(E73="","",IF(C73="","",ROUND((E73*D73),3)))</f>
        <v/>
      </c>
      <c r="G73" s="84"/>
      <c r="H73" s="11">
        <v>2</v>
      </c>
      <c r="I73" s="26"/>
      <c r="J73" s="7"/>
      <c r="K73" s="8" t="str">
        <f>IF(J73="","",ROUNDUP(((J72+J73)/2),2))</f>
        <v/>
      </c>
      <c r="L73" s="9" t="str">
        <f>IF(I73="","",ROUND((I73-I72),2))</f>
        <v/>
      </c>
      <c r="M73" s="9" t="str">
        <f>IF(L73="","",IF(J73="","",ROUND((L73*K73),3)))</f>
        <v/>
      </c>
    </row>
    <row r="74" spans="1:13" ht="15.6" x14ac:dyDescent="0.25">
      <c r="A74" s="6">
        <v>3</v>
      </c>
      <c r="B74" s="7"/>
      <c r="C74" s="7"/>
      <c r="D74" s="8" t="str">
        <f t="shared" ref="D74:D86" si="18">IF(C74="","",ROUNDUP(((C73+C74)/2),2))</f>
        <v/>
      </c>
      <c r="E74" s="9" t="str">
        <f t="shared" ref="E74:E86" si="19">IF(B74="","",ROUND((B74-B73),2))</f>
        <v/>
      </c>
      <c r="F74" s="10" t="str">
        <f t="shared" ref="F74:F86" si="20">IF(E74="","",IF(C74="","",ROUND((E74*D74),3)))</f>
        <v/>
      </c>
      <c r="G74" s="84"/>
      <c r="H74" s="11">
        <v>3</v>
      </c>
      <c r="I74" s="26"/>
      <c r="J74" s="7"/>
      <c r="K74" s="8" t="str">
        <f t="shared" ref="K74:K86" si="21">IF(J74="","",ROUNDUP(((J73+J74)/2),2))</f>
        <v/>
      </c>
      <c r="L74" s="9" t="str">
        <f t="shared" ref="L74:L86" si="22">IF(I74="","",ROUND((I74-I73),2))</f>
        <v/>
      </c>
      <c r="M74" s="9" t="str">
        <f t="shared" ref="M74:M86" si="23">IF(L74="","",IF(J74="","",ROUND((L74*K74),3)))</f>
        <v/>
      </c>
    </row>
    <row r="75" spans="1:13" ht="15.6" x14ac:dyDescent="0.25">
      <c r="A75" s="6">
        <v>4</v>
      </c>
      <c r="B75" s="7"/>
      <c r="C75" s="7"/>
      <c r="D75" s="8" t="str">
        <f t="shared" si="18"/>
        <v/>
      </c>
      <c r="E75" s="9" t="str">
        <f t="shared" si="19"/>
        <v/>
      </c>
      <c r="F75" s="10" t="str">
        <f t="shared" si="20"/>
        <v/>
      </c>
      <c r="G75" s="84"/>
      <c r="H75" s="11">
        <v>4</v>
      </c>
      <c r="I75" s="26"/>
      <c r="J75" s="7"/>
      <c r="K75" s="8" t="str">
        <f t="shared" si="21"/>
        <v/>
      </c>
      <c r="L75" s="9" t="str">
        <f t="shared" si="22"/>
        <v/>
      </c>
      <c r="M75" s="9" t="str">
        <f t="shared" si="23"/>
        <v/>
      </c>
    </row>
    <row r="76" spans="1:13" ht="15.6" x14ac:dyDescent="0.25">
      <c r="A76" s="6">
        <v>5</v>
      </c>
      <c r="B76" s="7"/>
      <c r="C76" s="7"/>
      <c r="D76" s="8" t="str">
        <f t="shared" si="18"/>
        <v/>
      </c>
      <c r="E76" s="9" t="str">
        <f t="shared" si="19"/>
        <v/>
      </c>
      <c r="F76" s="10" t="str">
        <f t="shared" si="20"/>
        <v/>
      </c>
      <c r="G76" s="84"/>
      <c r="H76" s="11">
        <v>5</v>
      </c>
      <c r="I76" s="26"/>
      <c r="J76" s="7"/>
      <c r="K76" s="8" t="str">
        <f t="shared" si="21"/>
        <v/>
      </c>
      <c r="L76" s="9" t="str">
        <f t="shared" si="22"/>
        <v/>
      </c>
      <c r="M76" s="9" t="str">
        <f t="shared" si="23"/>
        <v/>
      </c>
    </row>
    <row r="77" spans="1:13" ht="15.6" x14ac:dyDescent="0.25">
      <c r="A77" s="6">
        <v>6</v>
      </c>
      <c r="B77" s="7"/>
      <c r="C77" s="7"/>
      <c r="D77" s="8" t="str">
        <f t="shared" si="18"/>
        <v/>
      </c>
      <c r="E77" s="9" t="str">
        <f t="shared" si="19"/>
        <v/>
      </c>
      <c r="F77" s="10" t="str">
        <f t="shared" si="20"/>
        <v/>
      </c>
      <c r="G77" s="84"/>
      <c r="H77" s="11">
        <v>6</v>
      </c>
      <c r="I77" s="26"/>
      <c r="J77" s="7"/>
      <c r="K77" s="8" t="str">
        <f t="shared" si="21"/>
        <v/>
      </c>
      <c r="L77" s="9" t="str">
        <f t="shared" si="22"/>
        <v/>
      </c>
      <c r="M77" s="9" t="str">
        <f t="shared" si="23"/>
        <v/>
      </c>
    </row>
    <row r="78" spans="1:13" ht="15.6" x14ac:dyDescent="0.25">
      <c r="A78" s="6">
        <v>7</v>
      </c>
      <c r="B78" s="7"/>
      <c r="C78" s="7"/>
      <c r="D78" s="8" t="str">
        <f t="shared" si="18"/>
        <v/>
      </c>
      <c r="E78" s="9" t="str">
        <f t="shared" si="19"/>
        <v/>
      </c>
      <c r="F78" s="10" t="str">
        <f t="shared" si="20"/>
        <v/>
      </c>
      <c r="G78" s="84"/>
      <c r="H78" s="11">
        <v>7</v>
      </c>
      <c r="I78" s="26"/>
      <c r="J78" s="7"/>
      <c r="K78" s="8" t="str">
        <f t="shared" si="21"/>
        <v/>
      </c>
      <c r="L78" s="9" t="str">
        <f t="shared" si="22"/>
        <v/>
      </c>
      <c r="M78" s="9" t="str">
        <f t="shared" si="23"/>
        <v/>
      </c>
    </row>
    <row r="79" spans="1:13" ht="15.6" x14ac:dyDescent="0.25">
      <c r="A79" s="6">
        <v>8</v>
      </c>
      <c r="B79" s="7"/>
      <c r="C79" s="7"/>
      <c r="D79" s="8" t="str">
        <f t="shared" si="18"/>
        <v/>
      </c>
      <c r="E79" s="9" t="str">
        <f t="shared" si="19"/>
        <v/>
      </c>
      <c r="F79" s="10" t="str">
        <f t="shared" si="20"/>
        <v/>
      </c>
      <c r="G79" s="84"/>
      <c r="H79" s="11">
        <v>8</v>
      </c>
      <c r="I79" s="26"/>
      <c r="J79" s="7"/>
      <c r="K79" s="8" t="str">
        <f t="shared" si="21"/>
        <v/>
      </c>
      <c r="L79" s="9" t="str">
        <f t="shared" si="22"/>
        <v/>
      </c>
      <c r="M79" s="9" t="str">
        <f t="shared" si="23"/>
        <v/>
      </c>
    </row>
    <row r="80" spans="1:13" ht="15.6" x14ac:dyDescent="0.25">
      <c r="A80" s="6">
        <v>9</v>
      </c>
      <c r="B80" s="7"/>
      <c r="C80" s="7"/>
      <c r="D80" s="8" t="str">
        <f t="shared" si="18"/>
        <v/>
      </c>
      <c r="E80" s="9" t="str">
        <f t="shared" si="19"/>
        <v/>
      </c>
      <c r="F80" s="10" t="str">
        <f t="shared" si="20"/>
        <v/>
      </c>
      <c r="G80" s="84"/>
      <c r="H80" s="11">
        <v>9</v>
      </c>
      <c r="I80" s="26"/>
      <c r="J80" s="7"/>
      <c r="K80" s="8" t="str">
        <f t="shared" si="21"/>
        <v/>
      </c>
      <c r="L80" s="9" t="str">
        <f t="shared" si="22"/>
        <v/>
      </c>
      <c r="M80" s="9" t="str">
        <f t="shared" si="23"/>
        <v/>
      </c>
    </row>
    <row r="81" spans="1:13" ht="15.6" x14ac:dyDescent="0.25">
      <c r="A81" s="6">
        <v>10</v>
      </c>
      <c r="B81" s="7"/>
      <c r="C81" s="7"/>
      <c r="D81" s="8" t="str">
        <f t="shared" si="18"/>
        <v/>
      </c>
      <c r="E81" s="9" t="str">
        <f t="shared" si="19"/>
        <v/>
      </c>
      <c r="F81" s="10" t="str">
        <f t="shared" si="20"/>
        <v/>
      </c>
      <c r="G81" s="84"/>
      <c r="H81" s="11">
        <v>10</v>
      </c>
      <c r="I81" s="26"/>
      <c r="J81" s="7"/>
      <c r="K81" s="8" t="str">
        <f t="shared" si="21"/>
        <v/>
      </c>
      <c r="L81" s="9" t="str">
        <f t="shared" si="22"/>
        <v/>
      </c>
      <c r="M81" s="9" t="str">
        <f t="shared" si="23"/>
        <v/>
      </c>
    </row>
    <row r="82" spans="1:13" ht="15.6" x14ac:dyDescent="0.25">
      <c r="A82" s="6">
        <v>11</v>
      </c>
      <c r="B82" s="7"/>
      <c r="C82" s="7"/>
      <c r="D82" s="8" t="str">
        <f t="shared" si="18"/>
        <v/>
      </c>
      <c r="E82" s="9" t="str">
        <f t="shared" si="19"/>
        <v/>
      </c>
      <c r="F82" s="10" t="str">
        <f t="shared" si="20"/>
        <v/>
      </c>
      <c r="G82" s="84"/>
      <c r="H82" s="11">
        <v>11</v>
      </c>
      <c r="I82" s="26"/>
      <c r="J82" s="7"/>
      <c r="K82" s="8" t="str">
        <f t="shared" si="21"/>
        <v/>
      </c>
      <c r="L82" s="9" t="str">
        <f t="shared" si="22"/>
        <v/>
      </c>
      <c r="M82" s="9" t="str">
        <f t="shared" si="23"/>
        <v/>
      </c>
    </row>
    <row r="83" spans="1:13" ht="15.6" x14ac:dyDescent="0.25">
      <c r="A83" s="6">
        <v>12</v>
      </c>
      <c r="B83" s="7"/>
      <c r="C83" s="7"/>
      <c r="D83" s="8" t="str">
        <f t="shared" si="18"/>
        <v/>
      </c>
      <c r="E83" s="9" t="str">
        <f t="shared" si="19"/>
        <v/>
      </c>
      <c r="F83" s="10" t="str">
        <f t="shared" si="20"/>
        <v/>
      </c>
      <c r="G83" s="84"/>
      <c r="H83" s="11">
        <v>12</v>
      </c>
      <c r="I83" s="26"/>
      <c r="J83" s="7"/>
      <c r="K83" s="8" t="str">
        <f t="shared" si="21"/>
        <v/>
      </c>
      <c r="L83" s="9" t="str">
        <f t="shared" si="22"/>
        <v/>
      </c>
      <c r="M83" s="9" t="str">
        <f t="shared" si="23"/>
        <v/>
      </c>
    </row>
    <row r="84" spans="1:13" ht="15.6" x14ac:dyDescent="0.25">
      <c r="A84" s="6">
        <v>13</v>
      </c>
      <c r="B84" s="7"/>
      <c r="C84" s="7"/>
      <c r="D84" s="8" t="str">
        <f t="shared" si="18"/>
        <v/>
      </c>
      <c r="E84" s="9" t="str">
        <f t="shared" si="19"/>
        <v/>
      </c>
      <c r="F84" s="10" t="str">
        <f t="shared" si="20"/>
        <v/>
      </c>
      <c r="G84" s="84"/>
      <c r="H84" s="11">
        <v>13</v>
      </c>
      <c r="I84" s="26"/>
      <c r="J84" s="7"/>
      <c r="K84" s="8" t="str">
        <f t="shared" si="21"/>
        <v/>
      </c>
      <c r="L84" s="9" t="str">
        <f t="shared" si="22"/>
        <v/>
      </c>
      <c r="M84" s="9" t="str">
        <f t="shared" si="23"/>
        <v/>
      </c>
    </row>
    <row r="85" spans="1:13" ht="15.6" x14ac:dyDescent="0.25">
      <c r="A85" s="6">
        <v>14</v>
      </c>
      <c r="B85" s="7"/>
      <c r="C85" s="7"/>
      <c r="D85" s="8" t="str">
        <f t="shared" si="18"/>
        <v/>
      </c>
      <c r="E85" s="9" t="str">
        <f t="shared" si="19"/>
        <v/>
      </c>
      <c r="F85" s="10" t="str">
        <f t="shared" si="20"/>
        <v/>
      </c>
      <c r="G85" s="84"/>
      <c r="H85" s="11">
        <v>14</v>
      </c>
      <c r="I85" s="26"/>
      <c r="J85" s="7"/>
      <c r="K85" s="8" t="str">
        <f t="shared" si="21"/>
        <v/>
      </c>
      <c r="L85" s="9" t="str">
        <f t="shared" si="22"/>
        <v/>
      </c>
      <c r="M85" s="9" t="str">
        <f t="shared" si="23"/>
        <v/>
      </c>
    </row>
    <row r="86" spans="1:13" ht="15.6" x14ac:dyDescent="0.25">
      <c r="A86" s="6">
        <v>15</v>
      </c>
      <c r="B86" s="7"/>
      <c r="C86" s="7"/>
      <c r="D86" s="8" t="str">
        <f t="shared" si="18"/>
        <v/>
      </c>
      <c r="E86" s="9" t="str">
        <f t="shared" si="19"/>
        <v/>
      </c>
      <c r="F86" s="10" t="str">
        <f t="shared" si="20"/>
        <v/>
      </c>
      <c r="G86" s="84"/>
      <c r="H86" s="11">
        <v>15</v>
      </c>
      <c r="I86" s="27"/>
      <c r="J86" s="22"/>
      <c r="K86" s="23" t="str">
        <f t="shared" si="21"/>
        <v/>
      </c>
      <c r="L86" s="24" t="str">
        <f t="shared" si="22"/>
        <v/>
      </c>
      <c r="M86" s="24" t="str">
        <f t="shared" si="23"/>
        <v/>
      </c>
    </row>
    <row r="87" spans="1:13" ht="15.6" x14ac:dyDescent="0.3">
      <c r="A87" s="86" t="s">
        <v>9</v>
      </c>
      <c r="B87" s="87"/>
      <c r="C87" s="87"/>
      <c r="D87" s="88"/>
      <c r="E87" s="89">
        <f>ROUND((SUM(F72:F86)),2)</f>
        <v>0</v>
      </c>
      <c r="F87" s="90"/>
      <c r="G87" s="85"/>
      <c r="H87" s="86" t="s">
        <v>9</v>
      </c>
      <c r="I87" s="87"/>
      <c r="J87" s="87"/>
      <c r="K87" s="88"/>
      <c r="L87" s="89">
        <f>ROUND((SUM(M72:M87)),2)</f>
        <v>0</v>
      </c>
      <c r="M87" s="90"/>
    </row>
    <row r="88" spans="1:13" ht="15.6" x14ac:dyDescent="0.25">
      <c r="A88" s="69" t="s">
        <v>10</v>
      </c>
      <c r="B88" s="70"/>
      <c r="C88" s="70"/>
      <c r="D88" s="70"/>
      <c r="E88" s="70"/>
      <c r="F88" s="71"/>
      <c r="G88" s="12" t="s">
        <v>11</v>
      </c>
      <c r="H88" s="72">
        <f>IF((E87-L87)&lt;0,((E87-L87)*-1),(E87-L87))</f>
        <v>0</v>
      </c>
      <c r="I88" s="73"/>
      <c r="J88" s="73"/>
      <c r="K88" s="73"/>
      <c r="L88" s="73"/>
      <c r="M88" s="74"/>
    </row>
    <row r="89" spans="1:13" ht="15.6" x14ac:dyDescent="0.25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</row>
    <row r="92" spans="1:13" ht="15.6" x14ac:dyDescent="0.25">
      <c r="A92" s="32" t="s">
        <v>23</v>
      </c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4"/>
    </row>
    <row r="93" spans="1:13" ht="15.6" x14ac:dyDescent="0.25">
      <c r="A93" s="32" t="s">
        <v>1</v>
      </c>
      <c r="B93" s="33"/>
      <c r="C93" s="33"/>
      <c r="D93" s="33"/>
      <c r="E93" s="33"/>
      <c r="F93" s="34"/>
      <c r="G93" s="83"/>
      <c r="H93" s="32" t="s">
        <v>2</v>
      </c>
      <c r="I93" s="33"/>
      <c r="J93" s="33"/>
      <c r="K93" s="33"/>
      <c r="L93" s="33"/>
      <c r="M93" s="34"/>
    </row>
    <row r="94" spans="1:13" ht="15.6" x14ac:dyDescent="0.25">
      <c r="A94" s="2" t="s">
        <v>3</v>
      </c>
      <c r="B94" s="3" t="s">
        <v>4</v>
      </c>
      <c r="C94" s="3" t="s">
        <v>5</v>
      </c>
      <c r="D94" s="3" t="s">
        <v>6</v>
      </c>
      <c r="E94" s="3" t="s">
        <v>4</v>
      </c>
      <c r="F94" s="4" t="s">
        <v>7</v>
      </c>
      <c r="G94" s="84"/>
      <c r="H94" s="25" t="s">
        <v>3</v>
      </c>
      <c r="I94" s="18" t="str">
        <f>B94</f>
        <v>Dist</v>
      </c>
      <c r="J94" s="19" t="str">
        <f>C94</f>
        <v>R.L</v>
      </c>
      <c r="K94" s="19" t="str">
        <f>D94</f>
        <v>Av.RL</v>
      </c>
      <c r="L94" s="19" t="str">
        <f>E94</f>
        <v>Dist</v>
      </c>
      <c r="M94" s="19" t="str">
        <f>F94</f>
        <v>Area</v>
      </c>
    </row>
    <row r="95" spans="1:13" ht="15.6" x14ac:dyDescent="0.25">
      <c r="A95" s="6">
        <v>1</v>
      </c>
      <c r="B95" s="7"/>
      <c r="C95" s="7"/>
      <c r="D95" s="8" t="s">
        <v>8</v>
      </c>
      <c r="E95" s="9" t="s">
        <v>8</v>
      </c>
      <c r="F95" s="10" t="s">
        <v>8</v>
      </c>
      <c r="G95" s="84"/>
      <c r="H95" s="11">
        <v>1</v>
      </c>
      <c r="I95" s="26"/>
      <c r="J95" s="7"/>
      <c r="K95" s="8" t="s">
        <v>8</v>
      </c>
      <c r="L95" s="9" t="s">
        <v>8</v>
      </c>
      <c r="M95" s="9" t="s">
        <v>8</v>
      </c>
    </row>
    <row r="96" spans="1:13" ht="15.6" x14ac:dyDescent="0.25">
      <c r="A96" s="6">
        <v>2</v>
      </c>
      <c r="B96" s="7"/>
      <c r="C96" s="7"/>
      <c r="D96" s="8" t="str">
        <f>IF(C96="","",ROUNDUP(((C95+C96)/2),2))</f>
        <v/>
      </c>
      <c r="E96" s="9" t="str">
        <f>IF(B96="","",ROUND((B96-B95),2))</f>
        <v/>
      </c>
      <c r="F96" s="10" t="str">
        <f>IF(E96="","",IF(C96="","",ROUND((E96*D96),3)))</f>
        <v/>
      </c>
      <c r="G96" s="84"/>
      <c r="H96" s="11">
        <v>2</v>
      </c>
      <c r="I96" s="26"/>
      <c r="J96" s="7"/>
      <c r="K96" s="8" t="str">
        <f>IF(J96="","",ROUNDUP(((J95+J96)/2),2))</f>
        <v/>
      </c>
      <c r="L96" s="9" t="str">
        <f>IF(I96="","",ROUND((I96-I95),2))</f>
        <v/>
      </c>
      <c r="M96" s="9" t="str">
        <f>IF(L96="","",IF(J96="","",ROUND((L96*K96),3)))</f>
        <v/>
      </c>
    </row>
    <row r="97" spans="1:13" ht="15.6" x14ac:dyDescent="0.25">
      <c r="A97" s="6">
        <v>3</v>
      </c>
      <c r="B97" s="7"/>
      <c r="C97" s="7"/>
      <c r="D97" s="8" t="str">
        <f t="shared" ref="D97:D109" si="24">IF(C97="","",ROUNDUP(((C96+C97)/2),2))</f>
        <v/>
      </c>
      <c r="E97" s="9" t="str">
        <f t="shared" ref="E97:E109" si="25">IF(B97="","",ROUND((B97-B96),2))</f>
        <v/>
      </c>
      <c r="F97" s="10" t="str">
        <f t="shared" ref="F97:F109" si="26">IF(E97="","",IF(C97="","",ROUND((E97*D97),3)))</f>
        <v/>
      </c>
      <c r="G97" s="84"/>
      <c r="H97" s="11">
        <v>3</v>
      </c>
      <c r="I97" s="26"/>
      <c r="J97" s="7"/>
      <c r="K97" s="8" t="str">
        <f t="shared" ref="K97:K109" si="27">IF(J97="","",ROUNDUP(((J96+J97)/2),2))</f>
        <v/>
      </c>
      <c r="L97" s="9" t="str">
        <f t="shared" ref="L97:L109" si="28">IF(I97="","",ROUND((I97-I96),2))</f>
        <v/>
      </c>
      <c r="M97" s="9" t="str">
        <f t="shared" ref="M97:M109" si="29">IF(L97="","",IF(J97="","",ROUND((L97*K97),3)))</f>
        <v/>
      </c>
    </row>
    <row r="98" spans="1:13" ht="15.6" x14ac:dyDescent="0.25">
      <c r="A98" s="6">
        <v>4</v>
      </c>
      <c r="B98" s="7"/>
      <c r="C98" s="7"/>
      <c r="D98" s="8" t="str">
        <f t="shared" si="24"/>
        <v/>
      </c>
      <c r="E98" s="9" t="str">
        <f t="shared" si="25"/>
        <v/>
      </c>
      <c r="F98" s="10" t="str">
        <f t="shared" si="26"/>
        <v/>
      </c>
      <c r="G98" s="84"/>
      <c r="H98" s="11">
        <v>4</v>
      </c>
      <c r="I98" s="26"/>
      <c r="J98" s="7"/>
      <c r="K98" s="8" t="str">
        <f t="shared" si="27"/>
        <v/>
      </c>
      <c r="L98" s="9" t="str">
        <f t="shared" si="28"/>
        <v/>
      </c>
      <c r="M98" s="9" t="str">
        <f t="shared" si="29"/>
        <v/>
      </c>
    </row>
    <row r="99" spans="1:13" ht="15.6" x14ac:dyDescent="0.25">
      <c r="A99" s="6">
        <v>5</v>
      </c>
      <c r="B99" s="7"/>
      <c r="C99" s="7"/>
      <c r="D99" s="8" t="str">
        <f t="shared" si="24"/>
        <v/>
      </c>
      <c r="E99" s="9" t="str">
        <f t="shared" si="25"/>
        <v/>
      </c>
      <c r="F99" s="10" t="str">
        <f t="shared" si="26"/>
        <v/>
      </c>
      <c r="G99" s="84"/>
      <c r="H99" s="11">
        <v>5</v>
      </c>
      <c r="I99" s="26"/>
      <c r="J99" s="7"/>
      <c r="K99" s="8" t="str">
        <f t="shared" si="27"/>
        <v/>
      </c>
      <c r="L99" s="9" t="str">
        <f t="shared" si="28"/>
        <v/>
      </c>
      <c r="M99" s="9" t="str">
        <f t="shared" si="29"/>
        <v/>
      </c>
    </row>
    <row r="100" spans="1:13" ht="15.6" x14ac:dyDescent="0.25">
      <c r="A100" s="6">
        <v>6</v>
      </c>
      <c r="B100" s="7"/>
      <c r="C100" s="7"/>
      <c r="D100" s="8" t="str">
        <f t="shared" si="24"/>
        <v/>
      </c>
      <c r="E100" s="9" t="str">
        <f t="shared" si="25"/>
        <v/>
      </c>
      <c r="F100" s="10" t="str">
        <f t="shared" si="26"/>
        <v/>
      </c>
      <c r="G100" s="84"/>
      <c r="H100" s="11">
        <v>6</v>
      </c>
      <c r="I100" s="26"/>
      <c r="J100" s="7"/>
      <c r="K100" s="8" t="str">
        <f t="shared" si="27"/>
        <v/>
      </c>
      <c r="L100" s="9" t="str">
        <f t="shared" si="28"/>
        <v/>
      </c>
      <c r="M100" s="9" t="str">
        <f t="shared" si="29"/>
        <v/>
      </c>
    </row>
    <row r="101" spans="1:13" ht="15.6" x14ac:dyDescent="0.25">
      <c r="A101" s="6">
        <v>7</v>
      </c>
      <c r="B101" s="7"/>
      <c r="C101" s="7"/>
      <c r="D101" s="8" t="str">
        <f t="shared" si="24"/>
        <v/>
      </c>
      <c r="E101" s="9" t="str">
        <f t="shared" si="25"/>
        <v/>
      </c>
      <c r="F101" s="10" t="str">
        <f t="shared" si="26"/>
        <v/>
      </c>
      <c r="G101" s="84"/>
      <c r="H101" s="11">
        <v>7</v>
      </c>
      <c r="I101" s="26"/>
      <c r="J101" s="7"/>
      <c r="K101" s="8" t="str">
        <f t="shared" si="27"/>
        <v/>
      </c>
      <c r="L101" s="9" t="str">
        <f t="shared" si="28"/>
        <v/>
      </c>
      <c r="M101" s="9" t="str">
        <f t="shared" si="29"/>
        <v/>
      </c>
    </row>
    <row r="102" spans="1:13" ht="15.6" x14ac:dyDescent="0.25">
      <c r="A102" s="6">
        <v>8</v>
      </c>
      <c r="B102" s="7"/>
      <c r="C102" s="7"/>
      <c r="D102" s="8" t="str">
        <f t="shared" si="24"/>
        <v/>
      </c>
      <c r="E102" s="9" t="str">
        <f t="shared" si="25"/>
        <v/>
      </c>
      <c r="F102" s="10" t="str">
        <f t="shared" si="26"/>
        <v/>
      </c>
      <c r="G102" s="84"/>
      <c r="H102" s="11">
        <v>8</v>
      </c>
      <c r="I102" s="26"/>
      <c r="J102" s="7"/>
      <c r="K102" s="8" t="str">
        <f t="shared" si="27"/>
        <v/>
      </c>
      <c r="L102" s="9" t="str">
        <f t="shared" si="28"/>
        <v/>
      </c>
      <c r="M102" s="9" t="str">
        <f t="shared" si="29"/>
        <v/>
      </c>
    </row>
    <row r="103" spans="1:13" ht="15.6" x14ac:dyDescent="0.25">
      <c r="A103" s="6">
        <v>9</v>
      </c>
      <c r="B103" s="7"/>
      <c r="C103" s="7"/>
      <c r="D103" s="8" t="str">
        <f t="shared" si="24"/>
        <v/>
      </c>
      <c r="E103" s="9" t="str">
        <f t="shared" si="25"/>
        <v/>
      </c>
      <c r="F103" s="10" t="str">
        <f t="shared" si="26"/>
        <v/>
      </c>
      <c r="G103" s="84"/>
      <c r="H103" s="11">
        <v>9</v>
      </c>
      <c r="I103" s="26"/>
      <c r="J103" s="7"/>
      <c r="K103" s="8" t="str">
        <f t="shared" si="27"/>
        <v/>
      </c>
      <c r="L103" s="9" t="str">
        <f t="shared" si="28"/>
        <v/>
      </c>
      <c r="M103" s="9" t="str">
        <f t="shared" si="29"/>
        <v/>
      </c>
    </row>
    <row r="104" spans="1:13" ht="15.6" x14ac:dyDescent="0.25">
      <c r="A104" s="6">
        <v>10</v>
      </c>
      <c r="B104" s="7"/>
      <c r="C104" s="7"/>
      <c r="D104" s="8" t="str">
        <f t="shared" si="24"/>
        <v/>
      </c>
      <c r="E104" s="9" t="str">
        <f t="shared" si="25"/>
        <v/>
      </c>
      <c r="F104" s="10" t="str">
        <f t="shared" si="26"/>
        <v/>
      </c>
      <c r="G104" s="84"/>
      <c r="H104" s="11">
        <v>10</v>
      </c>
      <c r="I104" s="26"/>
      <c r="J104" s="7"/>
      <c r="K104" s="8" t="str">
        <f t="shared" si="27"/>
        <v/>
      </c>
      <c r="L104" s="9" t="str">
        <f t="shared" si="28"/>
        <v/>
      </c>
      <c r="M104" s="9" t="str">
        <f t="shared" si="29"/>
        <v/>
      </c>
    </row>
    <row r="105" spans="1:13" ht="15.6" x14ac:dyDescent="0.25">
      <c r="A105" s="6">
        <v>11</v>
      </c>
      <c r="B105" s="7"/>
      <c r="C105" s="7"/>
      <c r="D105" s="8" t="str">
        <f t="shared" si="24"/>
        <v/>
      </c>
      <c r="E105" s="9" t="str">
        <f t="shared" si="25"/>
        <v/>
      </c>
      <c r="F105" s="10" t="str">
        <f t="shared" si="26"/>
        <v/>
      </c>
      <c r="G105" s="84"/>
      <c r="H105" s="11">
        <v>11</v>
      </c>
      <c r="I105" s="26"/>
      <c r="J105" s="7"/>
      <c r="K105" s="8" t="str">
        <f t="shared" si="27"/>
        <v/>
      </c>
      <c r="L105" s="9" t="str">
        <f t="shared" si="28"/>
        <v/>
      </c>
      <c r="M105" s="9" t="str">
        <f t="shared" si="29"/>
        <v/>
      </c>
    </row>
    <row r="106" spans="1:13" ht="15.6" x14ac:dyDescent="0.25">
      <c r="A106" s="6">
        <v>12</v>
      </c>
      <c r="B106" s="7"/>
      <c r="C106" s="7"/>
      <c r="D106" s="8" t="str">
        <f t="shared" si="24"/>
        <v/>
      </c>
      <c r="E106" s="9" t="str">
        <f t="shared" si="25"/>
        <v/>
      </c>
      <c r="F106" s="10" t="str">
        <f t="shared" si="26"/>
        <v/>
      </c>
      <c r="G106" s="84"/>
      <c r="H106" s="11">
        <v>12</v>
      </c>
      <c r="I106" s="26"/>
      <c r="J106" s="7"/>
      <c r="K106" s="8" t="str">
        <f t="shared" si="27"/>
        <v/>
      </c>
      <c r="L106" s="9" t="str">
        <f t="shared" si="28"/>
        <v/>
      </c>
      <c r="M106" s="9" t="str">
        <f t="shared" si="29"/>
        <v/>
      </c>
    </row>
    <row r="107" spans="1:13" ht="15.6" x14ac:dyDescent="0.25">
      <c r="A107" s="6">
        <v>13</v>
      </c>
      <c r="B107" s="7"/>
      <c r="C107" s="7"/>
      <c r="D107" s="8" t="str">
        <f t="shared" si="24"/>
        <v/>
      </c>
      <c r="E107" s="9" t="str">
        <f t="shared" si="25"/>
        <v/>
      </c>
      <c r="F107" s="10" t="str">
        <f t="shared" si="26"/>
        <v/>
      </c>
      <c r="G107" s="84"/>
      <c r="H107" s="11">
        <v>13</v>
      </c>
      <c r="I107" s="26"/>
      <c r="J107" s="7"/>
      <c r="K107" s="8" t="str">
        <f t="shared" si="27"/>
        <v/>
      </c>
      <c r="L107" s="9" t="str">
        <f t="shared" si="28"/>
        <v/>
      </c>
      <c r="M107" s="9" t="str">
        <f t="shared" si="29"/>
        <v/>
      </c>
    </row>
    <row r="108" spans="1:13" ht="15.6" x14ac:dyDescent="0.25">
      <c r="A108" s="6">
        <v>14</v>
      </c>
      <c r="B108" s="7"/>
      <c r="C108" s="7"/>
      <c r="D108" s="8" t="str">
        <f t="shared" si="24"/>
        <v/>
      </c>
      <c r="E108" s="9" t="str">
        <f t="shared" si="25"/>
        <v/>
      </c>
      <c r="F108" s="10" t="str">
        <f t="shared" si="26"/>
        <v/>
      </c>
      <c r="G108" s="84"/>
      <c r="H108" s="11">
        <v>14</v>
      </c>
      <c r="I108" s="26"/>
      <c r="J108" s="7"/>
      <c r="K108" s="8" t="str">
        <f t="shared" si="27"/>
        <v/>
      </c>
      <c r="L108" s="9" t="str">
        <f t="shared" si="28"/>
        <v/>
      </c>
      <c r="M108" s="9" t="str">
        <f t="shared" si="29"/>
        <v/>
      </c>
    </row>
    <row r="109" spans="1:13" ht="15.6" x14ac:dyDescent="0.25">
      <c r="A109" s="6">
        <v>15</v>
      </c>
      <c r="B109" s="7"/>
      <c r="C109" s="7"/>
      <c r="D109" s="8" t="str">
        <f t="shared" si="24"/>
        <v/>
      </c>
      <c r="E109" s="9" t="str">
        <f t="shared" si="25"/>
        <v/>
      </c>
      <c r="F109" s="10" t="str">
        <f t="shared" si="26"/>
        <v/>
      </c>
      <c r="G109" s="84"/>
      <c r="H109" s="11">
        <v>15</v>
      </c>
      <c r="I109" s="27"/>
      <c r="J109" s="22"/>
      <c r="K109" s="23" t="str">
        <f t="shared" si="27"/>
        <v/>
      </c>
      <c r="L109" s="24" t="str">
        <f t="shared" si="28"/>
        <v/>
      </c>
      <c r="M109" s="24" t="str">
        <f t="shared" si="29"/>
        <v/>
      </c>
    </row>
    <row r="110" spans="1:13" ht="15.6" x14ac:dyDescent="0.3">
      <c r="A110" s="86" t="s">
        <v>9</v>
      </c>
      <c r="B110" s="87"/>
      <c r="C110" s="87"/>
      <c r="D110" s="88"/>
      <c r="E110" s="89">
        <f>ROUND((SUM(F95:F109)),2)</f>
        <v>0</v>
      </c>
      <c r="F110" s="90"/>
      <c r="G110" s="85"/>
      <c r="H110" s="86" t="s">
        <v>9</v>
      </c>
      <c r="I110" s="87"/>
      <c r="J110" s="87"/>
      <c r="K110" s="88"/>
      <c r="L110" s="89">
        <f>ROUND((SUM(M95:M109)),2)</f>
        <v>0</v>
      </c>
      <c r="M110" s="90"/>
    </row>
    <row r="111" spans="1:13" ht="15.6" x14ac:dyDescent="0.25">
      <c r="A111" s="69" t="s">
        <v>10</v>
      </c>
      <c r="B111" s="70"/>
      <c r="C111" s="70"/>
      <c r="D111" s="70"/>
      <c r="E111" s="70"/>
      <c r="F111" s="71"/>
      <c r="G111" s="12" t="s">
        <v>11</v>
      </c>
      <c r="H111" s="72">
        <f>IF((E110-L110)&lt;0,((E110-L110)*-1),(E110-L110))</f>
        <v>0</v>
      </c>
      <c r="I111" s="73"/>
      <c r="J111" s="73"/>
      <c r="K111" s="73"/>
      <c r="L111" s="73"/>
      <c r="M111" s="74"/>
    </row>
    <row r="112" spans="1:13" ht="15.6" x14ac:dyDescent="0.25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</row>
    <row r="114" spans="1:13" ht="15.6" x14ac:dyDescent="0.25">
      <c r="A114" s="32" t="s">
        <v>24</v>
      </c>
      <c r="B114" s="33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4"/>
    </row>
    <row r="115" spans="1:13" ht="15.6" x14ac:dyDescent="0.25">
      <c r="A115" s="32" t="s">
        <v>1</v>
      </c>
      <c r="B115" s="33"/>
      <c r="C115" s="33"/>
      <c r="D115" s="33"/>
      <c r="E115" s="33"/>
      <c r="F115" s="34"/>
      <c r="G115" s="83"/>
      <c r="H115" s="32" t="s">
        <v>2</v>
      </c>
      <c r="I115" s="33"/>
      <c r="J115" s="33"/>
      <c r="K115" s="33"/>
      <c r="L115" s="33"/>
      <c r="M115" s="34"/>
    </row>
    <row r="116" spans="1:13" ht="15.6" x14ac:dyDescent="0.25">
      <c r="A116" s="2" t="s">
        <v>3</v>
      </c>
      <c r="B116" s="3" t="s">
        <v>4</v>
      </c>
      <c r="C116" s="3" t="s">
        <v>5</v>
      </c>
      <c r="D116" s="3" t="s">
        <v>6</v>
      </c>
      <c r="E116" s="3" t="s">
        <v>4</v>
      </c>
      <c r="F116" s="4" t="s">
        <v>7</v>
      </c>
      <c r="G116" s="84"/>
      <c r="H116" s="25" t="s">
        <v>3</v>
      </c>
      <c r="I116" s="18" t="str">
        <f>B116</f>
        <v>Dist</v>
      </c>
      <c r="J116" s="19" t="str">
        <f>C116</f>
        <v>R.L</v>
      </c>
      <c r="K116" s="19" t="str">
        <f>D116</f>
        <v>Av.RL</v>
      </c>
      <c r="L116" s="19" t="str">
        <f>E116</f>
        <v>Dist</v>
      </c>
      <c r="M116" s="19" t="str">
        <f>F116</f>
        <v>Area</v>
      </c>
    </row>
    <row r="117" spans="1:13" ht="15.6" x14ac:dyDescent="0.25">
      <c r="A117" s="6">
        <v>1</v>
      </c>
      <c r="B117" s="7"/>
      <c r="C117" s="7"/>
      <c r="D117" s="8" t="s">
        <v>8</v>
      </c>
      <c r="E117" s="9" t="s">
        <v>8</v>
      </c>
      <c r="F117" s="10" t="s">
        <v>8</v>
      </c>
      <c r="G117" s="84"/>
      <c r="H117" s="11">
        <v>1</v>
      </c>
      <c r="I117" s="26"/>
      <c r="J117" s="7"/>
      <c r="K117" s="8" t="s">
        <v>8</v>
      </c>
      <c r="L117" s="9" t="s">
        <v>8</v>
      </c>
      <c r="M117" s="9" t="s">
        <v>8</v>
      </c>
    </row>
    <row r="118" spans="1:13" ht="15.6" x14ac:dyDescent="0.25">
      <c r="A118" s="6">
        <v>2</v>
      </c>
      <c r="B118" s="7"/>
      <c r="C118" s="7"/>
      <c r="D118" s="8" t="str">
        <f>IF(C118="","",ROUNDUP(((C117+C118)/2),2))</f>
        <v/>
      </c>
      <c r="E118" s="9" t="str">
        <f>IF(B118="","",ROUND((B118-B117),2))</f>
        <v/>
      </c>
      <c r="F118" s="10" t="str">
        <f>IF(E118="","",IF(C118="","",ROUND((E118*D118),3)))</f>
        <v/>
      </c>
      <c r="G118" s="84"/>
      <c r="H118" s="11">
        <v>2</v>
      </c>
      <c r="I118" s="26"/>
      <c r="J118" s="7"/>
      <c r="K118" s="8" t="str">
        <f>IF(J118="","",ROUNDUP(((J117+J118)/2),2))</f>
        <v/>
      </c>
      <c r="L118" s="9" t="str">
        <f>IF(I118="","",ROUND((I118-I117),2))</f>
        <v/>
      </c>
      <c r="M118" s="9" t="str">
        <f>IF(L118="","",IF(J118="","",ROUND((L118*K118),3)))</f>
        <v/>
      </c>
    </row>
    <row r="119" spans="1:13" ht="15.6" x14ac:dyDescent="0.25">
      <c r="A119" s="6">
        <v>3</v>
      </c>
      <c r="B119" s="7"/>
      <c r="C119" s="7"/>
      <c r="D119" s="8" t="str">
        <f t="shared" ref="D119:D131" si="30">IF(C119="","",ROUNDUP(((C118+C119)/2),2))</f>
        <v/>
      </c>
      <c r="E119" s="9" t="str">
        <f t="shared" ref="E119:E131" si="31">IF(B119="","",ROUND((B119-B118),2))</f>
        <v/>
      </c>
      <c r="F119" s="10" t="str">
        <f t="shared" ref="F119:F131" si="32">IF(E119="","",IF(C119="","",ROUND((E119*D119),3)))</f>
        <v/>
      </c>
      <c r="G119" s="84"/>
      <c r="H119" s="11">
        <v>3</v>
      </c>
      <c r="I119" s="26"/>
      <c r="J119" s="7"/>
      <c r="K119" s="8" t="str">
        <f t="shared" ref="K119:K131" si="33">IF(J119="","",ROUNDUP(((J118+J119)/2),2))</f>
        <v/>
      </c>
      <c r="L119" s="9" t="str">
        <f t="shared" ref="L119:L131" si="34">IF(I119="","",ROUND((I119-I118),2))</f>
        <v/>
      </c>
      <c r="M119" s="9" t="str">
        <f t="shared" ref="M119:M131" si="35">IF(L119="","",IF(J119="","",ROUND((L119*K119),3)))</f>
        <v/>
      </c>
    </row>
    <row r="120" spans="1:13" ht="15.6" x14ac:dyDescent="0.25">
      <c r="A120" s="6">
        <v>4</v>
      </c>
      <c r="B120" s="7"/>
      <c r="C120" s="7"/>
      <c r="D120" s="8" t="str">
        <f t="shared" si="30"/>
        <v/>
      </c>
      <c r="E120" s="9" t="str">
        <f t="shared" si="31"/>
        <v/>
      </c>
      <c r="F120" s="10" t="str">
        <f t="shared" si="32"/>
        <v/>
      </c>
      <c r="G120" s="84"/>
      <c r="H120" s="11">
        <v>4</v>
      </c>
      <c r="I120" s="26"/>
      <c r="J120" s="7"/>
      <c r="K120" s="8" t="str">
        <f t="shared" si="33"/>
        <v/>
      </c>
      <c r="L120" s="9" t="str">
        <f t="shared" si="34"/>
        <v/>
      </c>
      <c r="M120" s="9" t="str">
        <f t="shared" si="35"/>
        <v/>
      </c>
    </row>
    <row r="121" spans="1:13" ht="15.6" x14ac:dyDescent="0.25">
      <c r="A121" s="6">
        <v>5</v>
      </c>
      <c r="B121" s="7"/>
      <c r="C121" s="7"/>
      <c r="D121" s="8" t="str">
        <f t="shared" si="30"/>
        <v/>
      </c>
      <c r="E121" s="9" t="str">
        <f t="shared" si="31"/>
        <v/>
      </c>
      <c r="F121" s="10" t="str">
        <f t="shared" si="32"/>
        <v/>
      </c>
      <c r="G121" s="84"/>
      <c r="H121" s="11">
        <v>5</v>
      </c>
      <c r="I121" s="26"/>
      <c r="J121" s="7"/>
      <c r="K121" s="8" t="str">
        <f t="shared" si="33"/>
        <v/>
      </c>
      <c r="L121" s="9" t="str">
        <f t="shared" si="34"/>
        <v/>
      </c>
      <c r="M121" s="9" t="str">
        <f t="shared" si="35"/>
        <v/>
      </c>
    </row>
    <row r="122" spans="1:13" ht="15.6" x14ac:dyDescent="0.25">
      <c r="A122" s="6">
        <v>6</v>
      </c>
      <c r="B122" s="7"/>
      <c r="C122" s="7"/>
      <c r="D122" s="8" t="str">
        <f t="shared" si="30"/>
        <v/>
      </c>
      <c r="E122" s="9" t="str">
        <f t="shared" si="31"/>
        <v/>
      </c>
      <c r="F122" s="10" t="str">
        <f t="shared" si="32"/>
        <v/>
      </c>
      <c r="G122" s="84"/>
      <c r="H122" s="11">
        <v>6</v>
      </c>
      <c r="I122" s="26"/>
      <c r="J122" s="7"/>
      <c r="K122" s="8" t="str">
        <f t="shared" si="33"/>
        <v/>
      </c>
      <c r="L122" s="9" t="str">
        <f t="shared" si="34"/>
        <v/>
      </c>
      <c r="M122" s="9" t="str">
        <f t="shared" si="35"/>
        <v/>
      </c>
    </row>
    <row r="123" spans="1:13" ht="15.6" x14ac:dyDescent="0.25">
      <c r="A123" s="6">
        <v>7</v>
      </c>
      <c r="B123" s="7"/>
      <c r="C123" s="7"/>
      <c r="D123" s="8" t="str">
        <f t="shared" si="30"/>
        <v/>
      </c>
      <c r="E123" s="9" t="str">
        <f t="shared" si="31"/>
        <v/>
      </c>
      <c r="F123" s="10" t="str">
        <f t="shared" si="32"/>
        <v/>
      </c>
      <c r="G123" s="84"/>
      <c r="H123" s="11">
        <v>7</v>
      </c>
      <c r="I123" s="26"/>
      <c r="J123" s="7"/>
      <c r="K123" s="8" t="str">
        <f t="shared" si="33"/>
        <v/>
      </c>
      <c r="L123" s="9" t="str">
        <f t="shared" si="34"/>
        <v/>
      </c>
      <c r="M123" s="9" t="str">
        <f t="shared" si="35"/>
        <v/>
      </c>
    </row>
    <row r="124" spans="1:13" ht="15.6" x14ac:dyDescent="0.25">
      <c r="A124" s="6">
        <v>8</v>
      </c>
      <c r="B124" s="7"/>
      <c r="C124" s="7"/>
      <c r="D124" s="8" t="str">
        <f t="shared" si="30"/>
        <v/>
      </c>
      <c r="E124" s="9" t="str">
        <f t="shared" si="31"/>
        <v/>
      </c>
      <c r="F124" s="10" t="str">
        <f t="shared" si="32"/>
        <v/>
      </c>
      <c r="G124" s="84"/>
      <c r="H124" s="11">
        <v>8</v>
      </c>
      <c r="I124" s="26"/>
      <c r="J124" s="7"/>
      <c r="K124" s="8" t="str">
        <f t="shared" si="33"/>
        <v/>
      </c>
      <c r="L124" s="9" t="str">
        <f t="shared" si="34"/>
        <v/>
      </c>
      <c r="M124" s="9" t="str">
        <f t="shared" si="35"/>
        <v/>
      </c>
    </row>
    <row r="125" spans="1:13" ht="15.6" x14ac:dyDescent="0.25">
      <c r="A125" s="6">
        <v>9</v>
      </c>
      <c r="B125" s="7"/>
      <c r="C125" s="7"/>
      <c r="D125" s="8" t="str">
        <f t="shared" si="30"/>
        <v/>
      </c>
      <c r="E125" s="9" t="str">
        <f t="shared" si="31"/>
        <v/>
      </c>
      <c r="F125" s="10" t="str">
        <f t="shared" si="32"/>
        <v/>
      </c>
      <c r="G125" s="84"/>
      <c r="H125" s="11">
        <v>9</v>
      </c>
      <c r="I125" s="26"/>
      <c r="J125" s="7"/>
      <c r="K125" s="8" t="str">
        <f t="shared" si="33"/>
        <v/>
      </c>
      <c r="L125" s="9" t="str">
        <f t="shared" si="34"/>
        <v/>
      </c>
      <c r="M125" s="9" t="str">
        <f t="shared" si="35"/>
        <v/>
      </c>
    </row>
    <row r="126" spans="1:13" ht="15.6" x14ac:dyDescent="0.25">
      <c r="A126" s="6">
        <v>10</v>
      </c>
      <c r="B126" s="7"/>
      <c r="C126" s="7"/>
      <c r="D126" s="8" t="str">
        <f t="shared" si="30"/>
        <v/>
      </c>
      <c r="E126" s="9" t="str">
        <f t="shared" si="31"/>
        <v/>
      </c>
      <c r="F126" s="10" t="str">
        <f t="shared" si="32"/>
        <v/>
      </c>
      <c r="G126" s="84"/>
      <c r="H126" s="11">
        <v>10</v>
      </c>
      <c r="I126" s="26"/>
      <c r="J126" s="7"/>
      <c r="K126" s="8" t="str">
        <f t="shared" si="33"/>
        <v/>
      </c>
      <c r="L126" s="9" t="str">
        <f t="shared" si="34"/>
        <v/>
      </c>
      <c r="M126" s="9" t="str">
        <f t="shared" si="35"/>
        <v/>
      </c>
    </row>
    <row r="127" spans="1:13" ht="15.6" x14ac:dyDescent="0.25">
      <c r="A127" s="6">
        <v>11</v>
      </c>
      <c r="B127" s="7"/>
      <c r="C127" s="7"/>
      <c r="D127" s="8" t="str">
        <f t="shared" si="30"/>
        <v/>
      </c>
      <c r="E127" s="9" t="str">
        <f t="shared" si="31"/>
        <v/>
      </c>
      <c r="F127" s="10" t="str">
        <f t="shared" si="32"/>
        <v/>
      </c>
      <c r="G127" s="84"/>
      <c r="H127" s="11">
        <v>11</v>
      </c>
      <c r="I127" s="26"/>
      <c r="J127" s="7"/>
      <c r="K127" s="8" t="str">
        <f t="shared" si="33"/>
        <v/>
      </c>
      <c r="L127" s="9" t="str">
        <f t="shared" si="34"/>
        <v/>
      </c>
      <c r="M127" s="9" t="str">
        <f t="shared" si="35"/>
        <v/>
      </c>
    </row>
    <row r="128" spans="1:13" ht="15.6" x14ac:dyDescent="0.25">
      <c r="A128" s="6">
        <v>12</v>
      </c>
      <c r="B128" s="7"/>
      <c r="C128" s="7"/>
      <c r="D128" s="8" t="str">
        <f t="shared" si="30"/>
        <v/>
      </c>
      <c r="E128" s="9" t="str">
        <f t="shared" si="31"/>
        <v/>
      </c>
      <c r="F128" s="10" t="str">
        <f t="shared" si="32"/>
        <v/>
      </c>
      <c r="G128" s="84"/>
      <c r="H128" s="11">
        <v>12</v>
      </c>
      <c r="I128" s="26"/>
      <c r="J128" s="7"/>
      <c r="K128" s="8" t="str">
        <f t="shared" si="33"/>
        <v/>
      </c>
      <c r="L128" s="9" t="str">
        <f t="shared" si="34"/>
        <v/>
      </c>
      <c r="M128" s="9" t="str">
        <f t="shared" si="35"/>
        <v/>
      </c>
    </row>
    <row r="129" spans="1:13" ht="15.6" x14ac:dyDescent="0.25">
      <c r="A129" s="6">
        <v>13</v>
      </c>
      <c r="B129" s="7"/>
      <c r="C129" s="7"/>
      <c r="D129" s="8" t="str">
        <f t="shared" si="30"/>
        <v/>
      </c>
      <c r="E129" s="9" t="str">
        <f t="shared" si="31"/>
        <v/>
      </c>
      <c r="F129" s="10" t="str">
        <f t="shared" si="32"/>
        <v/>
      </c>
      <c r="G129" s="84"/>
      <c r="H129" s="11">
        <v>13</v>
      </c>
      <c r="I129" s="26"/>
      <c r="J129" s="7"/>
      <c r="K129" s="8" t="str">
        <f t="shared" si="33"/>
        <v/>
      </c>
      <c r="L129" s="9" t="str">
        <f t="shared" si="34"/>
        <v/>
      </c>
      <c r="M129" s="9" t="str">
        <f t="shared" si="35"/>
        <v/>
      </c>
    </row>
    <row r="130" spans="1:13" ht="15.6" x14ac:dyDescent="0.25">
      <c r="A130" s="6">
        <v>14</v>
      </c>
      <c r="B130" s="7"/>
      <c r="C130" s="7"/>
      <c r="D130" s="8" t="str">
        <f t="shared" si="30"/>
        <v/>
      </c>
      <c r="E130" s="9" t="str">
        <f t="shared" si="31"/>
        <v/>
      </c>
      <c r="F130" s="10" t="str">
        <f t="shared" si="32"/>
        <v/>
      </c>
      <c r="G130" s="84"/>
      <c r="H130" s="11">
        <v>14</v>
      </c>
      <c r="I130" s="26"/>
      <c r="J130" s="7"/>
      <c r="K130" s="8" t="str">
        <f t="shared" si="33"/>
        <v/>
      </c>
      <c r="L130" s="9" t="str">
        <f t="shared" si="34"/>
        <v/>
      </c>
      <c r="M130" s="9" t="str">
        <f t="shared" si="35"/>
        <v/>
      </c>
    </row>
    <row r="131" spans="1:13" ht="15.6" x14ac:dyDescent="0.25">
      <c r="A131" s="6">
        <v>15</v>
      </c>
      <c r="B131" s="7"/>
      <c r="C131" s="7"/>
      <c r="D131" s="8" t="str">
        <f t="shared" si="30"/>
        <v/>
      </c>
      <c r="E131" s="9" t="str">
        <f t="shared" si="31"/>
        <v/>
      </c>
      <c r="F131" s="10" t="str">
        <f t="shared" si="32"/>
        <v/>
      </c>
      <c r="G131" s="84"/>
      <c r="H131" s="11">
        <v>15</v>
      </c>
      <c r="I131" s="27"/>
      <c r="J131" s="22"/>
      <c r="K131" s="23" t="str">
        <f t="shared" si="33"/>
        <v/>
      </c>
      <c r="L131" s="24" t="str">
        <f t="shared" si="34"/>
        <v/>
      </c>
      <c r="M131" s="24" t="str">
        <f t="shared" si="35"/>
        <v/>
      </c>
    </row>
    <row r="132" spans="1:13" ht="15.6" x14ac:dyDescent="0.3">
      <c r="A132" s="86" t="s">
        <v>9</v>
      </c>
      <c r="B132" s="87"/>
      <c r="C132" s="87"/>
      <c r="D132" s="88"/>
      <c r="E132" s="89">
        <f>ROUND((SUM(F117:F131)),2)</f>
        <v>0</v>
      </c>
      <c r="F132" s="90"/>
      <c r="G132" s="85"/>
      <c r="H132" s="86" t="s">
        <v>9</v>
      </c>
      <c r="I132" s="87"/>
      <c r="J132" s="87"/>
      <c r="K132" s="88"/>
      <c r="L132" s="89">
        <f>ROUND((SUM(M117:M131)),2)</f>
        <v>0</v>
      </c>
      <c r="M132" s="90"/>
    </row>
    <row r="133" spans="1:13" ht="15.6" x14ac:dyDescent="0.25">
      <c r="A133" s="69" t="s">
        <v>10</v>
      </c>
      <c r="B133" s="70"/>
      <c r="C133" s="70"/>
      <c r="D133" s="70"/>
      <c r="E133" s="70"/>
      <c r="F133" s="71"/>
      <c r="G133" s="12" t="s">
        <v>11</v>
      </c>
      <c r="H133" s="72">
        <f>IF((E132-L132)&lt;0,((E132-L132)*-1),(E132-L132))</f>
        <v>0</v>
      </c>
      <c r="I133" s="73"/>
      <c r="J133" s="73"/>
      <c r="K133" s="73"/>
      <c r="L133" s="73"/>
      <c r="M133" s="74"/>
    </row>
    <row r="134" spans="1:13" ht="15.6" x14ac:dyDescent="0.25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</row>
    <row r="137" spans="1:13" ht="15.6" x14ac:dyDescent="0.25">
      <c r="A137" s="32" t="s">
        <v>25</v>
      </c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4"/>
    </row>
    <row r="138" spans="1:13" ht="15.6" x14ac:dyDescent="0.25">
      <c r="A138" s="32" t="s">
        <v>1</v>
      </c>
      <c r="B138" s="33"/>
      <c r="C138" s="33"/>
      <c r="D138" s="33"/>
      <c r="E138" s="33"/>
      <c r="F138" s="34"/>
      <c r="G138" s="83"/>
      <c r="H138" s="32" t="s">
        <v>2</v>
      </c>
      <c r="I138" s="33"/>
      <c r="J138" s="33"/>
      <c r="K138" s="33"/>
      <c r="L138" s="33"/>
      <c r="M138" s="34"/>
    </row>
    <row r="139" spans="1:13" ht="15.6" x14ac:dyDescent="0.25">
      <c r="A139" s="2" t="s">
        <v>3</v>
      </c>
      <c r="B139" s="3" t="s">
        <v>4</v>
      </c>
      <c r="C139" s="3" t="s">
        <v>5</v>
      </c>
      <c r="D139" s="3" t="s">
        <v>6</v>
      </c>
      <c r="E139" s="3" t="s">
        <v>4</v>
      </c>
      <c r="F139" s="4" t="s">
        <v>7</v>
      </c>
      <c r="G139" s="84"/>
      <c r="H139" s="25" t="s">
        <v>3</v>
      </c>
      <c r="I139" s="18" t="str">
        <f>B139</f>
        <v>Dist</v>
      </c>
      <c r="J139" s="19" t="str">
        <f>C139</f>
        <v>R.L</v>
      </c>
      <c r="K139" s="19" t="str">
        <f>D139</f>
        <v>Av.RL</v>
      </c>
      <c r="L139" s="19" t="str">
        <f>E139</f>
        <v>Dist</v>
      </c>
      <c r="M139" s="19" t="str">
        <f>F139</f>
        <v>Area</v>
      </c>
    </row>
    <row r="140" spans="1:13" ht="15.6" x14ac:dyDescent="0.25">
      <c r="A140" s="6">
        <v>1</v>
      </c>
      <c r="B140" s="7"/>
      <c r="C140" s="7"/>
      <c r="D140" s="8" t="s">
        <v>8</v>
      </c>
      <c r="E140" s="9" t="s">
        <v>8</v>
      </c>
      <c r="F140" s="10" t="s">
        <v>8</v>
      </c>
      <c r="G140" s="84"/>
      <c r="H140" s="11">
        <v>1</v>
      </c>
      <c r="I140" s="26"/>
      <c r="J140" s="7"/>
      <c r="K140" s="8" t="s">
        <v>8</v>
      </c>
      <c r="L140" s="9" t="s">
        <v>8</v>
      </c>
      <c r="M140" s="9" t="s">
        <v>8</v>
      </c>
    </row>
    <row r="141" spans="1:13" ht="15.6" x14ac:dyDescent="0.25">
      <c r="A141" s="6">
        <v>2</v>
      </c>
      <c r="B141" s="7"/>
      <c r="C141" s="7"/>
      <c r="D141" s="8" t="str">
        <f>IF(C141="","",ROUNDUP(((C140+C141)/2),2))</f>
        <v/>
      </c>
      <c r="E141" s="9" t="str">
        <f>IF(B141="","",ROUND((B141-B140),2))</f>
        <v/>
      </c>
      <c r="F141" s="10" t="str">
        <f>IF(E141="","",IF(C141="","",ROUND((E141*D141),3)))</f>
        <v/>
      </c>
      <c r="G141" s="84"/>
      <c r="H141" s="11">
        <v>2</v>
      </c>
      <c r="I141" s="26"/>
      <c r="J141" s="7"/>
      <c r="K141" s="8" t="str">
        <f>IF(J141="","",ROUNDUP(((J140+J141)/2),2))</f>
        <v/>
      </c>
      <c r="L141" s="9" t="str">
        <f>IF(I141="","",ROUND((I141-I140),2))</f>
        <v/>
      </c>
      <c r="M141" s="9" t="str">
        <f>IF(L141="","",IF(J141="","",ROUND((L141*K141),3)))</f>
        <v/>
      </c>
    </row>
    <row r="142" spans="1:13" ht="15.6" x14ac:dyDescent="0.25">
      <c r="A142" s="6">
        <v>3</v>
      </c>
      <c r="B142" s="7"/>
      <c r="C142" s="7"/>
      <c r="D142" s="8" t="str">
        <f t="shared" ref="D142:D154" si="36">IF(C142="","",ROUNDUP(((C141+C142)/2),2))</f>
        <v/>
      </c>
      <c r="E142" s="9" t="str">
        <f t="shared" ref="E142:E154" si="37">IF(B142="","",ROUND((B142-B141),2))</f>
        <v/>
      </c>
      <c r="F142" s="10" t="str">
        <f t="shared" ref="F142:F154" si="38">IF(E142="","",IF(C142="","",ROUND((E142*D142),3)))</f>
        <v/>
      </c>
      <c r="G142" s="84"/>
      <c r="H142" s="11">
        <v>3</v>
      </c>
      <c r="I142" s="26"/>
      <c r="J142" s="7"/>
      <c r="K142" s="8" t="str">
        <f t="shared" ref="K142:K154" si="39">IF(J142="","",ROUNDUP(((J141+J142)/2),2))</f>
        <v/>
      </c>
      <c r="L142" s="9" t="str">
        <f t="shared" ref="L142:L154" si="40">IF(I142="","",ROUND((I142-I141),2))</f>
        <v/>
      </c>
      <c r="M142" s="9" t="str">
        <f t="shared" ref="M142:M154" si="41">IF(L142="","",IF(J142="","",ROUND((L142*K142),3)))</f>
        <v/>
      </c>
    </row>
    <row r="143" spans="1:13" ht="15.6" x14ac:dyDescent="0.25">
      <c r="A143" s="6">
        <v>4</v>
      </c>
      <c r="B143" s="7"/>
      <c r="C143" s="7"/>
      <c r="D143" s="8" t="str">
        <f t="shared" si="36"/>
        <v/>
      </c>
      <c r="E143" s="9" t="str">
        <f t="shared" si="37"/>
        <v/>
      </c>
      <c r="F143" s="10" t="str">
        <f t="shared" si="38"/>
        <v/>
      </c>
      <c r="G143" s="84"/>
      <c r="H143" s="11">
        <v>4</v>
      </c>
      <c r="I143" s="26"/>
      <c r="J143" s="7"/>
      <c r="K143" s="8" t="str">
        <f t="shared" si="39"/>
        <v/>
      </c>
      <c r="L143" s="9" t="str">
        <f t="shared" si="40"/>
        <v/>
      </c>
      <c r="M143" s="9" t="str">
        <f t="shared" si="41"/>
        <v/>
      </c>
    </row>
    <row r="144" spans="1:13" ht="15.6" x14ac:dyDescent="0.25">
      <c r="A144" s="6">
        <v>5</v>
      </c>
      <c r="B144" s="7"/>
      <c r="C144" s="7"/>
      <c r="D144" s="8" t="str">
        <f t="shared" si="36"/>
        <v/>
      </c>
      <c r="E144" s="9" t="str">
        <f t="shared" si="37"/>
        <v/>
      </c>
      <c r="F144" s="10" t="str">
        <f t="shared" si="38"/>
        <v/>
      </c>
      <c r="G144" s="84"/>
      <c r="H144" s="11">
        <v>5</v>
      </c>
      <c r="I144" s="26"/>
      <c r="J144" s="7"/>
      <c r="K144" s="8" t="str">
        <f t="shared" si="39"/>
        <v/>
      </c>
      <c r="L144" s="9" t="str">
        <f t="shared" si="40"/>
        <v/>
      </c>
      <c r="M144" s="9" t="str">
        <f t="shared" si="41"/>
        <v/>
      </c>
    </row>
    <row r="145" spans="1:13" ht="15.6" x14ac:dyDescent="0.25">
      <c r="A145" s="6">
        <v>6</v>
      </c>
      <c r="B145" s="7"/>
      <c r="C145" s="7"/>
      <c r="D145" s="8" t="str">
        <f t="shared" si="36"/>
        <v/>
      </c>
      <c r="E145" s="9" t="str">
        <f t="shared" si="37"/>
        <v/>
      </c>
      <c r="F145" s="10" t="str">
        <f t="shared" si="38"/>
        <v/>
      </c>
      <c r="G145" s="84"/>
      <c r="H145" s="11">
        <v>6</v>
      </c>
      <c r="I145" s="26"/>
      <c r="J145" s="7"/>
      <c r="K145" s="8" t="str">
        <f t="shared" si="39"/>
        <v/>
      </c>
      <c r="L145" s="9" t="str">
        <f t="shared" si="40"/>
        <v/>
      </c>
      <c r="M145" s="9" t="str">
        <f t="shared" si="41"/>
        <v/>
      </c>
    </row>
    <row r="146" spans="1:13" ht="15.6" x14ac:dyDescent="0.25">
      <c r="A146" s="6">
        <v>7</v>
      </c>
      <c r="B146" s="7"/>
      <c r="C146" s="7"/>
      <c r="D146" s="8" t="str">
        <f t="shared" si="36"/>
        <v/>
      </c>
      <c r="E146" s="9" t="str">
        <f t="shared" si="37"/>
        <v/>
      </c>
      <c r="F146" s="10" t="str">
        <f t="shared" si="38"/>
        <v/>
      </c>
      <c r="G146" s="84"/>
      <c r="H146" s="11">
        <v>7</v>
      </c>
      <c r="I146" s="26"/>
      <c r="J146" s="7"/>
      <c r="K146" s="8" t="str">
        <f t="shared" si="39"/>
        <v/>
      </c>
      <c r="L146" s="9" t="str">
        <f t="shared" si="40"/>
        <v/>
      </c>
      <c r="M146" s="9" t="str">
        <f t="shared" si="41"/>
        <v/>
      </c>
    </row>
    <row r="147" spans="1:13" ht="15.6" x14ac:dyDescent="0.25">
      <c r="A147" s="6">
        <v>8</v>
      </c>
      <c r="B147" s="7"/>
      <c r="C147" s="7"/>
      <c r="D147" s="8" t="str">
        <f t="shared" si="36"/>
        <v/>
      </c>
      <c r="E147" s="9" t="str">
        <f t="shared" si="37"/>
        <v/>
      </c>
      <c r="F147" s="10" t="str">
        <f t="shared" si="38"/>
        <v/>
      </c>
      <c r="G147" s="84"/>
      <c r="H147" s="11">
        <v>8</v>
      </c>
      <c r="I147" s="26"/>
      <c r="J147" s="7"/>
      <c r="K147" s="8" t="str">
        <f t="shared" si="39"/>
        <v/>
      </c>
      <c r="L147" s="9" t="str">
        <f t="shared" si="40"/>
        <v/>
      </c>
      <c r="M147" s="9" t="str">
        <f t="shared" si="41"/>
        <v/>
      </c>
    </row>
    <row r="148" spans="1:13" ht="15.6" x14ac:dyDescent="0.25">
      <c r="A148" s="6">
        <v>9</v>
      </c>
      <c r="B148" s="7"/>
      <c r="C148" s="7"/>
      <c r="D148" s="8" t="str">
        <f t="shared" si="36"/>
        <v/>
      </c>
      <c r="E148" s="9" t="str">
        <f t="shared" si="37"/>
        <v/>
      </c>
      <c r="F148" s="10" t="str">
        <f t="shared" si="38"/>
        <v/>
      </c>
      <c r="G148" s="84"/>
      <c r="H148" s="11">
        <v>9</v>
      </c>
      <c r="I148" s="26"/>
      <c r="J148" s="7"/>
      <c r="K148" s="8" t="str">
        <f t="shared" si="39"/>
        <v/>
      </c>
      <c r="L148" s="9" t="str">
        <f t="shared" si="40"/>
        <v/>
      </c>
      <c r="M148" s="9" t="str">
        <f t="shared" si="41"/>
        <v/>
      </c>
    </row>
    <row r="149" spans="1:13" ht="15.6" x14ac:dyDescent="0.25">
      <c r="A149" s="6">
        <v>10</v>
      </c>
      <c r="B149" s="7"/>
      <c r="C149" s="7"/>
      <c r="D149" s="8" t="str">
        <f t="shared" si="36"/>
        <v/>
      </c>
      <c r="E149" s="9" t="str">
        <f t="shared" si="37"/>
        <v/>
      </c>
      <c r="F149" s="10" t="str">
        <f t="shared" si="38"/>
        <v/>
      </c>
      <c r="G149" s="84"/>
      <c r="H149" s="11">
        <v>10</v>
      </c>
      <c r="I149" s="26"/>
      <c r="J149" s="7"/>
      <c r="K149" s="8" t="str">
        <f t="shared" si="39"/>
        <v/>
      </c>
      <c r="L149" s="9" t="str">
        <f t="shared" si="40"/>
        <v/>
      </c>
      <c r="M149" s="9" t="str">
        <f t="shared" si="41"/>
        <v/>
      </c>
    </row>
    <row r="150" spans="1:13" ht="15.6" x14ac:dyDescent="0.25">
      <c r="A150" s="6">
        <v>11</v>
      </c>
      <c r="B150" s="7"/>
      <c r="C150" s="7"/>
      <c r="D150" s="8" t="str">
        <f t="shared" si="36"/>
        <v/>
      </c>
      <c r="E150" s="9" t="str">
        <f t="shared" si="37"/>
        <v/>
      </c>
      <c r="F150" s="10" t="str">
        <f t="shared" si="38"/>
        <v/>
      </c>
      <c r="G150" s="84"/>
      <c r="H150" s="11">
        <v>11</v>
      </c>
      <c r="I150" s="26"/>
      <c r="J150" s="7"/>
      <c r="K150" s="8" t="str">
        <f t="shared" si="39"/>
        <v/>
      </c>
      <c r="L150" s="9" t="str">
        <f t="shared" si="40"/>
        <v/>
      </c>
      <c r="M150" s="9" t="str">
        <f t="shared" si="41"/>
        <v/>
      </c>
    </row>
    <row r="151" spans="1:13" ht="15.6" x14ac:dyDescent="0.25">
      <c r="A151" s="6">
        <v>12</v>
      </c>
      <c r="B151" s="7"/>
      <c r="C151" s="7"/>
      <c r="D151" s="8" t="str">
        <f t="shared" si="36"/>
        <v/>
      </c>
      <c r="E151" s="9" t="str">
        <f t="shared" si="37"/>
        <v/>
      </c>
      <c r="F151" s="10" t="str">
        <f t="shared" si="38"/>
        <v/>
      </c>
      <c r="G151" s="84"/>
      <c r="H151" s="11">
        <v>12</v>
      </c>
      <c r="I151" s="26"/>
      <c r="J151" s="7"/>
      <c r="K151" s="8" t="str">
        <f t="shared" si="39"/>
        <v/>
      </c>
      <c r="L151" s="9" t="str">
        <f t="shared" si="40"/>
        <v/>
      </c>
      <c r="M151" s="9" t="str">
        <f t="shared" si="41"/>
        <v/>
      </c>
    </row>
    <row r="152" spans="1:13" ht="15.6" x14ac:dyDescent="0.25">
      <c r="A152" s="6">
        <v>13</v>
      </c>
      <c r="B152" s="7"/>
      <c r="C152" s="7"/>
      <c r="D152" s="8" t="str">
        <f t="shared" si="36"/>
        <v/>
      </c>
      <c r="E152" s="9" t="str">
        <f t="shared" si="37"/>
        <v/>
      </c>
      <c r="F152" s="10" t="str">
        <f t="shared" si="38"/>
        <v/>
      </c>
      <c r="G152" s="84"/>
      <c r="H152" s="11">
        <v>13</v>
      </c>
      <c r="I152" s="26"/>
      <c r="J152" s="7"/>
      <c r="K152" s="8" t="str">
        <f t="shared" si="39"/>
        <v/>
      </c>
      <c r="L152" s="9" t="str">
        <f t="shared" si="40"/>
        <v/>
      </c>
      <c r="M152" s="9" t="str">
        <f t="shared" si="41"/>
        <v/>
      </c>
    </row>
    <row r="153" spans="1:13" ht="15.6" x14ac:dyDescent="0.25">
      <c r="A153" s="6">
        <v>14</v>
      </c>
      <c r="B153" s="7"/>
      <c r="C153" s="7"/>
      <c r="D153" s="8" t="str">
        <f t="shared" si="36"/>
        <v/>
      </c>
      <c r="E153" s="9" t="str">
        <f t="shared" si="37"/>
        <v/>
      </c>
      <c r="F153" s="10" t="str">
        <f t="shared" si="38"/>
        <v/>
      </c>
      <c r="G153" s="84"/>
      <c r="H153" s="11">
        <v>14</v>
      </c>
      <c r="I153" s="26"/>
      <c r="J153" s="7"/>
      <c r="K153" s="8" t="str">
        <f t="shared" si="39"/>
        <v/>
      </c>
      <c r="L153" s="9" t="str">
        <f t="shared" si="40"/>
        <v/>
      </c>
      <c r="M153" s="9" t="str">
        <f t="shared" si="41"/>
        <v/>
      </c>
    </row>
    <row r="154" spans="1:13" ht="15.6" x14ac:dyDescent="0.25">
      <c r="A154" s="6">
        <v>15</v>
      </c>
      <c r="B154" s="7"/>
      <c r="C154" s="7"/>
      <c r="D154" s="8" t="str">
        <f t="shared" si="36"/>
        <v/>
      </c>
      <c r="E154" s="9" t="str">
        <f t="shared" si="37"/>
        <v/>
      </c>
      <c r="F154" s="10" t="str">
        <f t="shared" si="38"/>
        <v/>
      </c>
      <c r="G154" s="84"/>
      <c r="H154" s="11">
        <v>15</v>
      </c>
      <c r="I154" s="27"/>
      <c r="J154" s="22"/>
      <c r="K154" s="23" t="str">
        <f t="shared" si="39"/>
        <v/>
      </c>
      <c r="L154" s="24" t="str">
        <f t="shared" si="40"/>
        <v/>
      </c>
      <c r="M154" s="24" t="str">
        <f t="shared" si="41"/>
        <v/>
      </c>
    </row>
    <row r="155" spans="1:13" ht="15.6" x14ac:dyDescent="0.3">
      <c r="A155" s="86" t="s">
        <v>9</v>
      </c>
      <c r="B155" s="87"/>
      <c r="C155" s="87"/>
      <c r="D155" s="88"/>
      <c r="E155" s="89">
        <f>ROUND((SUM(F140:F154)),2)</f>
        <v>0</v>
      </c>
      <c r="F155" s="90"/>
      <c r="G155" s="85"/>
      <c r="H155" s="86" t="s">
        <v>9</v>
      </c>
      <c r="I155" s="87"/>
      <c r="J155" s="87"/>
      <c r="K155" s="88"/>
      <c r="L155" s="89">
        <f>ROUND((SUM(M140:M154)),2)</f>
        <v>0</v>
      </c>
      <c r="M155" s="90"/>
    </row>
    <row r="156" spans="1:13" ht="15.6" x14ac:dyDescent="0.25">
      <c r="A156" s="69" t="s">
        <v>10</v>
      </c>
      <c r="B156" s="70"/>
      <c r="C156" s="70"/>
      <c r="D156" s="70"/>
      <c r="E156" s="70"/>
      <c r="F156" s="71"/>
      <c r="G156" s="12" t="s">
        <v>11</v>
      </c>
      <c r="H156" s="72">
        <f>IF((E155-L155)&lt;0,((E155-L155)*-1),(E155-L155))</f>
        <v>0</v>
      </c>
      <c r="I156" s="73"/>
      <c r="J156" s="73"/>
      <c r="K156" s="73"/>
      <c r="L156" s="73"/>
      <c r="M156" s="74"/>
    </row>
    <row r="157" spans="1:13" ht="15.6" x14ac:dyDescent="0.25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</row>
    <row r="160" spans="1:13" ht="15.6" x14ac:dyDescent="0.25">
      <c r="A160" s="32" t="s">
        <v>26</v>
      </c>
      <c r="B160" s="33"/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4"/>
    </row>
    <row r="161" spans="1:13" ht="15.6" x14ac:dyDescent="0.25">
      <c r="A161" s="32" t="s">
        <v>1</v>
      </c>
      <c r="B161" s="33"/>
      <c r="C161" s="33"/>
      <c r="D161" s="33"/>
      <c r="E161" s="33"/>
      <c r="F161" s="34"/>
      <c r="G161" s="83"/>
      <c r="H161" s="32" t="s">
        <v>2</v>
      </c>
      <c r="I161" s="33"/>
      <c r="J161" s="33"/>
      <c r="K161" s="33"/>
      <c r="L161" s="33"/>
      <c r="M161" s="34"/>
    </row>
    <row r="162" spans="1:13" ht="15.6" x14ac:dyDescent="0.25">
      <c r="A162" s="2" t="s">
        <v>3</v>
      </c>
      <c r="B162" s="3" t="s">
        <v>4</v>
      </c>
      <c r="C162" s="3" t="s">
        <v>5</v>
      </c>
      <c r="D162" s="3" t="s">
        <v>6</v>
      </c>
      <c r="E162" s="3" t="s">
        <v>4</v>
      </c>
      <c r="F162" s="4" t="s">
        <v>7</v>
      </c>
      <c r="G162" s="84"/>
      <c r="H162" s="25" t="s">
        <v>3</v>
      </c>
      <c r="I162" s="18" t="str">
        <f>B162</f>
        <v>Dist</v>
      </c>
      <c r="J162" s="19" t="str">
        <f>C162</f>
        <v>R.L</v>
      </c>
      <c r="K162" s="19" t="str">
        <f>D162</f>
        <v>Av.RL</v>
      </c>
      <c r="L162" s="19" t="str">
        <f>E162</f>
        <v>Dist</v>
      </c>
      <c r="M162" s="19" t="str">
        <f>F162</f>
        <v>Area</v>
      </c>
    </row>
    <row r="163" spans="1:13" ht="15.6" x14ac:dyDescent="0.25">
      <c r="A163" s="6">
        <v>1</v>
      </c>
      <c r="B163" s="7"/>
      <c r="C163" s="7"/>
      <c r="D163" s="8" t="s">
        <v>8</v>
      </c>
      <c r="E163" s="9" t="s">
        <v>8</v>
      </c>
      <c r="F163" s="10" t="s">
        <v>8</v>
      </c>
      <c r="G163" s="84"/>
      <c r="H163" s="11">
        <v>1</v>
      </c>
      <c r="I163" s="26"/>
      <c r="J163" s="7"/>
      <c r="K163" s="8" t="s">
        <v>8</v>
      </c>
      <c r="L163" s="9" t="s">
        <v>8</v>
      </c>
      <c r="M163" s="9" t="s">
        <v>8</v>
      </c>
    </row>
    <row r="164" spans="1:13" ht="15.6" x14ac:dyDescent="0.25">
      <c r="A164" s="6">
        <v>2</v>
      </c>
      <c r="B164" s="7"/>
      <c r="C164" s="7"/>
      <c r="D164" s="8" t="str">
        <f>IF(C164="","",ROUNDUP(((C163+C164)/2),2))</f>
        <v/>
      </c>
      <c r="E164" s="9" t="str">
        <f>IF(B164="","",ROUND((B164-B163),2))</f>
        <v/>
      </c>
      <c r="F164" s="10" t="str">
        <f>IF(E164="","",IF(C164="","",ROUND((E164*D164),3)))</f>
        <v/>
      </c>
      <c r="G164" s="84"/>
      <c r="H164" s="11">
        <v>2</v>
      </c>
      <c r="I164" s="26"/>
      <c r="J164" s="7"/>
      <c r="K164" s="8" t="str">
        <f>IF(J164="","",ROUNDUP(((J163+J164)/2),2))</f>
        <v/>
      </c>
      <c r="L164" s="9" t="str">
        <f>IF(I164="","",ROUND((I164-I163),2))</f>
        <v/>
      </c>
      <c r="M164" s="9" t="str">
        <f>IF(L164="","",IF(J164="","",ROUND((L164*K164),3)))</f>
        <v/>
      </c>
    </row>
    <row r="165" spans="1:13" ht="15.6" x14ac:dyDescent="0.25">
      <c r="A165" s="6">
        <v>3</v>
      </c>
      <c r="B165" s="7"/>
      <c r="C165" s="7"/>
      <c r="D165" s="8" t="str">
        <f t="shared" ref="D165:D177" si="42">IF(C165="","",ROUNDUP(((C164+C165)/2),2))</f>
        <v/>
      </c>
      <c r="E165" s="9" t="str">
        <f t="shared" ref="E165:E177" si="43">IF(B165="","",ROUND((B165-B164),2))</f>
        <v/>
      </c>
      <c r="F165" s="10" t="str">
        <f t="shared" ref="F165:F177" si="44">IF(E165="","",IF(C165="","",ROUND((E165*D165),3)))</f>
        <v/>
      </c>
      <c r="G165" s="84"/>
      <c r="H165" s="11">
        <v>3</v>
      </c>
      <c r="I165" s="26"/>
      <c r="J165" s="7"/>
      <c r="K165" s="8" t="str">
        <f t="shared" ref="K165:K177" si="45">IF(J165="","",ROUNDUP(((J164+J165)/2),2))</f>
        <v/>
      </c>
      <c r="L165" s="9" t="str">
        <f t="shared" ref="L165:L177" si="46">IF(I165="","",ROUND((I165-I164),2))</f>
        <v/>
      </c>
      <c r="M165" s="9" t="str">
        <f t="shared" ref="M165:M177" si="47">IF(L165="","",IF(J165="","",ROUND((L165*K165),3)))</f>
        <v/>
      </c>
    </row>
    <row r="166" spans="1:13" ht="15.6" x14ac:dyDescent="0.25">
      <c r="A166" s="6">
        <v>4</v>
      </c>
      <c r="B166" s="7"/>
      <c r="C166" s="7"/>
      <c r="D166" s="8" t="str">
        <f t="shared" si="42"/>
        <v/>
      </c>
      <c r="E166" s="9" t="str">
        <f t="shared" si="43"/>
        <v/>
      </c>
      <c r="F166" s="10" t="str">
        <f t="shared" si="44"/>
        <v/>
      </c>
      <c r="G166" s="84"/>
      <c r="H166" s="11">
        <v>4</v>
      </c>
      <c r="I166" s="26"/>
      <c r="J166" s="7"/>
      <c r="K166" s="8" t="str">
        <f t="shared" si="45"/>
        <v/>
      </c>
      <c r="L166" s="9" t="str">
        <f t="shared" si="46"/>
        <v/>
      </c>
      <c r="M166" s="9" t="str">
        <f t="shared" si="47"/>
        <v/>
      </c>
    </row>
    <row r="167" spans="1:13" ht="15.6" x14ac:dyDescent="0.25">
      <c r="A167" s="6">
        <v>5</v>
      </c>
      <c r="B167" s="7"/>
      <c r="C167" s="7"/>
      <c r="D167" s="8" t="str">
        <f t="shared" si="42"/>
        <v/>
      </c>
      <c r="E167" s="9" t="str">
        <f t="shared" si="43"/>
        <v/>
      </c>
      <c r="F167" s="10" t="str">
        <f t="shared" si="44"/>
        <v/>
      </c>
      <c r="G167" s="84"/>
      <c r="H167" s="11">
        <v>5</v>
      </c>
      <c r="I167" s="26"/>
      <c r="J167" s="7"/>
      <c r="K167" s="8" t="str">
        <f t="shared" si="45"/>
        <v/>
      </c>
      <c r="L167" s="9" t="str">
        <f t="shared" si="46"/>
        <v/>
      </c>
      <c r="M167" s="9" t="str">
        <f t="shared" si="47"/>
        <v/>
      </c>
    </row>
    <row r="168" spans="1:13" ht="15.6" x14ac:dyDescent="0.25">
      <c r="A168" s="6">
        <v>6</v>
      </c>
      <c r="B168" s="7"/>
      <c r="C168" s="7"/>
      <c r="D168" s="8" t="str">
        <f t="shared" si="42"/>
        <v/>
      </c>
      <c r="E168" s="9" t="str">
        <f t="shared" si="43"/>
        <v/>
      </c>
      <c r="F168" s="10" t="str">
        <f t="shared" si="44"/>
        <v/>
      </c>
      <c r="G168" s="84"/>
      <c r="H168" s="11">
        <v>6</v>
      </c>
      <c r="I168" s="26"/>
      <c r="J168" s="7"/>
      <c r="K168" s="8" t="str">
        <f t="shared" si="45"/>
        <v/>
      </c>
      <c r="L168" s="9" t="str">
        <f t="shared" si="46"/>
        <v/>
      </c>
      <c r="M168" s="9" t="str">
        <f t="shared" si="47"/>
        <v/>
      </c>
    </row>
    <row r="169" spans="1:13" ht="15.6" x14ac:dyDescent="0.25">
      <c r="A169" s="6">
        <v>7</v>
      </c>
      <c r="B169" s="7"/>
      <c r="C169" s="7"/>
      <c r="D169" s="8" t="str">
        <f t="shared" si="42"/>
        <v/>
      </c>
      <c r="E169" s="9" t="str">
        <f t="shared" si="43"/>
        <v/>
      </c>
      <c r="F169" s="10" t="str">
        <f t="shared" si="44"/>
        <v/>
      </c>
      <c r="G169" s="84"/>
      <c r="H169" s="11">
        <v>7</v>
      </c>
      <c r="I169" s="26"/>
      <c r="J169" s="7"/>
      <c r="K169" s="8" t="str">
        <f t="shared" si="45"/>
        <v/>
      </c>
      <c r="L169" s="9" t="str">
        <f t="shared" si="46"/>
        <v/>
      </c>
      <c r="M169" s="9" t="str">
        <f t="shared" si="47"/>
        <v/>
      </c>
    </row>
    <row r="170" spans="1:13" ht="15.6" x14ac:dyDescent="0.25">
      <c r="A170" s="6">
        <v>8</v>
      </c>
      <c r="B170" s="7"/>
      <c r="C170" s="7"/>
      <c r="D170" s="8" t="str">
        <f t="shared" si="42"/>
        <v/>
      </c>
      <c r="E170" s="9" t="str">
        <f t="shared" si="43"/>
        <v/>
      </c>
      <c r="F170" s="10" t="str">
        <f t="shared" si="44"/>
        <v/>
      </c>
      <c r="G170" s="84"/>
      <c r="H170" s="11">
        <v>8</v>
      </c>
      <c r="I170" s="26"/>
      <c r="J170" s="7"/>
      <c r="K170" s="8" t="str">
        <f t="shared" si="45"/>
        <v/>
      </c>
      <c r="L170" s="9" t="str">
        <f t="shared" si="46"/>
        <v/>
      </c>
      <c r="M170" s="9" t="str">
        <f t="shared" si="47"/>
        <v/>
      </c>
    </row>
    <row r="171" spans="1:13" ht="15.6" x14ac:dyDescent="0.25">
      <c r="A171" s="6">
        <v>9</v>
      </c>
      <c r="B171" s="7"/>
      <c r="C171" s="7"/>
      <c r="D171" s="8" t="str">
        <f t="shared" si="42"/>
        <v/>
      </c>
      <c r="E171" s="9" t="str">
        <f t="shared" si="43"/>
        <v/>
      </c>
      <c r="F171" s="10" t="str">
        <f t="shared" si="44"/>
        <v/>
      </c>
      <c r="G171" s="84"/>
      <c r="H171" s="11">
        <v>9</v>
      </c>
      <c r="I171" s="26"/>
      <c r="J171" s="7"/>
      <c r="K171" s="8" t="str">
        <f t="shared" si="45"/>
        <v/>
      </c>
      <c r="L171" s="9" t="str">
        <f t="shared" si="46"/>
        <v/>
      </c>
      <c r="M171" s="9" t="str">
        <f t="shared" si="47"/>
        <v/>
      </c>
    </row>
    <row r="172" spans="1:13" ht="15.6" x14ac:dyDescent="0.25">
      <c r="A172" s="6">
        <v>10</v>
      </c>
      <c r="B172" s="7"/>
      <c r="C172" s="7"/>
      <c r="D172" s="8" t="str">
        <f t="shared" si="42"/>
        <v/>
      </c>
      <c r="E172" s="9" t="str">
        <f t="shared" si="43"/>
        <v/>
      </c>
      <c r="F172" s="10" t="str">
        <f t="shared" si="44"/>
        <v/>
      </c>
      <c r="G172" s="84"/>
      <c r="H172" s="11">
        <v>10</v>
      </c>
      <c r="I172" s="26"/>
      <c r="J172" s="7"/>
      <c r="K172" s="8" t="str">
        <f t="shared" si="45"/>
        <v/>
      </c>
      <c r="L172" s="9" t="str">
        <f t="shared" si="46"/>
        <v/>
      </c>
      <c r="M172" s="9" t="str">
        <f t="shared" si="47"/>
        <v/>
      </c>
    </row>
    <row r="173" spans="1:13" ht="15.6" x14ac:dyDescent="0.25">
      <c r="A173" s="6">
        <v>11</v>
      </c>
      <c r="B173" s="7"/>
      <c r="C173" s="7"/>
      <c r="D173" s="8" t="str">
        <f t="shared" si="42"/>
        <v/>
      </c>
      <c r="E173" s="9" t="str">
        <f t="shared" si="43"/>
        <v/>
      </c>
      <c r="F173" s="10" t="str">
        <f t="shared" si="44"/>
        <v/>
      </c>
      <c r="G173" s="84"/>
      <c r="H173" s="11">
        <v>11</v>
      </c>
      <c r="I173" s="26"/>
      <c r="J173" s="7"/>
      <c r="K173" s="8" t="str">
        <f t="shared" si="45"/>
        <v/>
      </c>
      <c r="L173" s="9" t="str">
        <f t="shared" si="46"/>
        <v/>
      </c>
      <c r="M173" s="9" t="str">
        <f t="shared" si="47"/>
        <v/>
      </c>
    </row>
    <row r="174" spans="1:13" ht="15.6" x14ac:dyDescent="0.25">
      <c r="A174" s="6">
        <v>12</v>
      </c>
      <c r="B174" s="7"/>
      <c r="C174" s="7"/>
      <c r="D174" s="8" t="str">
        <f t="shared" si="42"/>
        <v/>
      </c>
      <c r="E174" s="9" t="str">
        <f t="shared" si="43"/>
        <v/>
      </c>
      <c r="F174" s="10" t="str">
        <f t="shared" si="44"/>
        <v/>
      </c>
      <c r="G174" s="84"/>
      <c r="H174" s="11">
        <v>12</v>
      </c>
      <c r="I174" s="26"/>
      <c r="J174" s="7"/>
      <c r="K174" s="8" t="str">
        <f t="shared" si="45"/>
        <v/>
      </c>
      <c r="L174" s="9" t="str">
        <f t="shared" si="46"/>
        <v/>
      </c>
      <c r="M174" s="9" t="str">
        <f t="shared" si="47"/>
        <v/>
      </c>
    </row>
    <row r="175" spans="1:13" ht="15.6" x14ac:dyDescent="0.25">
      <c r="A175" s="6">
        <v>13</v>
      </c>
      <c r="B175" s="7"/>
      <c r="C175" s="7"/>
      <c r="D175" s="8" t="str">
        <f t="shared" si="42"/>
        <v/>
      </c>
      <c r="E175" s="9" t="str">
        <f t="shared" si="43"/>
        <v/>
      </c>
      <c r="F175" s="10" t="str">
        <f t="shared" si="44"/>
        <v/>
      </c>
      <c r="G175" s="84"/>
      <c r="H175" s="11">
        <v>13</v>
      </c>
      <c r="I175" s="26"/>
      <c r="J175" s="7"/>
      <c r="K175" s="8" t="str">
        <f t="shared" si="45"/>
        <v/>
      </c>
      <c r="L175" s="9" t="str">
        <f t="shared" si="46"/>
        <v/>
      </c>
      <c r="M175" s="9" t="str">
        <f t="shared" si="47"/>
        <v/>
      </c>
    </row>
    <row r="176" spans="1:13" ht="15.6" x14ac:dyDescent="0.25">
      <c r="A176" s="6">
        <v>14</v>
      </c>
      <c r="B176" s="7"/>
      <c r="C176" s="7"/>
      <c r="D176" s="8" t="str">
        <f t="shared" si="42"/>
        <v/>
      </c>
      <c r="E176" s="9" t="str">
        <f t="shared" si="43"/>
        <v/>
      </c>
      <c r="F176" s="10" t="str">
        <f t="shared" si="44"/>
        <v/>
      </c>
      <c r="G176" s="84"/>
      <c r="H176" s="11">
        <v>14</v>
      </c>
      <c r="I176" s="26"/>
      <c r="J176" s="7"/>
      <c r="K176" s="8" t="str">
        <f t="shared" si="45"/>
        <v/>
      </c>
      <c r="L176" s="9" t="str">
        <f t="shared" si="46"/>
        <v/>
      </c>
      <c r="M176" s="9" t="str">
        <f t="shared" si="47"/>
        <v/>
      </c>
    </row>
    <row r="177" spans="1:13" ht="15.6" x14ac:dyDescent="0.25">
      <c r="A177" s="6">
        <v>15</v>
      </c>
      <c r="B177" s="7"/>
      <c r="C177" s="7"/>
      <c r="D177" s="8" t="str">
        <f t="shared" si="42"/>
        <v/>
      </c>
      <c r="E177" s="9" t="str">
        <f t="shared" si="43"/>
        <v/>
      </c>
      <c r="F177" s="10" t="str">
        <f t="shared" si="44"/>
        <v/>
      </c>
      <c r="G177" s="84"/>
      <c r="H177" s="11">
        <v>15</v>
      </c>
      <c r="I177" s="27"/>
      <c r="J177" s="22"/>
      <c r="K177" s="23" t="str">
        <f t="shared" si="45"/>
        <v/>
      </c>
      <c r="L177" s="24" t="str">
        <f t="shared" si="46"/>
        <v/>
      </c>
      <c r="M177" s="24" t="str">
        <f t="shared" si="47"/>
        <v/>
      </c>
    </row>
    <row r="178" spans="1:13" ht="15.6" x14ac:dyDescent="0.3">
      <c r="A178" s="86" t="s">
        <v>9</v>
      </c>
      <c r="B178" s="87"/>
      <c r="C178" s="87"/>
      <c r="D178" s="88"/>
      <c r="E178" s="89">
        <f>ROUND((SUM(F163:F177)),2)</f>
        <v>0</v>
      </c>
      <c r="F178" s="90"/>
      <c r="G178" s="85"/>
      <c r="H178" s="86" t="s">
        <v>9</v>
      </c>
      <c r="I178" s="87"/>
      <c r="J178" s="87"/>
      <c r="K178" s="88"/>
      <c r="L178" s="89">
        <f>ROUND((SUM(M163:M177)),2)</f>
        <v>0</v>
      </c>
      <c r="M178" s="90"/>
    </row>
    <row r="179" spans="1:13" ht="15.6" x14ac:dyDescent="0.25">
      <c r="A179" s="69" t="s">
        <v>10</v>
      </c>
      <c r="B179" s="70"/>
      <c r="C179" s="70"/>
      <c r="D179" s="70"/>
      <c r="E179" s="70"/>
      <c r="F179" s="71"/>
      <c r="G179" s="12" t="s">
        <v>11</v>
      </c>
      <c r="H179" s="72">
        <f>IF((E178-L178)&lt;0,((E178-L178)*-1),(E178-L178))</f>
        <v>0</v>
      </c>
      <c r="I179" s="73"/>
      <c r="J179" s="73"/>
      <c r="K179" s="73"/>
      <c r="L179" s="73"/>
      <c r="M179" s="74"/>
    </row>
    <row r="180" spans="1:13" ht="15.6" x14ac:dyDescent="0.25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</row>
    <row r="183" spans="1:13" ht="15.6" x14ac:dyDescent="0.25">
      <c r="A183" s="32" t="s">
        <v>27</v>
      </c>
      <c r="B183" s="33"/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4"/>
    </row>
    <row r="184" spans="1:13" ht="15.6" x14ac:dyDescent="0.25">
      <c r="A184" s="32" t="s">
        <v>1</v>
      </c>
      <c r="B184" s="33"/>
      <c r="C184" s="33"/>
      <c r="D184" s="33"/>
      <c r="E184" s="33"/>
      <c r="F184" s="34"/>
      <c r="G184" s="83"/>
      <c r="H184" s="32" t="s">
        <v>2</v>
      </c>
      <c r="I184" s="33"/>
      <c r="J184" s="33"/>
      <c r="K184" s="33"/>
      <c r="L184" s="33"/>
      <c r="M184" s="34"/>
    </row>
    <row r="185" spans="1:13" ht="15.6" x14ac:dyDescent="0.25">
      <c r="A185" s="2" t="s">
        <v>3</v>
      </c>
      <c r="B185" s="3" t="s">
        <v>4</v>
      </c>
      <c r="C185" s="3" t="s">
        <v>5</v>
      </c>
      <c r="D185" s="3" t="s">
        <v>6</v>
      </c>
      <c r="E185" s="3" t="s">
        <v>4</v>
      </c>
      <c r="F185" s="4" t="s">
        <v>7</v>
      </c>
      <c r="G185" s="84"/>
      <c r="H185" s="25" t="s">
        <v>3</v>
      </c>
      <c r="I185" s="18" t="str">
        <f>B185</f>
        <v>Dist</v>
      </c>
      <c r="J185" s="19" t="str">
        <f>C185</f>
        <v>R.L</v>
      </c>
      <c r="K185" s="19" t="str">
        <f>D185</f>
        <v>Av.RL</v>
      </c>
      <c r="L185" s="19" t="str">
        <f>E185</f>
        <v>Dist</v>
      </c>
      <c r="M185" s="19" t="str">
        <f>F185</f>
        <v>Area</v>
      </c>
    </row>
    <row r="186" spans="1:13" ht="15.6" x14ac:dyDescent="0.25">
      <c r="A186" s="6">
        <v>1</v>
      </c>
      <c r="B186" s="7"/>
      <c r="C186" s="7"/>
      <c r="D186" s="8" t="s">
        <v>8</v>
      </c>
      <c r="E186" s="9" t="s">
        <v>8</v>
      </c>
      <c r="F186" s="10" t="s">
        <v>8</v>
      </c>
      <c r="G186" s="84"/>
      <c r="H186" s="11">
        <v>1</v>
      </c>
      <c r="I186" s="26"/>
      <c r="J186" s="7"/>
      <c r="K186" s="8" t="s">
        <v>8</v>
      </c>
      <c r="L186" s="9" t="s">
        <v>8</v>
      </c>
      <c r="M186" s="9" t="s">
        <v>8</v>
      </c>
    </row>
    <row r="187" spans="1:13" ht="15.6" x14ac:dyDescent="0.25">
      <c r="A187" s="6">
        <v>2</v>
      </c>
      <c r="B187" s="7"/>
      <c r="C187" s="7"/>
      <c r="D187" s="8" t="str">
        <f>IF(C187="","",ROUNDUP(((C186+C187)/2),2))</f>
        <v/>
      </c>
      <c r="E187" s="9" t="str">
        <f>IF(B187="","",ROUND((B187-B186),2))</f>
        <v/>
      </c>
      <c r="F187" s="10" t="str">
        <f>IF(E187="","",IF(C187="","",ROUND((E187*D187),3)))</f>
        <v/>
      </c>
      <c r="G187" s="84"/>
      <c r="H187" s="11">
        <v>2</v>
      </c>
      <c r="I187" s="26"/>
      <c r="J187" s="7"/>
      <c r="K187" s="8" t="str">
        <f>IF(J187="","",ROUNDUP(((J186+J187)/2),2))</f>
        <v/>
      </c>
      <c r="L187" s="9" t="str">
        <f>IF(I187="","",ROUND((I187-I186),2))</f>
        <v/>
      </c>
      <c r="M187" s="9" t="str">
        <f>IF(L187="","",IF(J187="","",ROUND((L187*K187),3)))</f>
        <v/>
      </c>
    </row>
    <row r="188" spans="1:13" ht="15.6" x14ac:dyDescent="0.25">
      <c r="A188" s="6">
        <v>3</v>
      </c>
      <c r="B188" s="7"/>
      <c r="C188" s="7"/>
      <c r="D188" s="8" t="str">
        <f t="shared" ref="D188:D200" si="48">IF(C188="","",ROUNDUP(((C187+C188)/2),2))</f>
        <v/>
      </c>
      <c r="E188" s="9" t="str">
        <f t="shared" ref="E188:E200" si="49">IF(B188="","",ROUND((B188-B187),2))</f>
        <v/>
      </c>
      <c r="F188" s="10" t="str">
        <f t="shared" ref="F188:F200" si="50">IF(E188="","",IF(C188="","",ROUND((E188*D188),3)))</f>
        <v/>
      </c>
      <c r="G188" s="84"/>
      <c r="H188" s="11">
        <v>3</v>
      </c>
      <c r="I188" s="26"/>
      <c r="J188" s="7"/>
      <c r="K188" s="8" t="str">
        <f t="shared" ref="K188:K200" si="51">IF(J188="","",ROUNDUP(((J187+J188)/2),2))</f>
        <v/>
      </c>
      <c r="L188" s="9" t="str">
        <f t="shared" ref="L188:L200" si="52">IF(I188="","",ROUND((I188-I187),2))</f>
        <v/>
      </c>
      <c r="M188" s="9" t="str">
        <f t="shared" ref="M188:M200" si="53">IF(L188="","",IF(J188="","",ROUND((L188*K188),3)))</f>
        <v/>
      </c>
    </row>
    <row r="189" spans="1:13" ht="15.6" x14ac:dyDescent="0.25">
      <c r="A189" s="6">
        <v>4</v>
      </c>
      <c r="B189" s="7"/>
      <c r="C189" s="7"/>
      <c r="D189" s="8" t="str">
        <f t="shared" si="48"/>
        <v/>
      </c>
      <c r="E189" s="9" t="str">
        <f t="shared" si="49"/>
        <v/>
      </c>
      <c r="F189" s="10" t="str">
        <f t="shared" si="50"/>
        <v/>
      </c>
      <c r="G189" s="84"/>
      <c r="H189" s="11">
        <v>4</v>
      </c>
      <c r="I189" s="26"/>
      <c r="J189" s="7"/>
      <c r="K189" s="8" t="str">
        <f t="shared" si="51"/>
        <v/>
      </c>
      <c r="L189" s="9" t="str">
        <f t="shared" si="52"/>
        <v/>
      </c>
      <c r="M189" s="9" t="str">
        <f t="shared" si="53"/>
        <v/>
      </c>
    </row>
    <row r="190" spans="1:13" ht="15.6" x14ac:dyDescent="0.25">
      <c r="A190" s="6">
        <v>5</v>
      </c>
      <c r="B190" s="7"/>
      <c r="C190" s="7"/>
      <c r="D190" s="8" t="str">
        <f t="shared" si="48"/>
        <v/>
      </c>
      <c r="E190" s="9" t="str">
        <f t="shared" si="49"/>
        <v/>
      </c>
      <c r="F190" s="10" t="str">
        <f t="shared" si="50"/>
        <v/>
      </c>
      <c r="G190" s="84"/>
      <c r="H190" s="11">
        <v>5</v>
      </c>
      <c r="I190" s="26"/>
      <c r="J190" s="7"/>
      <c r="K190" s="8" t="str">
        <f t="shared" si="51"/>
        <v/>
      </c>
      <c r="L190" s="9" t="str">
        <f t="shared" si="52"/>
        <v/>
      </c>
      <c r="M190" s="9" t="str">
        <f t="shared" si="53"/>
        <v/>
      </c>
    </row>
    <row r="191" spans="1:13" ht="15.6" x14ac:dyDescent="0.25">
      <c r="A191" s="6">
        <v>6</v>
      </c>
      <c r="B191" s="7"/>
      <c r="C191" s="7"/>
      <c r="D191" s="8" t="str">
        <f t="shared" si="48"/>
        <v/>
      </c>
      <c r="E191" s="9" t="str">
        <f t="shared" si="49"/>
        <v/>
      </c>
      <c r="F191" s="10" t="str">
        <f t="shared" si="50"/>
        <v/>
      </c>
      <c r="G191" s="84"/>
      <c r="H191" s="11">
        <v>6</v>
      </c>
      <c r="I191" s="26"/>
      <c r="J191" s="7"/>
      <c r="K191" s="8" t="str">
        <f t="shared" si="51"/>
        <v/>
      </c>
      <c r="L191" s="9" t="str">
        <f t="shared" si="52"/>
        <v/>
      </c>
      <c r="M191" s="9" t="str">
        <f t="shared" si="53"/>
        <v/>
      </c>
    </row>
    <row r="192" spans="1:13" ht="15.6" x14ac:dyDescent="0.25">
      <c r="A192" s="6">
        <v>7</v>
      </c>
      <c r="B192" s="7"/>
      <c r="C192" s="7"/>
      <c r="D192" s="8" t="str">
        <f t="shared" si="48"/>
        <v/>
      </c>
      <c r="E192" s="9" t="str">
        <f t="shared" si="49"/>
        <v/>
      </c>
      <c r="F192" s="10" t="str">
        <f t="shared" si="50"/>
        <v/>
      </c>
      <c r="G192" s="84"/>
      <c r="H192" s="11">
        <v>7</v>
      </c>
      <c r="I192" s="26"/>
      <c r="J192" s="7"/>
      <c r="K192" s="8" t="str">
        <f t="shared" si="51"/>
        <v/>
      </c>
      <c r="L192" s="9" t="str">
        <f t="shared" si="52"/>
        <v/>
      </c>
      <c r="M192" s="9" t="str">
        <f t="shared" si="53"/>
        <v/>
      </c>
    </row>
    <row r="193" spans="1:13" ht="15.6" x14ac:dyDescent="0.25">
      <c r="A193" s="6">
        <v>8</v>
      </c>
      <c r="B193" s="7"/>
      <c r="C193" s="7"/>
      <c r="D193" s="8" t="str">
        <f t="shared" si="48"/>
        <v/>
      </c>
      <c r="E193" s="9" t="str">
        <f t="shared" si="49"/>
        <v/>
      </c>
      <c r="F193" s="10" t="str">
        <f t="shared" si="50"/>
        <v/>
      </c>
      <c r="G193" s="84"/>
      <c r="H193" s="11">
        <v>8</v>
      </c>
      <c r="I193" s="26"/>
      <c r="J193" s="7"/>
      <c r="K193" s="8" t="str">
        <f t="shared" si="51"/>
        <v/>
      </c>
      <c r="L193" s="9" t="str">
        <f t="shared" si="52"/>
        <v/>
      </c>
      <c r="M193" s="9" t="str">
        <f t="shared" si="53"/>
        <v/>
      </c>
    </row>
    <row r="194" spans="1:13" ht="15.6" x14ac:dyDescent="0.25">
      <c r="A194" s="6">
        <v>9</v>
      </c>
      <c r="B194" s="7"/>
      <c r="C194" s="7"/>
      <c r="D194" s="8" t="str">
        <f t="shared" si="48"/>
        <v/>
      </c>
      <c r="E194" s="9" t="str">
        <f t="shared" si="49"/>
        <v/>
      </c>
      <c r="F194" s="10" t="str">
        <f t="shared" si="50"/>
        <v/>
      </c>
      <c r="G194" s="84"/>
      <c r="H194" s="11">
        <v>9</v>
      </c>
      <c r="I194" s="26"/>
      <c r="J194" s="7"/>
      <c r="K194" s="8" t="str">
        <f t="shared" si="51"/>
        <v/>
      </c>
      <c r="L194" s="9" t="str">
        <f t="shared" si="52"/>
        <v/>
      </c>
      <c r="M194" s="9" t="str">
        <f t="shared" si="53"/>
        <v/>
      </c>
    </row>
    <row r="195" spans="1:13" ht="15.6" x14ac:dyDescent="0.25">
      <c r="A195" s="6">
        <v>10</v>
      </c>
      <c r="B195" s="7"/>
      <c r="C195" s="7"/>
      <c r="D195" s="8" t="str">
        <f t="shared" si="48"/>
        <v/>
      </c>
      <c r="E195" s="9" t="str">
        <f t="shared" si="49"/>
        <v/>
      </c>
      <c r="F195" s="10" t="str">
        <f t="shared" si="50"/>
        <v/>
      </c>
      <c r="G195" s="84"/>
      <c r="H195" s="11">
        <v>10</v>
      </c>
      <c r="I195" s="26"/>
      <c r="J195" s="7"/>
      <c r="K195" s="8" t="str">
        <f t="shared" si="51"/>
        <v/>
      </c>
      <c r="L195" s="9" t="str">
        <f t="shared" si="52"/>
        <v/>
      </c>
      <c r="M195" s="9" t="str">
        <f t="shared" si="53"/>
        <v/>
      </c>
    </row>
    <row r="196" spans="1:13" ht="15.6" x14ac:dyDescent="0.25">
      <c r="A196" s="6">
        <v>11</v>
      </c>
      <c r="B196" s="7"/>
      <c r="C196" s="7"/>
      <c r="D196" s="8" t="str">
        <f t="shared" si="48"/>
        <v/>
      </c>
      <c r="E196" s="9" t="str">
        <f t="shared" si="49"/>
        <v/>
      </c>
      <c r="F196" s="10" t="str">
        <f t="shared" si="50"/>
        <v/>
      </c>
      <c r="G196" s="84"/>
      <c r="H196" s="11">
        <v>11</v>
      </c>
      <c r="I196" s="26"/>
      <c r="J196" s="7"/>
      <c r="K196" s="8" t="str">
        <f t="shared" si="51"/>
        <v/>
      </c>
      <c r="L196" s="9" t="str">
        <f t="shared" si="52"/>
        <v/>
      </c>
      <c r="M196" s="9" t="str">
        <f t="shared" si="53"/>
        <v/>
      </c>
    </row>
    <row r="197" spans="1:13" ht="15.6" x14ac:dyDescent="0.25">
      <c r="A197" s="6">
        <v>12</v>
      </c>
      <c r="B197" s="7"/>
      <c r="C197" s="7"/>
      <c r="D197" s="8" t="str">
        <f t="shared" si="48"/>
        <v/>
      </c>
      <c r="E197" s="9" t="str">
        <f t="shared" si="49"/>
        <v/>
      </c>
      <c r="F197" s="10" t="str">
        <f t="shared" si="50"/>
        <v/>
      </c>
      <c r="G197" s="84"/>
      <c r="H197" s="11">
        <v>12</v>
      </c>
      <c r="I197" s="26"/>
      <c r="J197" s="7"/>
      <c r="K197" s="8" t="str">
        <f t="shared" si="51"/>
        <v/>
      </c>
      <c r="L197" s="9" t="str">
        <f t="shared" si="52"/>
        <v/>
      </c>
      <c r="M197" s="9" t="str">
        <f t="shared" si="53"/>
        <v/>
      </c>
    </row>
    <row r="198" spans="1:13" ht="15.6" x14ac:dyDescent="0.25">
      <c r="A198" s="6">
        <v>13</v>
      </c>
      <c r="B198" s="7"/>
      <c r="C198" s="7"/>
      <c r="D198" s="8" t="str">
        <f t="shared" si="48"/>
        <v/>
      </c>
      <c r="E198" s="9" t="str">
        <f t="shared" si="49"/>
        <v/>
      </c>
      <c r="F198" s="10" t="str">
        <f t="shared" si="50"/>
        <v/>
      </c>
      <c r="G198" s="84"/>
      <c r="H198" s="11">
        <v>13</v>
      </c>
      <c r="I198" s="26"/>
      <c r="J198" s="7"/>
      <c r="K198" s="8" t="str">
        <f t="shared" si="51"/>
        <v/>
      </c>
      <c r="L198" s="9" t="str">
        <f t="shared" si="52"/>
        <v/>
      </c>
      <c r="M198" s="9" t="str">
        <f t="shared" si="53"/>
        <v/>
      </c>
    </row>
    <row r="199" spans="1:13" ht="15.6" x14ac:dyDescent="0.25">
      <c r="A199" s="6">
        <v>14</v>
      </c>
      <c r="B199" s="7"/>
      <c r="C199" s="7"/>
      <c r="D199" s="8" t="str">
        <f t="shared" si="48"/>
        <v/>
      </c>
      <c r="E199" s="9" t="str">
        <f t="shared" si="49"/>
        <v/>
      </c>
      <c r="F199" s="10" t="str">
        <f t="shared" si="50"/>
        <v/>
      </c>
      <c r="G199" s="84"/>
      <c r="H199" s="11">
        <v>14</v>
      </c>
      <c r="I199" s="26"/>
      <c r="J199" s="7"/>
      <c r="K199" s="8" t="str">
        <f t="shared" si="51"/>
        <v/>
      </c>
      <c r="L199" s="9" t="str">
        <f t="shared" si="52"/>
        <v/>
      </c>
      <c r="M199" s="9" t="str">
        <f t="shared" si="53"/>
        <v/>
      </c>
    </row>
    <row r="200" spans="1:13" ht="15.6" x14ac:dyDescent="0.25">
      <c r="A200" s="6">
        <v>15</v>
      </c>
      <c r="B200" s="7"/>
      <c r="C200" s="7"/>
      <c r="D200" s="8" t="str">
        <f t="shared" si="48"/>
        <v/>
      </c>
      <c r="E200" s="9" t="str">
        <f t="shared" si="49"/>
        <v/>
      </c>
      <c r="F200" s="10" t="str">
        <f t="shared" si="50"/>
        <v/>
      </c>
      <c r="G200" s="84"/>
      <c r="H200" s="11">
        <v>15</v>
      </c>
      <c r="I200" s="27"/>
      <c r="J200" s="22"/>
      <c r="K200" s="23" t="str">
        <f t="shared" si="51"/>
        <v/>
      </c>
      <c r="L200" s="24" t="str">
        <f t="shared" si="52"/>
        <v/>
      </c>
      <c r="M200" s="24" t="str">
        <f t="shared" si="53"/>
        <v/>
      </c>
    </row>
    <row r="201" spans="1:13" ht="15.6" x14ac:dyDescent="0.3">
      <c r="A201" s="86" t="s">
        <v>9</v>
      </c>
      <c r="B201" s="87"/>
      <c r="C201" s="87"/>
      <c r="D201" s="88"/>
      <c r="E201" s="89">
        <f>ROUND((SUM(F186:F200)),2)</f>
        <v>0</v>
      </c>
      <c r="F201" s="90"/>
      <c r="G201" s="85"/>
      <c r="H201" s="86" t="s">
        <v>9</v>
      </c>
      <c r="I201" s="87"/>
      <c r="J201" s="87"/>
      <c r="K201" s="88"/>
      <c r="L201" s="89">
        <f>ROUND((SUM(M186:M200)),2)</f>
        <v>0</v>
      </c>
      <c r="M201" s="90"/>
    </row>
    <row r="202" spans="1:13" ht="15.6" x14ac:dyDescent="0.25">
      <c r="A202" s="69" t="s">
        <v>10</v>
      </c>
      <c r="B202" s="70"/>
      <c r="C202" s="70"/>
      <c r="D202" s="70"/>
      <c r="E202" s="70"/>
      <c r="F202" s="71"/>
      <c r="G202" s="12" t="s">
        <v>11</v>
      </c>
      <c r="H202" s="72">
        <f>IF((E201-L201)&lt;0,((E201-L201)*-1),(E201-L201))</f>
        <v>0</v>
      </c>
      <c r="I202" s="73"/>
      <c r="J202" s="73"/>
      <c r="K202" s="73"/>
      <c r="L202" s="73"/>
      <c r="M202" s="74"/>
    </row>
    <row r="203" spans="1:13" ht="15.6" x14ac:dyDescent="0.25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</row>
    <row r="206" spans="1:13" ht="15.6" x14ac:dyDescent="0.25">
      <c r="A206" s="32" t="s">
        <v>28</v>
      </c>
      <c r="B206" s="33"/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4"/>
    </row>
    <row r="207" spans="1:13" ht="15.6" x14ac:dyDescent="0.25">
      <c r="A207" s="32" t="s">
        <v>1</v>
      </c>
      <c r="B207" s="33"/>
      <c r="C207" s="33"/>
      <c r="D207" s="33"/>
      <c r="E207" s="33"/>
      <c r="F207" s="34"/>
      <c r="G207" s="83"/>
      <c r="H207" s="32" t="s">
        <v>2</v>
      </c>
      <c r="I207" s="33"/>
      <c r="J207" s="33"/>
      <c r="K207" s="33"/>
      <c r="L207" s="33"/>
      <c r="M207" s="34"/>
    </row>
    <row r="208" spans="1:13" ht="15.6" x14ac:dyDescent="0.25">
      <c r="A208" s="2" t="s">
        <v>3</v>
      </c>
      <c r="B208" s="3" t="s">
        <v>4</v>
      </c>
      <c r="C208" s="3" t="s">
        <v>5</v>
      </c>
      <c r="D208" s="3" t="s">
        <v>6</v>
      </c>
      <c r="E208" s="3" t="s">
        <v>4</v>
      </c>
      <c r="F208" s="4" t="s">
        <v>7</v>
      </c>
      <c r="G208" s="84"/>
      <c r="H208" s="25" t="s">
        <v>3</v>
      </c>
      <c r="I208" s="18" t="str">
        <f>B208</f>
        <v>Dist</v>
      </c>
      <c r="J208" s="19" t="str">
        <f>C208</f>
        <v>R.L</v>
      </c>
      <c r="K208" s="19" t="str">
        <f>D208</f>
        <v>Av.RL</v>
      </c>
      <c r="L208" s="19" t="str">
        <f>E208</f>
        <v>Dist</v>
      </c>
      <c r="M208" s="19" t="str">
        <f>F208</f>
        <v>Area</v>
      </c>
    </row>
    <row r="209" spans="1:13" ht="15.6" x14ac:dyDescent="0.25">
      <c r="A209" s="6">
        <v>1</v>
      </c>
      <c r="B209" s="7"/>
      <c r="C209" s="7"/>
      <c r="D209" s="8" t="s">
        <v>8</v>
      </c>
      <c r="E209" s="9" t="s">
        <v>8</v>
      </c>
      <c r="F209" s="10" t="s">
        <v>8</v>
      </c>
      <c r="G209" s="84"/>
      <c r="H209" s="11">
        <v>1</v>
      </c>
      <c r="I209" s="26"/>
      <c r="J209" s="7"/>
      <c r="K209" s="8" t="s">
        <v>8</v>
      </c>
      <c r="L209" s="9" t="s">
        <v>8</v>
      </c>
      <c r="M209" s="9" t="s">
        <v>8</v>
      </c>
    </row>
    <row r="210" spans="1:13" ht="15.6" x14ac:dyDescent="0.25">
      <c r="A210" s="6">
        <v>2</v>
      </c>
      <c r="B210" s="7"/>
      <c r="C210" s="7"/>
      <c r="D210" s="8" t="str">
        <f>IF(C210="","",ROUNDUP(((C209+C210)/2),2))</f>
        <v/>
      </c>
      <c r="E210" s="9" t="str">
        <f>IF(B210="","",ROUND((B210-B209),2))</f>
        <v/>
      </c>
      <c r="F210" s="10" t="str">
        <f>IF(E210="","",IF(C210="","",ROUND((E210*D210),3)))</f>
        <v/>
      </c>
      <c r="G210" s="84"/>
      <c r="H210" s="11">
        <v>2</v>
      </c>
      <c r="I210" s="26"/>
      <c r="J210" s="7"/>
      <c r="K210" s="8" t="str">
        <f>IF(J210="","",ROUNDUP(((J209+J210)/2),2))</f>
        <v/>
      </c>
      <c r="L210" s="9" t="str">
        <f>IF(I210="","",ROUND((I210-I209),2))</f>
        <v/>
      </c>
      <c r="M210" s="9" t="str">
        <f>IF(L210="","",IF(J210="","",ROUND((L210*K210),3)))</f>
        <v/>
      </c>
    </row>
    <row r="211" spans="1:13" ht="15.6" x14ac:dyDescent="0.25">
      <c r="A211" s="6">
        <v>3</v>
      </c>
      <c r="B211" s="7"/>
      <c r="C211" s="7"/>
      <c r="D211" s="8" t="str">
        <f t="shared" ref="D211:D223" si="54">IF(C211="","",ROUNDUP(((C210+C211)/2),2))</f>
        <v/>
      </c>
      <c r="E211" s="9" t="str">
        <f t="shared" ref="E211:E223" si="55">IF(B211="","",ROUND((B211-B210),2))</f>
        <v/>
      </c>
      <c r="F211" s="10" t="str">
        <f t="shared" ref="F211:F223" si="56">IF(E211="","",IF(C211="","",ROUND((E211*D211),3)))</f>
        <v/>
      </c>
      <c r="G211" s="84"/>
      <c r="H211" s="11">
        <v>3</v>
      </c>
      <c r="I211" s="26"/>
      <c r="J211" s="7"/>
      <c r="K211" s="8" t="str">
        <f t="shared" ref="K211:K223" si="57">IF(J211="","",ROUNDUP(((J210+J211)/2),2))</f>
        <v/>
      </c>
      <c r="L211" s="9" t="str">
        <f t="shared" ref="L211:L223" si="58">IF(I211="","",ROUND((I211-I210),2))</f>
        <v/>
      </c>
      <c r="M211" s="9" t="str">
        <f t="shared" ref="M211:M223" si="59">IF(L211="","",IF(J211="","",ROUND((L211*K211),3)))</f>
        <v/>
      </c>
    </row>
    <row r="212" spans="1:13" ht="15.6" x14ac:dyDescent="0.25">
      <c r="A212" s="6">
        <v>4</v>
      </c>
      <c r="B212" s="7"/>
      <c r="C212" s="7"/>
      <c r="D212" s="8" t="str">
        <f t="shared" si="54"/>
        <v/>
      </c>
      <c r="E212" s="9" t="str">
        <f t="shared" si="55"/>
        <v/>
      </c>
      <c r="F212" s="10" t="str">
        <f t="shared" si="56"/>
        <v/>
      </c>
      <c r="G212" s="84"/>
      <c r="H212" s="11">
        <v>4</v>
      </c>
      <c r="I212" s="26"/>
      <c r="J212" s="7"/>
      <c r="K212" s="8" t="str">
        <f t="shared" si="57"/>
        <v/>
      </c>
      <c r="L212" s="9" t="str">
        <f t="shared" si="58"/>
        <v/>
      </c>
      <c r="M212" s="9" t="str">
        <f t="shared" si="59"/>
        <v/>
      </c>
    </row>
    <row r="213" spans="1:13" ht="15.6" x14ac:dyDescent="0.25">
      <c r="A213" s="6">
        <v>5</v>
      </c>
      <c r="B213" s="7"/>
      <c r="C213" s="7"/>
      <c r="D213" s="8" t="str">
        <f t="shared" si="54"/>
        <v/>
      </c>
      <c r="E213" s="9" t="str">
        <f t="shared" si="55"/>
        <v/>
      </c>
      <c r="F213" s="10" t="str">
        <f t="shared" si="56"/>
        <v/>
      </c>
      <c r="G213" s="84"/>
      <c r="H213" s="11">
        <v>5</v>
      </c>
      <c r="I213" s="26"/>
      <c r="J213" s="7"/>
      <c r="K213" s="8" t="str">
        <f t="shared" si="57"/>
        <v/>
      </c>
      <c r="L213" s="9" t="str">
        <f t="shared" si="58"/>
        <v/>
      </c>
      <c r="M213" s="9" t="str">
        <f t="shared" si="59"/>
        <v/>
      </c>
    </row>
    <row r="214" spans="1:13" ht="15.6" x14ac:dyDescent="0.25">
      <c r="A214" s="6">
        <v>6</v>
      </c>
      <c r="B214" s="7"/>
      <c r="C214" s="7"/>
      <c r="D214" s="8" t="str">
        <f t="shared" si="54"/>
        <v/>
      </c>
      <c r="E214" s="9" t="str">
        <f t="shared" si="55"/>
        <v/>
      </c>
      <c r="F214" s="10" t="str">
        <f t="shared" si="56"/>
        <v/>
      </c>
      <c r="G214" s="84"/>
      <c r="H214" s="11">
        <v>6</v>
      </c>
      <c r="I214" s="26"/>
      <c r="J214" s="7"/>
      <c r="K214" s="8" t="str">
        <f t="shared" si="57"/>
        <v/>
      </c>
      <c r="L214" s="9" t="str">
        <f t="shared" si="58"/>
        <v/>
      </c>
      <c r="M214" s="9" t="str">
        <f t="shared" si="59"/>
        <v/>
      </c>
    </row>
    <row r="215" spans="1:13" ht="15.6" x14ac:dyDescent="0.25">
      <c r="A215" s="6">
        <v>7</v>
      </c>
      <c r="B215" s="7"/>
      <c r="C215" s="7"/>
      <c r="D215" s="8" t="str">
        <f t="shared" si="54"/>
        <v/>
      </c>
      <c r="E215" s="9" t="str">
        <f t="shared" si="55"/>
        <v/>
      </c>
      <c r="F215" s="10" t="str">
        <f t="shared" si="56"/>
        <v/>
      </c>
      <c r="G215" s="84"/>
      <c r="H215" s="11">
        <v>7</v>
      </c>
      <c r="I215" s="26"/>
      <c r="J215" s="7"/>
      <c r="K215" s="8" t="str">
        <f t="shared" si="57"/>
        <v/>
      </c>
      <c r="L215" s="9" t="str">
        <f t="shared" si="58"/>
        <v/>
      </c>
      <c r="M215" s="9" t="str">
        <f t="shared" si="59"/>
        <v/>
      </c>
    </row>
    <row r="216" spans="1:13" ht="15.6" x14ac:dyDescent="0.25">
      <c r="A216" s="6">
        <v>8</v>
      </c>
      <c r="B216" s="7"/>
      <c r="C216" s="7"/>
      <c r="D216" s="8" t="str">
        <f t="shared" si="54"/>
        <v/>
      </c>
      <c r="E216" s="9" t="str">
        <f t="shared" si="55"/>
        <v/>
      </c>
      <c r="F216" s="10" t="str">
        <f t="shared" si="56"/>
        <v/>
      </c>
      <c r="G216" s="84"/>
      <c r="H216" s="11">
        <v>8</v>
      </c>
      <c r="I216" s="26"/>
      <c r="J216" s="7"/>
      <c r="K216" s="8" t="str">
        <f t="shared" si="57"/>
        <v/>
      </c>
      <c r="L216" s="9" t="str">
        <f t="shared" si="58"/>
        <v/>
      </c>
      <c r="M216" s="9" t="str">
        <f t="shared" si="59"/>
        <v/>
      </c>
    </row>
    <row r="217" spans="1:13" ht="15.6" x14ac:dyDescent="0.25">
      <c r="A217" s="6">
        <v>9</v>
      </c>
      <c r="B217" s="7"/>
      <c r="C217" s="7"/>
      <c r="D217" s="8" t="str">
        <f t="shared" si="54"/>
        <v/>
      </c>
      <c r="E217" s="9" t="str">
        <f t="shared" si="55"/>
        <v/>
      </c>
      <c r="F217" s="10" t="str">
        <f t="shared" si="56"/>
        <v/>
      </c>
      <c r="G217" s="84"/>
      <c r="H217" s="11">
        <v>9</v>
      </c>
      <c r="I217" s="26"/>
      <c r="J217" s="7"/>
      <c r="K217" s="8" t="str">
        <f t="shared" si="57"/>
        <v/>
      </c>
      <c r="L217" s="9" t="str">
        <f t="shared" si="58"/>
        <v/>
      </c>
      <c r="M217" s="9" t="str">
        <f t="shared" si="59"/>
        <v/>
      </c>
    </row>
    <row r="218" spans="1:13" ht="15.6" x14ac:dyDescent="0.25">
      <c r="A218" s="6">
        <v>10</v>
      </c>
      <c r="B218" s="7"/>
      <c r="C218" s="7"/>
      <c r="D218" s="8" t="str">
        <f t="shared" si="54"/>
        <v/>
      </c>
      <c r="E218" s="9" t="str">
        <f t="shared" si="55"/>
        <v/>
      </c>
      <c r="F218" s="10" t="str">
        <f t="shared" si="56"/>
        <v/>
      </c>
      <c r="G218" s="84"/>
      <c r="H218" s="11">
        <v>10</v>
      </c>
      <c r="I218" s="26"/>
      <c r="J218" s="7"/>
      <c r="K218" s="8" t="str">
        <f t="shared" si="57"/>
        <v/>
      </c>
      <c r="L218" s="9" t="str">
        <f t="shared" si="58"/>
        <v/>
      </c>
      <c r="M218" s="9" t="str">
        <f t="shared" si="59"/>
        <v/>
      </c>
    </row>
    <row r="219" spans="1:13" ht="15.6" x14ac:dyDescent="0.25">
      <c r="A219" s="6">
        <v>11</v>
      </c>
      <c r="B219" s="7"/>
      <c r="C219" s="7"/>
      <c r="D219" s="8" t="str">
        <f t="shared" si="54"/>
        <v/>
      </c>
      <c r="E219" s="9" t="str">
        <f t="shared" si="55"/>
        <v/>
      </c>
      <c r="F219" s="10" t="str">
        <f t="shared" si="56"/>
        <v/>
      </c>
      <c r="G219" s="84"/>
      <c r="H219" s="11">
        <v>11</v>
      </c>
      <c r="I219" s="26"/>
      <c r="J219" s="7"/>
      <c r="K219" s="8" t="str">
        <f t="shared" si="57"/>
        <v/>
      </c>
      <c r="L219" s="9" t="str">
        <f t="shared" si="58"/>
        <v/>
      </c>
      <c r="M219" s="9" t="str">
        <f t="shared" si="59"/>
        <v/>
      </c>
    </row>
    <row r="220" spans="1:13" ht="15.6" x14ac:dyDescent="0.25">
      <c r="A220" s="6">
        <v>12</v>
      </c>
      <c r="B220" s="7"/>
      <c r="C220" s="7"/>
      <c r="D220" s="8" t="str">
        <f t="shared" si="54"/>
        <v/>
      </c>
      <c r="E220" s="9" t="str">
        <f t="shared" si="55"/>
        <v/>
      </c>
      <c r="F220" s="10" t="str">
        <f t="shared" si="56"/>
        <v/>
      </c>
      <c r="G220" s="84"/>
      <c r="H220" s="11">
        <v>12</v>
      </c>
      <c r="I220" s="26"/>
      <c r="J220" s="7"/>
      <c r="K220" s="8" t="str">
        <f t="shared" si="57"/>
        <v/>
      </c>
      <c r="L220" s="9" t="str">
        <f t="shared" si="58"/>
        <v/>
      </c>
      <c r="M220" s="9" t="str">
        <f t="shared" si="59"/>
        <v/>
      </c>
    </row>
    <row r="221" spans="1:13" ht="15.6" x14ac:dyDescent="0.25">
      <c r="A221" s="6">
        <v>13</v>
      </c>
      <c r="B221" s="7"/>
      <c r="C221" s="7"/>
      <c r="D221" s="8" t="str">
        <f t="shared" si="54"/>
        <v/>
      </c>
      <c r="E221" s="9" t="str">
        <f t="shared" si="55"/>
        <v/>
      </c>
      <c r="F221" s="10" t="str">
        <f t="shared" si="56"/>
        <v/>
      </c>
      <c r="G221" s="84"/>
      <c r="H221" s="11">
        <v>13</v>
      </c>
      <c r="I221" s="26"/>
      <c r="J221" s="7"/>
      <c r="K221" s="8" t="str">
        <f t="shared" si="57"/>
        <v/>
      </c>
      <c r="L221" s="9" t="str">
        <f t="shared" si="58"/>
        <v/>
      </c>
      <c r="M221" s="9" t="str">
        <f t="shared" si="59"/>
        <v/>
      </c>
    </row>
    <row r="222" spans="1:13" ht="15.6" x14ac:dyDescent="0.25">
      <c r="A222" s="6">
        <v>14</v>
      </c>
      <c r="B222" s="7"/>
      <c r="C222" s="7"/>
      <c r="D222" s="8" t="str">
        <f t="shared" si="54"/>
        <v/>
      </c>
      <c r="E222" s="9" t="str">
        <f t="shared" si="55"/>
        <v/>
      </c>
      <c r="F222" s="10" t="str">
        <f t="shared" si="56"/>
        <v/>
      </c>
      <c r="G222" s="84"/>
      <c r="H222" s="11">
        <v>14</v>
      </c>
      <c r="I222" s="26"/>
      <c r="J222" s="7"/>
      <c r="K222" s="8" t="str">
        <f t="shared" si="57"/>
        <v/>
      </c>
      <c r="L222" s="9" t="str">
        <f t="shared" si="58"/>
        <v/>
      </c>
      <c r="M222" s="9" t="str">
        <f t="shared" si="59"/>
        <v/>
      </c>
    </row>
    <row r="223" spans="1:13" ht="15.6" x14ac:dyDescent="0.25">
      <c r="A223" s="6">
        <v>15</v>
      </c>
      <c r="B223" s="7"/>
      <c r="C223" s="7"/>
      <c r="D223" s="8" t="str">
        <f t="shared" si="54"/>
        <v/>
      </c>
      <c r="E223" s="9" t="str">
        <f t="shared" si="55"/>
        <v/>
      </c>
      <c r="F223" s="10" t="str">
        <f t="shared" si="56"/>
        <v/>
      </c>
      <c r="G223" s="84"/>
      <c r="H223" s="11">
        <v>15</v>
      </c>
      <c r="I223" s="27"/>
      <c r="J223" s="22"/>
      <c r="K223" s="23" t="str">
        <f t="shared" si="57"/>
        <v/>
      </c>
      <c r="L223" s="24" t="str">
        <f t="shared" si="58"/>
        <v/>
      </c>
      <c r="M223" s="24" t="str">
        <f t="shared" si="59"/>
        <v/>
      </c>
    </row>
    <row r="224" spans="1:13" ht="15.6" x14ac:dyDescent="0.3">
      <c r="A224" s="86" t="s">
        <v>9</v>
      </c>
      <c r="B224" s="87"/>
      <c r="C224" s="87"/>
      <c r="D224" s="88"/>
      <c r="E224" s="89">
        <f>ROUND((SUM(F209:F223)),2)</f>
        <v>0</v>
      </c>
      <c r="F224" s="90"/>
      <c r="G224" s="85"/>
      <c r="H224" s="86" t="s">
        <v>9</v>
      </c>
      <c r="I224" s="87"/>
      <c r="J224" s="87"/>
      <c r="K224" s="88"/>
      <c r="L224" s="89">
        <f>ROUND((SUM(M209:M223)),2)</f>
        <v>0</v>
      </c>
      <c r="M224" s="90"/>
    </row>
    <row r="225" spans="1:13" ht="15.6" x14ac:dyDescent="0.25">
      <c r="A225" s="69" t="s">
        <v>10</v>
      </c>
      <c r="B225" s="70"/>
      <c r="C225" s="70"/>
      <c r="D225" s="70"/>
      <c r="E225" s="70"/>
      <c r="F225" s="71"/>
      <c r="G225" s="12" t="s">
        <v>11</v>
      </c>
      <c r="H225" s="72">
        <f>IF((E224-L224)&lt;0,((E224-L224)*-1),(E224-L224))</f>
        <v>0</v>
      </c>
      <c r="I225" s="73"/>
      <c r="J225" s="73"/>
      <c r="K225" s="73"/>
      <c r="L225" s="73"/>
      <c r="M225" s="74"/>
    </row>
    <row r="226" spans="1:13" ht="15.6" x14ac:dyDescent="0.25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</row>
    <row r="230" spans="1:13" ht="15.6" x14ac:dyDescent="0.25">
      <c r="A230" s="32" t="s">
        <v>29</v>
      </c>
      <c r="B230" s="33"/>
      <c r="C230" s="33"/>
      <c r="D230" s="33"/>
      <c r="E230" s="33"/>
      <c r="F230" s="33"/>
      <c r="G230" s="33"/>
      <c r="H230" s="33"/>
      <c r="I230" s="33"/>
      <c r="J230" s="33"/>
      <c r="K230" s="33"/>
      <c r="L230" s="33"/>
      <c r="M230" s="34"/>
    </row>
    <row r="231" spans="1:13" ht="15.6" x14ac:dyDescent="0.25">
      <c r="A231" s="32" t="s">
        <v>1</v>
      </c>
      <c r="B231" s="33"/>
      <c r="C231" s="33"/>
      <c r="D231" s="33"/>
      <c r="E231" s="33"/>
      <c r="F231" s="34"/>
      <c r="G231" s="83"/>
      <c r="H231" s="32" t="s">
        <v>2</v>
      </c>
      <c r="I231" s="33"/>
      <c r="J231" s="33"/>
      <c r="K231" s="33"/>
      <c r="L231" s="33"/>
      <c r="M231" s="34"/>
    </row>
    <row r="232" spans="1:13" ht="15.6" x14ac:dyDescent="0.25">
      <c r="A232" s="2" t="s">
        <v>3</v>
      </c>
      <c r="B232" s="3" t="s">
        <v>4</v>
      </c>
      <c r="C232" s="3" t="s">
        <v>5</v>
      </c>
      <c r="D232" s="3" t="s">
        <v>6</v>
      </c>
      <c r="E232" s="3" t="s">
        <v>4</v>
      </c>
      <c r="F232" s="4" t="s">
        <v>7</v>
      </c>
      <c r="G232" s="84"/>
      <c r="H232" s="25" t="s">
        <v>3</v>
      </c>
      <c r="I232" s="18" t="str">
        <f>B232</f>
        <v>Dist</v>
      </c>
      <c r="J232" s="19" t="str">
        <f>C232</f>
        <v>R.L</v>
      </c>
      <c r="K232" s="19" t="str">
        <f>D232</f>
        <v>Av.RL</v>
      </c>
      <c r="L232" s="19" t="str">
        <f>E232</f>
        <v>Dist</v>
      </c>
      <c r="M232" s="19" t="str">
        <f>F232</f>
        <v>Area</v>
      </c>
    </row>
    <row r="233" spans="1:13" ht="15.6" x14ac:dyDescent="0.25">
      <c r="A233" s="6">
        <v>1</v>
      </c>
      <c r="B233" s="7"/>
      <c r="C233" s="7"/>
      <c r="D233" s="8" t="s">
        <v>8</v>
      </c>
      <c r="E233" s="9" t="s">
        <v>8</v>
      </c>
      <c r="F233" s="10" t="s">
        <v>8</v>
      </c>
      <c r="G233" s="84"/>
      <c r="H233" s="11">
        <v>1</v>
      </c>
      <c r="I233" s="26"/>
      <c r="J233" s="7"/>
      <c r="K233" s="8" t="s">
        <v>8</v>
      </c>
      <c r="L233" s="9" t="s">
        <v>8</v>
      </c>
      <c r="M233" s="9" t="s">
        <v>8</v>
      </c>
    </row>
    <row r="234" spans="1:13" ht="15.6" x14ac:dyDescent="0.25">
      <c r="A234" s="6">
        <v>2</v>
      </c>
      <c r="B234" s="7"/>
      <c r="C234" s="7"/>
      <c r="D234" s="8" t="str">
        <f>IF(C234="","",ROUNDUP(((C233+C234)/2),2))</f>
        <v/>
      </c>
      <c r="E234" s="9" t="str">
        <f>IF(B234="","",ROUND((B234-B233),2))</f>
        <v/>
      </c>
      <c r="F234" s="10" t="str">
        <f>IF(E234="","",IF(C234="","",ROUND((E234*D234),3)))</f>
        <v/>
      </c>
      <c r="G234" s="84"/>
      <c r="H234" s="11">
        <v>2</v>
      </c>
      <c r="I234" s="26"/>
      <c r="J234" s="7"/>
      <c r="K234" s="8" t="str">
        <f>IF(J234="","",ROUNDUP(((J233+J234)/2),2))</f>
        <v/>
      </c>
      <c r="L234" s="9" t="str">
        <f>IF(I234="","",ROUND((I234-I233),2))</f>
        <v/>
      </c>
      <c r="M234" s="9" t="str">
        <f>IF(L234="","",IF(J234="","",ROUND((L234*K234),3)))</f>
        <v/>
      </c>
    </row>
    <row r="235" spans="1:13" ht="15.6" x14ac:dyDescent="0.25">
      <c r="A235" s="6">
        <v>3</v>
      </c>
      <c r="B235" s="7"/>
      <c r="C235" s="7"/>
      <c r="D235" s="8" t="str">
        <f t="shared" ref="D235:D247" si="60">IF(C235="","",ROUNDUP(((C234+C235)/2),2))</f>
        <v/>
      </c>
      <c r="E235" s="9" t="str">
        <f t="shared" ref="E235:E247" si="61">IF(B235="","",ROUND((B235-B234),2))</f>
        <v/>
      </c>
      <c r="F235" s="10" t="str">
        <f t="shared" ref="F235:F247" si="62">IF(E235="","",IF(C235="","",ROUND((E235*D235),3)))</f>
        <v/>
      </c>
      <c r="G235" s="84"/>
      <c r="H235" s="11">
        <v>3</v>
      </c>
      <c r="I235" s="26"/>
      <c r="J235" s="7"/>
      <c r="K235" s="8" t="str">
        <f t="shared" ref="K235:K247" si="63">IF(J235="","",ROUNDUP(((J234+J235)/2),2))</f>
        <v/>
      </c>
      <c r="L235" s="9" t="str">
        <f t="shared" ref="L235:L247" si="64">IF(I235="","",ROUND((I235-I234),2))</f>
        <v/>
      </c>
      <c r="M235" s="9" t="str">
        <f t="shared" ref="M235:M247" si="65">IF(L235="","",IF(J235="","",ROUND((L235*K235),3)))</f>
        <v/>
      </c>
    </row>
    <row r="236" spans="1:13" ht="15.6" x14ac:dyDescent="0.25">
      <c r="A236" s="6">
        <v>4</v>
      </c>
      <c r="B236" s="7"/>
      <c r="C236" s="7"/>
      <c r="D236" s="8" t="str">
        <f t="shared" si="60"/>
        <v/>
      </c>
      <c r="E236" s="9" t="str">
        <f t="shared" si="61"/>
        <v/>
      </c>
      <c r="F236" s="10" t="str">
        <f t="shared" si="62"/>
        <v/>
      </c>
      <c r="G236" s="84"/>
      <c r="H236" s="11">
        <v>4</v>
      </c>
      <c r="I236" s="26"/>
      <c r="J236" s="7"/>
      <c r="K236" s="8" t="str">
        <f t="shared" si="63"/>
        <v/>
      </c>
      <c r="L236" s="9" t="str">
        <f t="shared" si="64"/>
        <v/>
      </c>
      <c r="M236" s="9" t="str">
        <f t="shared" si="65"/>
        <v/>
      </c>
    </row>
    <row r="237" spans="1:13" ht="15.6" x14ac:dyDescent="0.25">
      <c r="A237" s="6">
        <v>5</v>
      </c>
      <c r="B237" s="7"/>
      <c r="C237" s="7"/>
      <c r="D237" s="8" t="str">
        <f t="shared" si="60"/>
        <v/>
      </c>
      <c r="E237" s="9" t="str">
        <f t="shared" si="61"/>
        <v/>
      </c>
      <c r="F237" s="10" t="str">
        <f t="shared" si="62"/>
        <v/>
      </c>
      <c r="G237" s="84"/>
      <c r="H237" s="11">
        <v>5</v>
      </c>
      <c r="I237" s="26"/>
      <c r="J237" s="7"/>
      <c r="K237" s="8" t="str">
        <f t="shared" si="63"/>
        <v/>
      </c>
      <c r="L237" s="9" t="str">
        <f t="shared" si="64"/>
        <v/>
      </c>
      <c r="M237" s="9" t="str">
        <f t="shared" si="65"/>
        <v/>
      </c>
    </row>
    <row r="238" spans="1:13" ht="15.6" x14ac:dyDescent="0.25">
      <c r="A238" s="6">
        <v>6</v>
      </c>
      <c r="B238" s="7"/>
      <c r="C238" s="7"/>
      <c r="D238" s="8" t="str">
        <f t="shared" si="60"/>
        <v/>
      </c>
      <c r="E238" s="9" t="str">
        <f t="shared" si="61"/>
        <v/>
      </c>
      <c r="F238" s="10" t="str">
        <f t="shared" si="62"/>
        <v/>
      </c>
      <c r="G238" s="84"/>
      <c r="H238" s="11">
        <v>6</v>
      </c>
      <c r="I238" s="26"/>
      <c r="J238" s="7"/>
      <c r="K238" s="8" t="str">
        <f t="shared" si="63"/>
        <v/>
      </c>
      <c r="L238" s="9" t="str">
        <f t="shared" si="64"/>
        <v/>
      </c>
      <c r="M238" s="9" t="str">
        <f t="shared" si="65"/>
        <v/>
      </c>
    </row>
    <row r="239" spans="1:13" ht="15.6" x14ac:dyDescent="0.25">
      <c r="A239" s="6">
        <v>7</v>
      </c>
      <c r="B239" s="7"/>
      <c r="C239" s="7"/>
      <c r="D239" s="8" t="str">
        <f t="shared" si="60"/>
        <v/>
      </c>
      <c r="E239" s="9" t="str">
        <f t="shared" si="61"/>
        <v/>
      </c>
      <c r="F239" s="10" t="str">
        <f t="shared" si="62"/>
        <v/>
      </c>
      <c r="G239" s="84"/>
      <c r="H239" s="11">
        <v>7</v>
      </c>
      <c r="I239" s="26"/>
      <c r="J239" s="7"/>
      <c r="K239" s="8" t="str">
        <f t="shared" si="63"/>
        <v/>
      </c>
      <c r="L239" s="9" t="str">
        <f t="shared" si="64"/>
        <v/>
      </c>
      <c r="M239" s="9" t="str">
        <f t="shared" si="65"/>
        <v/>
      </c>
    </row>
    <row r="240" spans="1:13" ht="15.6" x14ac:dyDescent="0.25">
      <c r="A240" s="6">
        <v>8</v>
      </c>
      <c r="B240" s="7"/>
      <c r="C240" s="7"/>
      <c r="D240" s="8" t="str">
        <f t="shared" si="60"/>
        <v/>
      </c>
      <c r="E240" s="9" t="str">
        <f t="shared" si="61"/>
        <v/>
      </c>
      <c r="F240" s="10" t="str">
        <f t="shared" si="62"/>
        <v/>
      </c>
      <c r="G240" s="84"/>
      <c r="H240" s="11">
        <v>8</v>
      </c>
      <c r="I240" s="26"/>
      <c r="J240" s="7"/>
      <c r="K240" s="8" t="str">
        <f t="shared" si="63"/>
        <v/>
      </c>
      <c r="L240" s="9" t="str">
        <f t="shared" si="64"/>
        <v/>
      </c>
      <c r="M240" s="9" t="str">
        <f t="shared" si="65"/>
        <v/>
      </c>
    </row>
    <row r="241" spans="1:13" ht="15.6" x14ac:dyDescent="0.25">
      <c r="A241" s="6">
        <v>9</v>
      </c>
      <c r="B241" s="7"/>
      <c r="C241" s="7"/>
      <c r="D241" s="8" t="str">
        <f t="shared" si="60"/>
        <v/>
      </c>
      <c r="E241" s="9" t="str">
        <f t="shared" si="61"/>
        <v/>
      </c>
      <c r="F241" s="10" t="str">
        <f t="shared" si="62"/>
        <v/>
      </c>
      <c r="G241" s="84"/>
      <c r="H241" s="11">
        <v>9</v>
      </c>
      <c r="I241" s="26"/>
      <c r="J241" s="7"/>
      <c r="K241" s="8" t="str">
        <f t="shared" si="63"/>
        <v/>
      </c>
      <c r="L241" s="9" t="str">
        <f t="shared" si="64"/>
        <v/>
      </c>
      <c r="M241" s="9" t="str">
        <f t="shared" si="65"/>
        <v/>
      </c>
    </row>
    <row r="242" spans="1:13" ht="15.6" x14ac:dyDescent="0.25">
      <c r="A242" s="6">
        <v>10</v>
      </c>
      <c r="B242" s="7"/>
      <c r="C242" s="7"/>
      <c r="D242" s="8" t="str">
        <f t="shared" si="60"/>
        <v/>
      </c>
      <c r="E242" s="9" t="str">
        <f t="shared" si="61"/>
        <v/>
      </c>
      <c r="F242" s="10" t="str">
        <f t="shared" si="62"/>
        <v/>
      </c>
      <c r="G242" s="84"/>
      <c r="H242" s="11">
        <v>10</v>
      </c>
      <c r="I242" s="26"/>
      <c r="J242" s="7"/>
      <c r="K242" s="8" t="str">
        <f t="shared" si="63"/>
        <v/>
      </c>
      <c r="L242" s="9" t="str">
        <f t="shared" si="64"/>
        <v/>
      </c>
      <c r="M242" s="9" t="str">
        <f t="shared" si="65"/>
        <v/>
      </c>
    </row>
    <row r="243" spans="1:13" ht="15.6" x14ac:dyDescent="0.25">
      <c r="A243" s="6">
        <v>11</v>
      </c>
      <c r="B243" s="7"/>
      <c r="C243" s="7"/>
      <c r="D243" s="8" t="str">
        <f t="shared" si="60"/>
        <v/>
      </c>
      <c r="E243" s="9" t="str">
        <f t="shared" si="61"/>
        <v/>
      </c>
      <c r="F243" s="10" t="str">
        <f t="shared" si="62"/>
        <v/>
      </c>
      <c r="G243" s="84"/>
      <c r="H243" s="11">
        <v>11</v>
      </c>
      <c r="I243" s="26"/>
      <c r="J243" s="7"/>
      <c r="K243" s="8" t="str">
        <f t="shared" si="63"/>
        <v/>
      </c>
      <c r="L243" s="9" t="str">
        <f t="shared" si="64"/>
        <v/>
      </c>
      <c r="M243" s="9" t="str">
        <f t="shared" si="65"/>
        <v/>
      </c>
    </row>
    <row r="244" spans="1:13" ht="15.6" x14ac:dyDescent="0.25">
      <c r="A244" s="6">
        <v>12</v>
      </c>
      <c r="B244" s="7"/>
      <c r="C244" s="7"/>
      <c r="D244" s="8" t="str">
        <f t="shared" si="60"/>
        <v/>
      </c>
      <c r="E244" s="9" t="str">
        <f t="shared" si="61"/>
        <v/>
      </c>
      <c r="F244" s="10" t="str">
        <f t="shared" si="62"/>
        <v/>
      </c>
      <c r="G244" s="84"/>
      <c r="H244" s="11">
        <v>12</v>
      </c>
      <c r="I244" s="26"/>
      <c r="J244" s="7"/>
      <c r="K244" s="8" t="str">
        <f t="shared" si="63"/>
        <v/>
      </c>
      <c r="L244" s="9" t="str">
        <f t="shared" si="64"/>
        <v/>
      </c>
      <c r="M244" s="9" t="str">
        <f t="shared" si="65"/>
        <v/>
      </c>
    </row>
    <row r="245" spans="1:13" ht="15.6" x14ac:dyDescent="0.25">
      <c r="A245" s="6">
        <v>13</v>
      </c>
      <c r="B245" s="7"/>
      <c r="C245" s="7"/>
      <c r="D245" s="8" t="str">
        <f t="shared" si="60"/>
        <v/>
      </c>
      <c r="E245" s="9" t="str">
        <f t="shared" si="61"/>
        <v/>
      </c>
      <c r="F245" s="10" t="str">
        <f t="shared" si="62"/>
        <v/>
      </c>
      <c r="G245" s="84"/>
      <c r="H245" s="11">
        <v>13</v>
      </c>
      <c r="I245" s="26"/>
      <c r="J245" s="7"/>
      <c r="K245" s="8" t="str">
        <f t="shared" si="63"/>
        <v/>
      </c>
      <c r="L245" s="9" t="str">
        <f t="shared" si="64"/>
        <v/>
      </c>
      <c r="M245" s="9" t="str">
        <f t="shared" si="65"/>
        <v/>
      </c>
    </row>
    <row r="246" spans="1:13" ht="15.6" x14ac:dyDescent="0.25">
      <c r="A246" s="6">
        <v>14</v>
      </c>
      <c r="B246" s="7"/>
      <c r="C246" s="7"/>
      <c r="D246" s="8" t="str">
        <f t="shared" si="60"/>
        <v/>
      </c>
      <c r="E246" s="9" t="str">
        <f t="shared" si="61"/>
        <v/>
      </c>
      <c r="F246" s="10" t="str">
        <f t="shared" si="62"/>
        <v/>
      </c>
      <c r="G246" s="84"/>
      <c r="H246" s="11">
        <v>14</v>
      </c>
      <c r="I246" s="26"/>
      <c r="J246" s="7"/>
      <c r="K246" s="8" t="str">
        <f t="shared" si="63"/>
        <v/>
      </c>
      <c r="L246" s="9" t="str">
        <f t="shared" si="64"/>
        <v/>
      </c>
      <c r="M246" s="9" t="str">
        <f t="shared" si="65"/>
        <v/>
      </c>
    </row>
    <row r="247" spans="1:13" ht="15.6" x14ac:dyDescent="0.25">
      <c r="A247" s="6">
        <v>15</v>
      </c>
      <c r="B247" s="7"/>
      <c r="C247" s="7"/>
      <c r="D247" s="8" t="str">
        <f t="shared" si="60"/>
        <v/>
      </c>
      <c r="E247" s="9" t="str">
        <f t="shared" si="61"/>
        <v/>
      </c>
      <c r="F247" s="10" t="str">
        <f t="shared" si="62"/>
        <v/>
      </c>
      <c r="G247" s="84"/>
      <c r="H247" s="11">
        <v>15</v>
      </c>
      <c r="I247" s="27"/>
      <c r="J247" s="22"/>
      <c r="K247" s="23" t="str">
        <f t="shared" si="63"/>
        <v/>
      </c>
      <c r="L247" s="24" t="str">
        <f t="shared" si="64"/>
        <v/>
      </c>
      <c r="M247" s="24" t="str">
        <f t="shared" si="65"/>
        <v/>
      </c>
    </row>
    <row r="248" spans="1:13" ht="15.6" x14ac:dyDescent="0.3">
      <c r="A248" s="86" t="s">
        <v>9</v>
      </c>
      <c r="B248" s="87"/>
      <c r="C248" s="87"/>
      <c r="D248" s="88"/>
      <c r="E248" s="89">
        <f>ROUND((SUM(F233:F247)),2)</f>
        <v>0</v>
      </c>
      <c r="F248" s="90"/>
      <c r="G248" s="85"/>
      <c r="H248" s="86" t="s">
        <v>9</v>
      </c>
      <c r="I248" s="87"/>
      <c r="J248" s="87"/>
      <c r="K248" s="88"/>
      <c r="L248" s="89">
        <f>ROUND((SUM(M233:M247)),2)</f>
        <v>0</v>
      </c>
      <c r="M248" s="90"/>
    </row>
    <row r="249" spans="1:13" ht="15.6" x14ac:dyDescent="0.25">
      <c r="A249" s="69" t="s">
        <v>10</v>
      </c>
      <c r="B249" s="70"/>
      <c r="C249" s="70"/>
      <c r="D249" s="70"/>
      <c r="E249" s="70"/>
      <c r="F249" s="71"/>
      <c r="G249" s="12" t="s">
        <v>11</v>
      </c>
      <c r="H249" s="72">
        <f>IF((E248-L248)&lt;0,((E248-L248)*-1),(E248-L248))</f>
        <v>0</v>
      </c>
      <c r="I249" s="73"/>
      <c r="J249" s="73"/>
      <c r="K249" s="73"/>
      <c r="L249" s="73"/>
      <c r="M249" s="74"/>
    </row>
    <row r="250" spans="1:13" ht="15.6" x14ac:dyDescent="0.25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</row>
    <row r="253" spans="1:13" ht="15.6" x14ac:dyDescent="0.25">
      <c r="A253" s="32" t="s">
        <v>30</v>
      </c>
      <c r="B253" s="33"/>
      <c r="C253" s="33"/>
      <c r="D253" s="33"/>
      <c r="E253" s="33"/>
      <c r="F253" s="33"/>
      <c r="G253" s="33"/>
      <c r="H253" s="33"/>
      <c r="I253" s="33"/>
      <c r="J253" s="33"/>
      <c r="K253" s="33"/>
      <c r="L253" s="33"/>
      <c r="M253" s="34"/>
    </row>
    <row r="254" spans="1:13" ht="15.6" x14ac:dyDescent="0.25">
      <c r="A254" s="32" t="s">
        <v>1</v>
      </c>
      <c r="B254" s="33"/>
      <c r="C254" s="33"/>
      <c r="D254" s="33"/>
      <c r="E254" s="33"/>
      <c r="F254" s="34"/>
      <c r="G254" s="83"/>
      <c r="H254" s="32" t="s">
        <v>2</v>
      </c>
      <c r="I254" s="33"/>
      <c r="J254" s="33"/>
      <c r="K254" s="33"/>
      <c r="L254" s="33"/>
      <c r="M254" s="34"/>
    </row>
    <row r="255" spans="1:13" ht="15.6" x14ac:dyDescent="0.25">
      <c r="A255" s="2" t="s">
        <v>3</v>
      </c>
      <c r="B255" s="3" t="s">
        <v>4</v>
      </c>
      <c r="C255" s="3" t="s">
        <v>5</v>
      </c>
      <c r="D255" s="3" t="s">
        <v>6</v>
      </c>
      <c r="E255" s="3" t="s">
        <v>4</v>
      </c>
      <c r="F255" s="4" t="s">
        <v>7</v>
      </c>
      <c r="G255" s="84"/>
      <c r="H255" s="25" t="s">
        <v>3</v>
      </c>
      <c r="I255" s="18" t="str">
        <f>B255</f>
        <v>Dist</v>
      </c>
      <c r="J255" s="19" t="str">
        <f>C255</f>
        <v>R.L</v>
      </c>
      <c r="K255" s="19" t="str">
        <f>D255</f>
        <v>Av.RL</v>
      </c>
      <c r="L255" s="19" t="str">
        <f>E255</f>
        <v>Dist</v>
      </c>
      <c r="M255" s="19" t="str">
        <f>F255</f>
        <v>Area</v>
      </c>
    </row>
    <row r="256" spans="1:13" ht="15.6" x14ac:dyDescent="0.25">
      <c r="A256" s="6">
        <v>1</v>
      </c>
      <c r="B256" s="7"/>
      <c r="C256" s="7"/>
      <c r="D256" s="8" t="s">
        <v>8</v>
      </c>
      <c r="E256" s="9" t="s">
        <v>8</v>
      </c>
      <c r="F256" s="10" t="s">
        <v>8</v>
      </c>
      <c r="G256" s="84"/>
      <c r="H256" s="11">
        <v>1</v>
      </c>
      <c r="I256" s="26"/>
      <c r="J256" s="7"/>
      <c r="K256" s="8" t="s">
        <v>8</v>
      </c>
      <c r="L256" s="9" t="s">
        <v>8</v>
      </c>
      <c r="M256" s="9" t="s">
        <v>8</v>
      </c>
    </row>
    <row r="257" spans="1:13" ht="15.6" x14ac:dyDescent="0.25">
      <c r="A257" s="6">
        <v>2</v>
      </c>
      <c r="B257" s="7"/>
      <c r="C257" s="7"/>
      <c r="D257" s="8" t="str">
        <f>IF(C257="","",ROUNDUP(((C256+C257)/2),2))</f>
        <v/>
      </c>
      <c r="E257" s="9" t="str">
        <f>IF(B257="","",ROUND((B257-B256),2))</f>
        <v/>
      </c>
      <c r="F257" s="10" t="str">
        <f>IF(E257="","",IF(C257="","",ROUND((E257*D257),3)))</f>
        <v/>
      </c>
      <c r="G257" s="84"/>
      <c r="H257" s="11">
        <v>2</v>
      </c>
      <c r="I257" s="26"/>
      <c r="J257" s="7"/>
      <c r="K257" s="8" t="str">
        <f>IF(J257="","",ROUNDUP(((J256+J257)/2),2))</f>
        <v/>
      </c>
      <c r="L257" s="9" t="str">
        <f>IF(I257="","",ROUND((I257-I256),2))</f>
        <v/>
      </c>
      <c r="M257" s="9" t="str">
        <f>IF(L257="","",IF(J257="","",ROUND((L257*K257),3)))</f>
        <v/>
      </c>
    </row>
    <row r="258" spans="1:13" ht="15.6" x14ac:dyDescent="0.25">
      <c r="A258" s="6">
        <v>3</v>
      </c>
      <c r="B258" s="7"/>
      <c r="C258" s="7"/>
      <c r="D258" s="8" t="str">
        <f t="shared" ref="D258:D270" si="66">IF(C258="","",ROUNDUP(((C257+C258)/2),2))</f>
        <v/>
      </c>
      <c r="E258" s="9" t="str">
        <f t="shared" ref="E258:E270" si="67">IF(B258="","",ROUND((B258-B257),2))</f>
        <v/>
      </c>
      <c r="F258" s="10" t="str">
        <f t="shared" ref="F258:F270" si="68">IF(E258="","",IF(C258="","",ROUND((E258*D258),3)))</f>
        <v/>
      </c>
      <c r="G258" s="84"/>
      <c r="H258" s="11">
        <v>3</v>
      </c>
      <c r="I258" s="26"/>
      <c r="J258" s="7"/>
      <c r="K258" s="8" t="str">
        <f t="shared" ref="K258:K270" si="69">IF(J258="","",ROUNDUP(((J257+J258)/2),2))</f>
        <v/>
      </c>
      <c r="L258" s="9" t="str">
        <f t="shared" ref="L258:L270" si="70">IF(I258="","",ROUND((I258-I257),2))</f>
        <v/>
      </c>
      <c r="M258" s="9" t="str">
        <f t="shared" ref="M258:M270" si="71">IF(L258="","",IF(J258="","",ROUND((L258*K258),3)))</f>
        <v/>
      </c>
    </row>
    <row r="259" spans="1:13" ht="15.6" x14ac:dyDescent="0.25">
      <c r="A259" s="6">
        <v>4</v>
      </c>
      <c r="B259" s="7"/>
      <c r="C259" s="7"/>
      <c r="D259" s="8" t="str">
        <f t="shared" si="66"/>
        <v/>
      </c>
      <c r="E259" s="9" t="str">
        <f t="shared" si="67"/>
        <v/>
      </c>
      <c r="F259" s="10" t="str">
        <f t="shared" si="68"/>
        <v/>
      </c>
      <c r="G259" s="84"/>
      <c r="H259" s="11">
        <v>4</v>
      </c>
      <c r="I259" s="26"/>
      <c r="J259" s="7"/>
      <c r="K259" s="8" t="str">
        <f t="shared" si="69"/>
        <v/>
      </c>
      <c r="L259" s="9" t="str">
        <f t="shared" si="70"/>
        <v/>
      </c>
      <c r="M259" s="9" t="str">
        <f t="shared" si="71"/>
        <v/>
      </c>
    </row>
    <row r="260" spans="1:13" ht="15.6" x14ac:dyDescent="0.25">
      <c r="A260" s="6">
        <v>5</v>
      </c>
      <c r="B260" s="7"/>
      <c r="C260" s="7"/>
      <c r="D260" s="8" t="str">
        <f t="shared" si="66"/>
        <v/>
      </c>
      <c r="E260" s="9" t="str">
        <f t="shared" si="67"/>
        <v/>
      </c>
      <c r="F260" s="10" t="str">
        <f t="shared" si="68"/>
        <v/>
      </c>
      <c r="G260" s="84"/>
      <c r="H260" s="11">
        <v>5</v>
      </c>
      <c r="I260" s="26"/>
      <c r="J260" s="7"/>
      <c r="K260" s="8" t="str">
        <f t="shared" si="69"/>
        <v/>
      </c>
      <c r="L260" s="9" t="str">
        <f t="shared" si="70"/>
        <v/>
      </c>
      <c r="M260" s="9" t="str">
        <f t="shared" si="71"/>
        <v/>
      </c>
    </row>
    <row r="261" spans="1:13" ht="15.6" x14ac:dyDescent="0.25">
      <c r="A261" s="6">
        <v>6</v>
      </c>
      <c r="B261" s="7"/>
      <c r="C261" s="7"/>
      <c r="D261" s="8" t="str">
        <f t="shared" si="66"/>
        <v/>
      </c>
      <c r="E261" s="9" t="str">
        <f t="shared" si="67"/>
        <v/>
      </c>
      <c r="F261" s="10" t="str">
        <f t="shared" si="68"/>
        <v/>
      </c>
      <c r="G261" s="84"/>
      <c r="H261" s="11">
        <v>6</v>
      </c>
      <c r="I261" s="26"/>
      <c r="J261" s="7"/>
      <c r="K261" s="8" t="str">
        <f t="shared" si="69"/>
        <v/>
      </c>
      <c r="L261" s="9" t="str">
        <f t="shared" si="70"/>
        <v/>
      </c>
      <c r="M261" s="9" t="str">
        <f t="shared" si="71"/>
        <v/>
      </c>
    </row>
    <row r="262" spans="1:13" ht="15.6" x14ac:dyDescent="0.25">
      <c r="A262" s="6">
        <v>7</v>
      </c>
      <c r="B262" s="7"/>
      <c r="C262" s="7"/>
      <c r="D262" s="8" t="str">
        <f t="shared" si="66"/>
        <v/>
      </c>
      <c r="E262" s="9" t="str">
        <f t="shared" si="67"/>
        <v/>
      </c>
      <c r="F262" s="10" t="str">
        <f t="shared" si="68"/>
        <v/>
      </c>
      <c r="G262" s="84"/>
      <c r="H262" s="11">
        <v>7</v>
      </c>
      <c r="I262" s="26"/>
      <c r="J262" s="7"/>
      <c r="K262" s="8" t="str">
        <f t="shared" si="69"/>
        <v/>
      </c>
      <c r="L262" s="9" t="str">
        <f t="shared" si="70"/>
        <v/>
      </c>
      <c r="M262" s="9" t="str">
        <f t="shared" si="71"/>
        <v/>
      </c>
    </row>
    <row r="263" spans="1:13" ht="15.6" x14ac:dyDescent="0.25">
      <c r="A263" s="6">
        <v>8</v>
      </c>
      <c r="B263" s="7"/>
      <c r="C263" s="7"/>
      <c r="D263" s="8" t="str">
        <f t="shared" si="66"/>
        <v/>
      </c>
      <c r="E263" s="9" t="str">
        <f t="shared" si="67"/>
        <v/>
      </c>
      <c r="F263" s="10" t="str">
        <f t="shared" si="68"/>
        <v/>
      </c>
      <c r="G263" s="84"/>
      <c r="H263" s="11">
        <v>8</v>
      </c>
      <c r="I263" s="26"/>
      <c r="J263" s="7"/>
      <c r="K263" s="8" t="str">
        <f t="shared" si="69"/>
        <v/>
      </c>
      <c r="L263" s="9" t="str">
        <f t="shared" si="70"/>
        <v/>
      </c>
      <c r="M263" s="9" t="str">
        <f t="shared" si="71"/>
        <v/>
      </c>
    </row>
    <row r="264" spans="1:13" ht="15.6" x14ac:dyDescent="0.25">
      <c r="A264" s="6">
        <v>9</v>
      </c>
      <c r="B264" s="7"/>
      <c r="C264" s="7"/>
      <c r="D264" s="8" t="str">
        <f t="shared" si="66"/>
        <v/>
      </c>
      <c r="E264" s="9" t="str">
        <f t="shared" si="67"/>
        <v/>
      </c>
      <c r="F264" s="10" t="str">
        <f t="shared" si="68"/>
        <v/>
      </c>
      <c r="G264" s="84"/>
      <c r="H264" s="11">
        <v>9</v>
      </c>
      <c r="I264" s="26"/>
      <c r="J264" s="7"/>
      <c r="K264" s="8" t="str">
        <f t="shared" si="69"/>
        <v/>
      </c>
      <c r="L264" s="9" t="str">
        <f t="shared" si="70"/>
        <v/>
      </c>
      <c r="M264" s="9" t="str">
        <f t="shared" si="71"/>
        <v/>
      </c>
    </row>
    <row r="265" spans="1:13" ht="15.6" x14ac:dyDescent="0.25">
      <c r="A265" s="6">
        <v>10</v>
      </c>
      <c r="B265" s="7"/>
      <c r="C265" s="7"/>
      <c r="D265" s="8" t="str">
        <f t="shared" si="66"/>
        <v/>
      </c>
      <c r="E265" s="9" t="str">
        <f t="shared" si="67"/>
        <v/>
      </c>
      <c r="F265" s="10" t="str">
        <f t="shared" si="68"/>
        <v/>
      </c>
      <c r="G265" s="84"/>
      <c r="H265" s="11">
        <v>10</v>
      </c>
      <c r="I265" s="26"/>
      <c r="J265" s="7"/>
      <c r="K265" s="8" t="str">
        <f t="shared" si="69"/>
        <v/>
      </c>
      <c r="L265" s="9" t="str">
        <f t="shared" si="70"/>
        <v/>
      </c>
      <c r="M265" s="9" t="str">
        <f t="shared" si="71"/>
        <v/>
      </c>
    </row>
    <row r="266" spans="1:13" ht="15.6" x14ac:dyDescent="0.25">
      <c r="A266" s="6">
        <v>11</v>
      </c>
      <c r="B266" s="7"/>
      <c r="C266" s="7"/>
      <c r="D266" s="8" t="str">
        <f t="shared" si="66"/>
        <v/>
      </c>
      <c r="E266" s="9" t="str">
        <f t="shared" si="67"/>
        <v/>
      </c>
      <c r="F266" s="10" t="str">
        <f t="shared" si="68"/>
        <v/>
      </c>
      <c r="G266" s="84"/>
      <c r="H266" s="11">
        <v>11</v>
      </c>
      <c r="I266" s="26"/>
      <c r="J266" s="7"/>
      <c r="K266" s="8" t="str">
        <f t="shared" si="69"/>
        <v/>
      </c>
      <c r="L266" s="9" t="str">
        <f t="shared" si="70"/>
        <v/>
      </c>
      <c r="M266" s="9" t="str">
        <f t="shared" si="71"/>
        <v/>
      </c>
    </row>
    <row r="267" spans="1:13" ht="15.6" x14ac:dyDescent="0.25">
      <c r="A267" s="6">
        <v>12</v>
      </c>
      <c r="B267" s="7"/>
      <c r="C267" s="7"/>
      <c r="D267" s="8" t="str">
        <f t="shared" si="66"/>
        <v/>
      </c>
      <c r="E267" s="9" t="str">
        <f t="shared" si="67"/>
        <v/>
      </c>
      <c r="F267" s="10" t="str">
        <f t="shared" si="68"/>
        <v/>
      </c>
      <c r="G267" s="84"/>
      <c r="H267" s="11">
        <v>12</v>
      </c>
      <c r="I267" s="26"/>
      <c r="J267" s="7"/>
      <c r="K267" s="8" t="str">
        <f t="shared" si="69"/>
        <v/>
      </c>
      <c r="L267" s="9" t="str">
        <f t="shared" si="70"/>
        <v/>
      </c>
      <c r="M267" s="9" t="str">
        <f t="shared" si="71"/>
        <v/>
      </c>
    </row>
    <row r="268" spans="1:13" ht="15.6" x14ac:dyDescent="0.25">
      <c r="A268" s="6">
        <v>13</v>
      </c>
      <c r="B268" s="7"/>
      <c r="C268" s="7"/>
      <c r="D268" s="8" t="str">
        <f t="shared" si="66"/>
        <v/>
      </c>
      <c r="E268" s="9" t="str">
        <f t="shared" si="67"/>
        <v/>
      </c>
      <c r="F268" s="10" t="str">
        <f t="shared" si="68"/>
        <v/>
      </c>
      <c r="G268" s="84"/>
      <c r="H268" s="11">
        <v>13</v>
      </c>
      <c r="I268" s="26"/>
      <c r="J268" s="7"/>
      <c r="K268" s="8" t="str">
        <f t="shared" si="69"/>
        <v/>
      </c>
      <c r="L268" s="9" t="str">
        <f t="shared" si="70"/>
        <v/>
      </c>
      <c r="M268" s="9" t="str">
        <f t="shared" si="71"/>
        <v/>
      </c>
    </row>
    <row r="269" spans="1:13" ht="15.6" x14ac:dyDescent="0.25">
      <c r="A269" s="6">
        <v>14</v>
      </c>
      <c r="B269" s="7"/>
      <c r="C269" s="7"/>
      <c r="D269" s="8" t="str">
        <f t="shared" si="66"/>
        <v/>
      </c>
      <c r="E269" s="9" t="str">
        <f t="shared" si="67"/>
        <v/>
      </c>
      <c r="F269" s="10" t="str">
        <f t="shared" si="68"/>
        <v/>
      </c>
      <c r="G269" s="84"/>
      <c r="H269" s="11">
        <v>14</v>
      </c>
      <c r="I269" s="26"/>
      <c r="J269" s="7"/>
      <c r="K269" s="8" t="str">
        <f t="shared" si="69"/>
        <v/>
      </c>
      <c r="L269" s="9" t="str">
        <f t="shared" si="70"/>
        <v/>
      </c>
      <c r="M269" s="9" t="str">
        <f t="shared" si="71"/>
        <v/>
      </c>
    </row>
    <row r="270" spans="1:13" ht="15.6" x14ac:dyDescent="0.25">
      <c r="A270" s="6">
        <v>15</v>
      </c>
      <c r="B270" s="7"/>
      <c r="C270" s="7"/>
      <c r="D270" s="8" t="str">
        <f t="shared" si="66"/>
        <v/>
      </c>
      <c r="E270" s="9" t="str">
        <f t="shared" si="67"/>
        <v/>
      </c>
      <c r="F270" s="10" t="str">
        <f t="shared" si="68"/>
        <v/>
      </c>
      <c r="G270" s="84"/>
      <c r="H270" s="11">
        <v>15</v>
      </c>
      <c r="I270" s="27"/>
      <c r="J270" s="22"/>
      <c r="K270" s="23" t="str">
        <f t="shared" si="69"/>
        <v/>
      </c>
      <c r="L270" s="24" t="str">
        <f t="shared" si="70"/>
        <v/>
      </c>
      <c r="M270" s="24" t="str">
        <f t="shared" si="71"/>
        <v/>
      </c>
    </row>
    <row r="271" spans="1:13" ht="15.6" x14ac:dyDescent="0.3">
      <c r="A271" s="86" t="s">
        <v>9</v>
      </c>
      <c r="B271" s="87"/>
      <c r="C271" s="87"/>
      <c r="D271" s="88"/>
      <c r="E271" s="89">
        <f>ROUND((SUM(F256:F270)),2)</f>
        <v>0</v>
      </c>
      <c r="F271" s="90"/>
      <c r="G271" s="85"/>
      <c r="H271" s="86" t="s">
        <v>9</v>
      </c>
      <c r="I271" s="87"/>
      <c r="J271" s="87"/>
      <c r="K271" s="88"/>
      <c r="L271" s="89">
        <f>ROUND((SUM(M256:M270)),2)</f>
        <v>0</v>
      </c>
      <c r="M271" s="90"/>
    </row>
    <row r="272" spans="1:13" ht="15.6" x14ac:dyDescent="0.25">
      <c r="A272" s="69" t="s">
        <v>10</v>
      </c>
      <c r="B272" s="70"/>
      <c r="C272" s="70"/>
      <c r="D272" s="70"/>
      <c r="E272" s="70"/>
      <c r="F272" s="71"/>
      <c r="G272" s="12" t="s">
        <v>11</v>
      </c>
      <c r="H272" s="72">
        <f>IF((E271-L271)&lt;0,((E271-L271)*-1),(E271-L271))</f>
        <v>0</v>
      </c>
      <c r="I272" s="73"/>
      <c r="J272" s="73"/>
      <c r="K272" s="73"/>
      <c r="L272" s="73"/>
      <c r="M272" s="74"/>
    </row>
    <row r="273" spans="1:13" ht="15.6" x14ac:dyDescent="0.25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</row>
    <row r="276" spans="1:13" ht="15.6" x14ac:dyDescent="0.25">
      <c r="A276" s="32" t="s">
        <v>31</v>
      </c>
      <c r="B276" s="33"/>
      <c r="C276" s="33"/>
      <c r="D276" s="33"/>
      <c r="E276" s="33"/>
      <c r="F276" s="33"/>
      <c r="G276" s="33"/>
      <c r="H276" s="33"/>
      <c r="I276" s="33"/>
      <c r="J276" s="33"/>
      <c r="K276" s="33"/>
      <c r="L276" s="33"/>
      <c r="M276" s="34"/>
    </row>
    <row r="277" spans="1:13" ht="15.6" x14ac:dyDescent="0.25">
      <c r="A277" s="32" t="s">
        <v>1</v>
      </c>
      <c r="B277" s="33"/>
      <c r="C277" s="33"/>
      <c r="D277" s="33"/>
      <c r="E277" s="33"/>
      <c r="F277" s="34"/>
      <c r="G277" s="83"/>
      <c r="H277" s="32" t="s">
        <v>2</v>
      </c>
      <c r="I277" s="33"/>
      <c r="J277" s="33"/>
      <c r="K277" s="33"/>
      <c r="L277" s="33"/>
      <c r="M277" s="34"/>
    </row>
    <row r="278" spans="1:13" ht="15.6" x14ac:dyDescent="0.25">
      <c r="A278" s="2" t="s">
        <v>3</v>
      </c>
      <c r="B278" s="3" t="s">
        <v>4</v>
      </c>
      <c r="C278" s="3" t="s">
        <v>5</v>
      </c>
      <c r="D278" s="3" t="s">
        <v>6</v>
      </c>
      <c r="E278" s="3" t="s">
        <v>4</v>
      </c>
      <c r="F278" s="4" t="s">
        <v>7</v>
      </c>
      <c r="G278" s="84"/>
      <c r="H278" s="25" t="s">
        <v>3</v>
      </c>
      <c r="I278" s="18" t="str">
        <f>B278</f>
        <v>Dist</v>
      </c>
      <c r="J278" s="19" t="str">
        <f>C278</f>
        <v>R.L</v>
      </c>
      <c r="K278" s="19" t="str">
        <f>D278</f>
        <v>Av.RL</v>
      </c>
      <c r="L278" s="19" t="str">
        <f>E278</f>
        <v>Dist</v>
      </c>
      <c r="M278" s="19" t="str">
        <f>F278</f>
        <v>Area</v>
      </c>
    </row>
    <row r="279" spans="1:13" ht="15.6" x14ac:dyDescent="0.25">
      <c r="A279" s="6">
        <v>1</v>
      </c>
      <c r="B279" s="7"/>
      <c r="C279" s="7"/>
      <c r="D279" s="8" t="s">
        <v>8</v>
      </c>
      <c r="E279" s="9" t="s">
        <v>8</v>
      </c>
      <c r="F279" s="10" t="s">
        <v>8</v>
      </c>
      <c r="G279" s="84"/>
      <c r="H279" s="11">
        <v>1</v>
      </c>
      <c r="I279" s="26"/>
      <c r="J279" s="7"/>
      <c r="K279" s="8" t="s">
        <v>8</v>
      </c>
      <c r="L279" s="9" t="s">
        <v>8</v>
      </c>
      <c r="M279" s="9" t="s">
        <v>8</v>
      </c>
    </row>
    <row r="280" spans="1:13" ht="15.6" x14ac:dyDescent="0.25">
      <c r="A280" s="6">
        <v>2</v>
      </c>
      <c r="B280" s="7"/>
      <c r="C280" s="7"/>
      <c r="D280" s="8" t="str">
        <f>IF(C280="","",ROUNDUP(((C279+C280)/2),2))</f>
        <v/>
      </c>
      <c r="E280" s="9" t="str">
        <f>IF(B280="","",ROUND((B280-B279),2))</f>
        <v/>
      </c>
      <c r="F280" s="10" t="str">
        <f>IF(E280="","",IF(C280="","",ROUND((E280*D280),3)))</f>
        <v/>
      </c>
      <c r="G280" s="84"/>
      <c r="H280" s="11">
        <v>2</v>
      </c>
      <c r="I280" s="26"/>
      <c r="J280" s="7"/>
      <c r="K280" s="8" t="str">
        <f>IF(J280="","",ROUNDUP(((J279+J280)/2),2))</f>
        <v/>
      </c>
      <c r="L280" s="9" t="str">
        <f>IF(I280="","",ROUND((I280-I279),2))</f>
        <v/>
      </c>
      <c r="M280" s="9" t="str">
        <f>IF(L280="","",IF(J280="","",ROUND((L280*K280),3)))</f>
        <v/>
      </c>
    </row>
    <row r="281" spans="1:13" ht="15.6" x14ac:dyDescent="0.25">
      <c r="A281" s="6">
        <v>3</v>
      </c>
      <c r="B281" s="7"/>
      <c r="C281" s="7"/>
      <c r="D281" s="8" t="str">
        <f t="shared" ref="D281:D293" si="72">IF(C281="","",ROUNDUP(((C280+C281)/2),2))</f>
        <v/>
      </c>
      <c r="E281" s="9" t="str">
        <f t="shared" ref="E281:E293" si="73">IF(B281="","",ROUND((B281-B280),2))</f>
        <v/>
      </c>
      <c r="F281" s="10" t="str">
        <f t="shared" ref="F281:F293" si="74">IF(E281="","",IF(C281="","",ROUND((E281*D281),3)))</f>
        <v/>
      </c>
      <c r="G281" s="84"/>
      <c r="H281" s="11">
        <v>3</v>
      </c>
      <c r="I281" s="26"/>
      <c r="J281" s="7"/>
      <c r="K281" s="8" t="str">
        <f t="shared" ref="K281:K293" si="75">IF(J281="","",ROUNDUP(((J280+J281)/2),2))</f>
        <v/>
      </c>
      <c r="L281" s="9" t="str">
        <f t="shared" ref="L281:L293" si="76">IF(I281="","",ROUND((I281-I280),2))</f>
        <v/>
      </c>
      <c r="M281" s="9" t="str">
        <f t="shared" ref="M281:M293" si="77">IF(L281="","",IF(J281="","",ROUND((L281*K281),3)))</f>
        <v/>
      </c>
    </row>
    <row r="282" spans="1:13" ht="15.6" x14ac:dyDescent="0.25">
      <c r="A282" s="6">
        <v>4</v>
      </c>
      <c r="B282" s="7"/>
      <c r="C282" s="7"/>
      <c r="D282" s="8" t="str">
        <f t="shared" si="72"/>
        <v/>
      </c>
      <c r="E282" s="9" t="str">
        <f t="shared" si="73"/>
        <v/>
      </c>
      <c r="F282" s="10" t="str">
        <f t="shared" si="74"/>
        <v/>
      </c>
      <c r="G282" s="84"/>
      <c r="H282" s="11">
        <v>4</v>
      </c>
      <c r="I282" s="26"/>
      <c r="J282" s="7"/>
      <c r="K282" s="8" t="str">
        <f t="shared" si="75"/>
        <v/>
      </c>
      <c r="L282" s="9" t="str">
        <f t="shared" si="76"/>
        <v/>
      </c>
      <c r="M282" s="9" t="str">
        <f t="shared" si="77"/>
        <v/>
      </c>
    </row>
    <row r="283" spans="1:13" ht="15.6" x14ac:dyDescent="0.25">
      <c r="A283" s="6">
        <v>5</v>
      </c>
      <c r="B283" s="7"/>
      <c r="C283" s="7"/>
      <c r="D283" s="8" t="str">
        <f t="shared" si="72"/>
        <v/>
      </c>
      <c r="E283" s="9" t="str">
        <f t="shared" si="73"/>
        <v/>
      </c>
      <c r="F283" s="10" t="str">
        <f t="shared" si="74"/>
        <v/>
      </c>
      <c r="G283" s="84"/>
      <c r="H283" s="11">
        <v>5</v>
      </c>
      <c r="I283" s="26"/>
      <c r="J283" s="7"/>
      <c r="K283" s="8" t="str">
        <f t="shared" si="75"/>
        <v/>
      </c>
      <c r="L283" s="9" t="str">
        <f t="shared" si="76"/>
        <v/>
      </c>
      <c r="M283" s="9" t="str">
        <f t="shared" si="77"/>
        <v/>
      </c>
    </row>
    <row r="284" spans="1:13" ht="15.6" x14ac:dyDescent="0.25">
      <c r="A284" s="6">
        <v>6</v>
      </c>
      <c r="B284" s="7"/>
      <c r="C284" s="7"/>
      <c r="D284" s="8" t="str">
        <f t="shared" si="72"/>
        <v/>
      </c>
      <c r="E284" s="9" t="str">
        <f t="shared" si="73"/>
        <v/>
      </c>
      <c r="F284" s="10" t="str">
        <f t="shared" si="74"/>
        <v/>
      </c>
      <c r="G284" s="84"/>
      <c r="H284" s="11">
        <v>6</v>
      </c>
      <c r="I284" s="26"/>
      <c r="J284" s="7"/>
      <c r="K284" s="8" t="str">
        <f t="shared" si="75"/>
        <v/>
      </c>
      <c r="L284" s="9" t="str">
        <f t="shared" si="76"/>
        <v/>
      </c>
      <c r="M284" s="9" t="str">
        <f t="shared" si="77"/>
        <v/>
      </c>
    </row>
    <row r="285" spans="1:13" ht="15.6" x14ac:dyDescent="0.25">
      <c r="A285" s="6">
        <v>7</v>
      </c>
      <c r="B285" s="7"/>
      <c r="C285" s="7"/>
      <c r="D285" s="8" t="str">
        <f t="shared" si="72"/>
        <v/>
      </c>
      <c r="E285" s="9" t="str">
        <f t="shared" si="73"/>
        <v/>
      </c>
      <c r="F285" s="10" t="str">
        <f t="shared" si="74"/>
        <v/>
      </c>
      <c r="G285" s="84"/>
      <c r="H285" s="11">
        <v>7</v>
      </c>
      <c r="I285" s="26"/>
      <c r="J285" s="7"/>
      <c r="K285" s="8" t="str">
        <f t="shared" si="75"/>
        <v/>
      </c>
      <c r="L285" s="9" t="str">
        <f t="shared" si="76"/>
        <v/>
      </c>
      <c r="M285" s="9" t="str">
        <f t="shared" si="77"/>
        <v/>
      </c>
    </row>
    <row r="286" spans="1:13" ht="15.6" x14ac:dyDescent="0.25">
      <c r="A286" s="6">
        <v>8</v>
      </c>
      <c r="B286" s="7"/>
      <c r="C286" s="7"/>
      <c r="D286" s="8" t="str">
        <f t="shared" si="72"/>
        <v/>
      </c>
      <c r="E286" s="9" t="str">
        <f t="shared" si="73"/>
        <v/>
      </c>
      <c r="F286" s="10" t="str">
        <f t="shared" si="74"/>
        <v/>
      </c>
      <c r="G286" s="84"/>
      <c r="H286" s="11">
        <v>8</v>
      </c>
      <c r="I286" s="26"/>
      <c r="J286" s="7"/>
      <c r="K286" s="8" t="str">
        <f t="shared" si="75"/>
        <v/>
      </c>
      <c r="L286" s="9" t="str">
        <f t="shared" si="76"/>
        <v/>
      </c>
      <c r="M286" s="9" t="str">
        <f t="shared" si="77"/>
        <v/>
      </c>
    </row>
    <row r="287" spans="1:13" ht="15.6" x14ac:dyDescent="0.25">
      <c r="A287" s="6">
        <v>9</v>
      </c>
      <c r="B287" s="7"/>
      <c r="C287" s="7"/>
      <c r="D287" s="8" t="str">
        <f t="shared" si="72"/>
        <v/>
      </c>
      <c r="E287" s="9" t="str">
        <f t="shared" si="73"/>
        <v/>
      </c>
      <c r="F287" s="10" t="str">
        <f t="shared" si="74"/>
        <v/>
      </c>
      <c r="G287" s="84"/>
      <c r="H287" s="11">
        <v>9</v>
      </c>
      <c r="I287" s="26"/>
      <c r="J287" s="7"/>
      <c r="K287" s="8" t="str">
        <f t="shared" si="75"/>
        <v/>
      </c>
      <c r="L287" s="9" t="str">
        <f t="shared" si="76"/>
        <v/>
      </c>
      <c r="M287" s="9" t="str">
        <f t="shared" si="77"/>
        <v/>
      </c>
    </row>
    <row r="288" spans="1:13" ht="15.6" x14ac:dyDescent="0.25">
      <c r="A288" s="6">
        <v>10</v>
      </c>
      <c r="B288" s="7"/>
      <c r="C288" s="7"/>
      <c r="D288" s="8" t="str">
        <f t="shared" si="72"/>
        <v/>
      </c>
      <c r="E288" s="9" t="str">
        <f t="shared" si="73"/>
        <v/>
      </c>
      <c r="F288" s="10" t="str">
        <f t="shared" si="74"/>
        <v/>
      </c>
      <c r="G288" s="84"/>
      <c r="H288" s="11">
        <v>10</v>
      </c>
      <c r="I288" s="26"/>
      <c r="J288" s="7"/>
      <c r="K288" s="8" t="str">
        <f t="shared" si="75"/>
        <v/>
      </c>
      <c r="L288" s="9" t="str">
        <f t="shared" si="76"/>
        <v/>
      </c>
      <c r="M288" s="9" t="str">
        <f t="shared" si="77"/>
        <v/>
      </c>
    </row>
    <row r="289" spans="1:13" ht="15.6" x14ac:dyDescent="0.25">
      <c r="A289" s="6">
        <v>11</v>
      </c>
      <c r="B289" s="7"/>
      <c r="C289" s="7"/>
      <c r="D289" s="8" t="str">
        <f t="shared" si="72"/>
        <v/>
      </c>
      <c r="E289" s="9" t="str">
        <f t="shared" si="73"/>
        <v/>
      </c>
      <c r="F289" s="10" t="str">
        <f t="shared" si="74"/>
        <v/>
      </c>
      <c r="G289" s="84"/>
      <c r="H289" s="11">
        <v>11</v>
      </c>
      <c r="I289" s="26"/>
      <c r="J289" s="7"/>
      <c r="K289" s="8" t="str">
        <f t="shared" si="75"/>
        <v/>
      </c>
      <c r="L289" s="9" t="str">
        <f t="shared" si="76"/>
        <v/>
      </c>
      <c r="M289" s="9" t="str">
        <f t="shared" si="77"/>
        <v/>
      </c>
    </row>
    <row r="290" spans="1:13" ht="15.6" x14ac:dyDescent="0.25">
      <c r="A290" s="6">
        <v>12</v>
      </c>
      <c r="B290" s="7"/>
      <c r="C290" s="7"/>
      <c r="D290" s="8" t="str">
        <f t="shared" si="72"/>
        <v/>
      </c>
      <c r="E290" s="9" t="str">
        <f t="shared" si="73"/>
        <v/>
      </c>
      <c r="F290" s="10" t="str">
        <f t="shared" si="74"/>
        <v/>
      </c>
      <c r="G290" s="84"/>
      <c r="H290" s="11">
        <v>12</v>
      </c>
      <c r="I290" s="26"/>
      <c r="J290" s="7"/>
      <c r="K290" s="8" t="str">
        <f t="shared" si="75"/>
        <v/>
      </c>
      <c r="L290" s="9" t="str">
        <f t="shared" si="76"/>
        <v/>
      </c>
      <c r="M290" s="9" t="str">
        <f t="shared" si="77"/>
        <v/>
      </c>
    </row>
    <row r="291" spans="1:13" ht="15.6" x14ac:dyDescent="0.25">
      <c r="A291" s="6">
        <v>13</v>
      </c>
      <c r="B291" s="7"/>
      <c r="C291" s="7"/>
      <c r="D291" s="8" t="str">
        <f t="shared" si="72"/>
        <v/>
      </c>
      <c r="E291" s="9" t="str">
        <f t="shared" si="73"/>
        <v/>
      </c>
      <c r="F291" s="10" t="str">
        <f t="shared" si="74"/>
        <v/>
      </c>
      <c r="G291" s="84"/>
      <c r="H291" s="11">
        <v>13</v>
      </c>
      <c r="I291" s="26"/>
      <c r="J291" s="7"/>
      <c r="K291" s="8" t="str">
        <f t="shared" si="75"/>
        <v/>
      </c>
      <c r="L291" s="9" t="str">
        <f t="shared" si="76"/>
        <v/>
      </c>
      <c r="M291" s="9" t="str">
        <f t="shared" si="77"/>
        <v/>
      </c>
    </row>
    <row r="292" spans="1:13" ht="15.6" x14ac:dyDescent="0.25">
      <c r="A292" s="6">
        <v>14</v>
      </c>
      <c r="B292" s="7"/>
      <c r="C292" s="7"/>
      <c r="D292" s="8" t="str">
        <f t="shared" si="72"/>
        <v/>
      </c>
      <c r="E292" s="9" t="str">
        <f t="shared" si="73"/>
        <v/>
      </c>
      <c r="F292" s="10" t="str">
        <f t="shared" si="74"/>
        <v/>
      </c>
      <c r="G292" s="84"/>
      <c r="H292" s="11">
        <v>14</v>
      </c>
      <c r="I292" s="26"/>
      <c r="J292" s="7"/>
      <c r="K292" s="8" t="str">
        <f t="shared" si="75"/>
        <v/>
      </c>
      <c r="L292" s="9" t="str">
        <f t="shared" si="76"/>
        <v/>
      </c>
      <c r="M292" s="9" t="str">
        <f t="shared" si="77"/>
        <v/>
      </c>
    </row>
    <row r="293" spans="1:13" ht="15.6" x14ac:dyDescent="0.25">
      <c r="A293" s="6">
        <v>15</v>
      </c>
      <c r="B293" s="7"/>
      <c r="C293" s="7"/>
      <c r="D293" s="8" t="str">
        <f t="shared" si="72"/>
        <v/>
      </c>
      <c r="E293" s="9" t="str">
        <f t="shared" si="73"/>
        <v/>
      </c>
      <c r="F293" s="10" t="str">
        <f t="shared" si="74"/>
        <v/>
      </c>
      <c r="G293" s="84"/>
      <c r="H293" s="11">
        <v>15</v>
      </c>
      <c r="I293" s="27"/>
      <c r="J293" s="22"/>
      <c r="K293" s="23" t="str">
        <f t="shared" si="75"/>
        <v/>
      </c>
      <c r="L293" s="24" t="str">
        <f t="shared" si="76"/>
        <v/>
      </c>
      <c r="M293" s="24" t="str">
        <f t="shared" si="77"/>
        <v/>
      </c>
    </row>
    <row r="294" spans="1:13" ht="15.6" x14ac:dyDescent="0.3">
      <c r="A294" s="86" t="s">
        <v>9</v>
      </c>
      <c r="B294" s="87"/>
      <c r="C294" s="87"/>
      <c r="D294" s="88"/>
      <c r="E294" s="89">
        <f>ROUND((SUM(F279:F293)),2)</f>
        <v>0</v>
      </c>
      <c r="F294" s="90"/>
      <c r="G294" s="85"/>
      <c r="H294" s="86" t="s">
        <v>9</v>
      </c>
      <c r="I294" s="87"/>
      <c r="J294" s="87"/>
      <c r="K294" s="88"/>
      <c r="L294" s="89">
        <f>ROUND((SUM(M279:M293)),2)</f>
        <v>0</v>
      </c>
      <c r="M294" s="90"/>
    </row>
    <row r="295" spans="1:13" ht="15.6" x14ac:dyDescent="0.25">
      <c r="A295" s="69" t="s">
        <v>10</v>
      </c>
      <c r="B295" s="70"/>
      <c r="C295" s="70"/>
      <c r="D295" s="70"/>
      <c r="E295" s="70"/>
      <c r="F295" s="71"/>
      <c r="G295" s="12" t="s">
        <v>11</v>
      </c>
      <c r="H295" s="72">
        <f>IF((E294-L294)&lt;0,((E294-L294)*-1),(E294-L294))</f>
        <v>0</v>
      </c>
      <c r="I295" s="73"/>
      <c r="J295" s="73"/>
      <c r="K295" s="73"/>
      <c r="L295" s="73"/>
      <c r="M295" s="74"/>
    </row>
    <row r="296" spans="1:13" ht="15.6" x14ac:dyDescent="0.25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</row>
    <row r="299" spans="1:13" ht="15.6" x14ac:dyDescent="0.25">
      <c r="A299" s="32" t="s">
        <v>32</v>
      </c>
      <c r="B299" s="33"/>
      <c r="C299" s="33"/>
      <c r="D299" s="33"/>
      <c r="E299" s="33"/>
      <c r="F299" s="33"/>
      <c r="G299" s="33"/>
      <c r="H299" s="33"/>
      <c r="I299" s="33"/>
      <c r="J299" s="33"/>
      <c r="K299" s="33"/>
      <c r="L299" s="33"/>
      <c r="M299" s="34"/>
    </row>
    <row r="300" spans="1:13" ht="15.6" x14ac:dyDescent="0.25">
      <c r="A300" s="32" t="s">
        <v>1</v>
      </c>
      <c r="B300" s="33"/>
      <c r="C300" s="33"/>
      <c r="D300" s="33"/>
      <c r="E300" s="33"/>
      <c r="F300" s="34"/>
      <c r="G300" s="83"/>
      <c r="H300" s="32" t="s">
        <v>2</v>
      </c>
      <c r="I300" s="33"/>
      <c r="J300" s="33"/>
      <c r="K300" s="33"/>
      <c r="L300" s="33"/>
      <c r="M300" s="34"/>
    </row>
    <row r="301" spans="1:13" ht="15.6" x14ac:dyDescent="0.25">
      <c r="A301" s="2" t="s">
        <v>3</v>
      </c>
      <c r="B301" s="3" t="s">
        <v>4</v>
      </c>
      <c r="C301" s="3" t="s">
        <v>5</v>
      </c>
      <c r="D301" s="3" t="s">
        <v>6</v>
      </c>
      <c r="E301" s="3" t="s">
        <v>4</v>
      </c>
      <c r="F301" s="4" t="s">
        <v>7</v>
      </c>
      <c r="G301" s="84"/>
      <c r="H301" s="25" t="s">
        <v>3</v>
      </c>
      <c r="I301" s="18" t="str">
        <f>B301</f>
        <v>Dist</v>
      </c>
      <c r="J301" s="19" t="str">
        <f>C301</f>
        <v>R.L</v>
      </c>
      <c r="K301" s="19" t="str">
        <f>D301</f>
        <v>Av.RL</v>
      </c>
      <c r="L301" s="19" t="str">
        <f>E301</f>
        <v>Dist</v>
      </c>
      <c r="M301" s="19" t="str">
        <f>F301</f>
        <v>Area</v>
      </c>
    </row>
    <row r="302" spans="1:13" ht="15.6" x14ac:dyDescent="0.25">
      <c r="A302" s="6">
        <v>1</v>
      </c>
      <c r="B302" s="7"/>
      <c r="C302" s="7"/>
      <c r="D302" s="8" t="s">
        <v>8</v>
      </c>
      <c r="E302" s="9" t="s">
        <v>8</v>
      </c>
      <c r="F302" s="10" t="s">
        <v>8</v>
      </c>
      <c r="G302" s="84"/>
      <c r="H302" s="11">
        <v>1</v>
      </c>
      <c r="I302" s="26"/>
      <c r="J302" s="7"/>
      <c r="K302" s="8" t="s">
        <v>8</v>
      </c>
      <c r="L302" s="9" t="s">
        <v>8</v>
      </c>
      <c r="M302" s="9" t="s">
        <v>8</v>
      </c>
    </row>
    <row r="303" spans="1:13" ht="15.6" x14ac:dyDescent="0.25">
      <c r="A303" s="6">
        <v>2</v>
      </c>
      <c r="B303" s="7"/>
      <c r="C303" s="7"/>
      <c r="D303" s="8" t="str">
        <f>IF(C303="","",ROUNDUP(((C302+C303)/2),2))</f>
        <v/>
      </c>
      <c r="E303" s="9" t="str">
        <f>IF(B303="","",ROUND((B303-B302),2))</f>
        <v/>
      </c>
      <c r="F303" s="10" t="str">
        <f>IF(E303="","",IF(C303="","",ROUND((E303*D303),3)))</f>
        <v/>
      </c>
      <c r="G303" s="84"/>
      <c r="H303" s="11">
        <v>2</v>
      </c>
      <c r="I303" s="26"/>
      <c r="J303" s="7"/>
      <c r="K303" s="8" t="str">
        <f>IF(J303="","",ROUNDUP(((J302+J303)/2),2))</f>
        <v/>
      </c>
      <c r="L303" s="9" t="str">
        <f>IF(I303="","",ROUND((I303-I302),2))</f>
        <v/>
      </c>
      <c r="M303" s="9" t="str">
        <f>IF(L303="","",IF(J303="","",ROUND((L303*K303),3)))</f>
        <v/>
      </c>
    </row>
    <row r="304" spans="1:13" ht="15.6" x14ac:dyDescent="0.25">
      <c r="A304" s="6">
        <v>3</v>
      </c>
      <c r="B304" s="7"/>
      <c r="C304" s="7"/>
      <c r="D304" s="8" t="str">
        <f t="shared" ref="D304:D316" si="78">IF(C304="","",ROUNDUP(((C303+C304)/2),2))</f>
        <v/>
      </c>
      <c r="E304" s="9" t="str">
        <f t="shared" ref="E304:E316" si="79">IF(B304="","",ROUND((B304-B303),2))</f>
        <v/>
      </c>
      <c r="F304" s="10" t="str">
        <f t="shared" ref="F304:F316" si="80">IF(E304="","",IF(C304="","",ROUND((E304*D304),3)))</f>
        <v/>
      </c>
      <c r="G304" s="84"/>
      <c r="H304" s="11">
        <v>3</v>
      </c>
      <c r="I304" s="26"/>
      <c r="J304" s="7"/>
      <c r="K304" s="8" t="str">
        <f t="shared" ref="K304:K316" si="81">IF(J304="","",ROUNDUP(((J303+J304)/2),2))</f>
        <v/>
      </c>
      <c r="L304" s="9" t="str">
        <f t="shared" ref="L304:L316" si="82">IF(I304="","",ROUND((I304-I303),2))</f>
        <v/>
      </c>
      <c r="M304" s="9" t="str">
        <f t="shared" ref="M304:M316" si="83">IF(L304="","",IF(J304="","",ROUND((L304*K304),3)))</f>
        <v/>
      </c>
    </row>
    <row r="305" spans="1:13" ht="15.6" x14ac:dyDescent="0.25">
      <c r="A305" s="6">
        <v>4</v>
      </c>
      <c r="B305" s="7"/>
      <c r="C305" s="7"/>
      <c r="D305" s="8" t="str">
        <f t="shared" si="78"/>
        <v/>
      </c>
      <c r="E305" s="9" t="str">
        <f t="shared" si="79"/>
        <v/>
      </c>
      <c r="F305" s="10" t="str">
        <f t="shared" si="80"/>
        <v/>
      </c>
      <c r="G305" s="84"/>
      <c r="H305" s="11">
        <v>4</v>
      </c>
      <c r="I305" s="26"/>
      <c r="J305" s="7"/>
      <c r="K305" s="8" t="str">
        <f t="shared" si="81"/>
        <v/>
      </c>
      <c r="L305" s="9" t="str">
        <f t="shared" si="82"/>
        <v/>
      </c>
      <c r="M305" s="9" t="str">
        <f t="shared" si="83"/>
        <v/>
      </c>
    </row>
    <row r="306" spans="1:13" ht="15.6" x14ac:dyDescent="0.25">
      <c r="A306" s="6">
        <v>5</v>
      </c>
      <c r="B306" s="7"/>
      <c r="C306" s="7"/>
      <c r="D306" s="8" t="str">
        <f t="shared" si="78"/>
        <v/>
      </c>
      <c r="E306" s="9" t="str">
        <f t="shared" si="79"/>
        <v/>
      </c>
      <c r="F306" s="10" t="str">
        <f t="shared" si="80"/>
        <v/>
      </c>
      <c r="G306" s="84"/>
      <c r="H306" s="11">
        <v>5</v>
      </c>
      <c r="I306" s="26"/>
      <c r="J306" s="7"/>
      <c r="K306" s="8" t="str">
        <f t="shared" si="81"/>
        <v/>
      </c>
      <c r="L306" s="9" t="str">
        <f t="shared" si="82"/>
        <v/>
      </c>
      <c r="M306" s="9" t="str">
        <f t="shared" si="83"/>
        <v/>
      </c>
    </row>
    <row r="307" spans="1:13" ht="15.6" x14ac:dyDescent="0.25">
      <c r="A307" s="6">
        <v>6</v>
      </c>
      <c r="B307" s="7"/>
      <c r="C307" s="7"/>
      <c r="D307" s="8" t="str">
        <f t="shared" si="78"/>
        <v/>
      </c>
      <c r="E307" s="9" t="str">
        <f t="shared" si="79"/>
        <v/>
      </c>
      <c r="F307" s="10" t="str">
        <f t="shared" si="80"/>
        <v/>
      </c>
      <c r="G307" s="84"/>
      <c r="H307" s="11">
        <v>6</v>
      </c>
      <c r="I307" s="26"/>
      <c r="J307" s="7"/>
      <c r="K307" s="8" t="str">
        <f t="shared" si="81"/>
        <v/>
      </c>
      <c r="L307" s="9" t="str">
        <f t="shared" si="82"/>
        <v/>
      </c>
      <c r="M307" s="9" t="str">
        <f t="shared" si="83"/>
        <v/>
      </c>
    </row>
    <row r="308" spans="1:13" ht="15.6" x14ac:dyDescent="0.25">
      <c r="A308" s="6">
        <v>7</v>
      </c>
      <c r="B308" s="7"/>
      <c r="C308" s="7"/>
      <c r="D308" s="8" t="str">
        <f t="shared" si="78"/>
        <v/>
      </c>
      <c r="E308" s="9" t="str">
        <f t="shared" si="79"/>
        <v/>
      </c>
      <c r="F308" s="10" t="str">
        <f t="shared" si="80"/>
        <v/>
      </c>
      <c r="G308" s="84"/>
      <c r="H308" s="11">
        <v>7</v>
      </c>
      <c r="I308" s="26"/>
      <c r="J308" s="7"/>
      <c r="K308" s="8" t="str">
        <f t="shared" si="81"/>
        <v/>
      </c>
      <c r="L308" s="9" t="str">
        <f t="shared" si="82"/>
        <v/>
      </c>
      <c r="M308" s="9" t="str">
        <f t="shared" si="83"/>
        <v/>
      </c>
    </row>
    <row r="309" spans="1:13" ht="15.6" x14ac:dyDescent="0.25">
      <c r="A309" s="6">
        <v>8</v>
      </c>
      <c r="B309" s="7"/>
      <c r="C309" s="7"/>
      <c r="D309" s="8" t="str">
        <f t="shared" si="78"/>
        <v/>
      </c>
      <c r="E309" s="9" t="str">
        <f t="shared" si="79"/>
        <v/>
      </c>
      <c r="F309" s="10" t="str">
        <f t="shared" si="80"/>
        <v/>
      </c>
      <c r="G309" s="84"/>
      <c r="H309" s="11">
        <v>8</v>
      </c>
      <c r="I309" s="26"/>
      <c r="J309" s="7"/>
      <c r="K309" s="8" t="str">
        <f t="shared" si="81"/>
        <v/>
      </c>
      <c r="L309" s="9" t="str">
        <f t="shared" si="82"/>
        <v/>
      </c>
      <c r="M309" s="9" t="str">
        <f t="shared" si="83"/>
        <v/>
      </c>
    </row>
    <row r="310" spans="1:13" ht="15.6" x14ac:dyDescent="0.25">
      <c r="A310" s="6">
        <v>9</v>
      </c>
      <c r="B310" s="7"/>
      <c r="C310" s="7"/>
      <c r="D310" s="8" t="str">
        <f t="shared" si="78"/>
        <v/>
      </c>
      <c r="E310" s="9" t="str">
        <f t="shared" si="79"/>
        <v/>
      </c>
      <c r="F310" s="10" t="str">
        <f t="shared" si="80"/>
        <v/>
      </c>
      <c r="G310" s="84"/>
      <c r="H310" s="11">
        <v>9</v>
      </c>
      <c r="I310" s="26"/>
      <c r="J310" s="7"/>
      <c r="K310" s="8" t="str">
        <f t="shared" si="81"/>
        <v/>
      </c>
      <c r="L310" s="9" t="str">
        <f t="shared" si="82"/>
        <v/>
      </c>
      <c r="M310" s="9" t="str">
        <f t="shared" si="83"/>
        <v/>
      </c>
    </row>
    <row r="311" spans="1:13" ht="15.6" x14ac:dyDescent="0.25">
      <c r="A311" s="6">
        <v>10</v>
      </c>
      <c r="B311" s="7"/>
      <c r="C311" s="7"/>
      <c r="D311" s="8" t="str">
        <f t="shared" si="78"/>
        <v/>
      </c>
      <c r="E311" s="9" t="str">
        <f t="shared" si="79"/>
        <v/>
      </c>
      <c r="F311" s="10" t="str">
        <f t="shared" si="80"/>
        <v/>
      </c>
      <c r="G311" s="84"/>
      <c r="H311" s="11">
        <v>10</v>
      </c>
      <c r="I311" s="26"/>
      <c r="J311" s="7"/>
      <c r="K311" s="8" t="str">
        <f t="shared" si="81"/>
        <v/>
      </c>
      <c r="L311" s="9" t="str">
        <f t="shared" si="82"/>
        <v/>
      </c>
      <c r="M311" s="9" t="str">
        <f t="shared" si="83"/>
        <v/>
      </c>
    </row>
    <row r="312" spans="1:13" ht="15.6" x14ac:dyDescent="0.25">
      <c r="A312" s="6">
        <v>11</v>
      </c>
      <c r="B312" s="7"/>
      <c r="C312" s="7"/>
      <c r="D312" s="8" t="str">
        <f t="shared" si="78"/>
        <v/>
      </c>
      <c r="E312" s="9" t="str">
        <f t="shared" si="79"/>
        <v/>
      </c>
      <c r="F312" s="10" t="str">
        <f t="shared" si="80"/>
        <v/>
      </c>
      <c r="G312" s="84"/>
      <c r="H312" s="11">
        <v>11</v>
      </c>
      <c r="I312" s="26"/>
      <c r="J312" s="7"/>
      <c r="K312" s="8" t="str">
        <f t="shared" si="81"/>
        <v/>
      </c>
      <c r="L312" s="9" t="str">
        <f t="shared" si="82"/>
        <v/>
      </c>
      <c r="M312" s="9" t="str">
        <f t="shared" si="83"/>
        <v/>
      </c>
    </row>
    <row r="313" spans="1:13" ht="15.6" x14ac:dyDescent="0.25">
      <c r="A313" s="6">
        <v>12</v>
      </c>
      <c r="B313" s="7"/>
      <c r="C313" s="7"/>
      <c r="D313" s="8" t="str">
        <f t="shared" si="78"/>
        <v/>
      </c>
      <c r="E313" s="9" t="str">
        <f t="shared" si="79"/>
        <v/>
      </c>
      <c r="F313" s="10" t="str">
        <f t="shared" si="80"/>
        <v/>
      </c>
      <c r="G313" s="84"/>
      <c r="H313" s="11">
        <v>12</v>
      </c>
      <c r="I313" s="26"/>
      <c r="J313" s="7"/>
      <c r="K313" s="8" t="str">
        <f t="shared" si="81"/>
        <v/>
      </c>
      <c r="L313" s="9" t="str">
        <f t="shared" si="82"/>
        <v/>
      </c>
      <c r="M313" s="9" t="str">
        <f t="shared" si="83"/>
        <v/>
      </c>
    </row>
    <row r="314" spans="1:13" ht="15.6" x14ac:dyDescent="0.25">
      <c r="A314" s="6">
        <v>13</v>
      </c>
      <c r="B314" s="7"/>
      <c r="C314" s="7"/>
      <c r="D314" s="8" t="str">
        <f t="shared" si="78"/>
        <v/>
      </c>
      <c r="E314" s="9" t="str">
        <f t="shared" si="79"/>
        <v/>
      </c>
      <c r="F314" s="10" t="str">
        <f t="shared" si="80"/>
        <v/>
      </c>
      <c r="G314" s="84"/>
      <c r="H314" s="11">
        <v>13</v>
      </c>
      <c r="I314" s="26"/>
      <c r="J314" s="7"/>
      <c r="K314" s="8" t="str">
        <f t="shared" si="81"/>
        <v/>
      </c>
      <c r="L314" s="9" t="str">
        <f t="shared" si="82"/>
        <v/>
      </c>
      <c r="M314" s="9" t="str">
        <f t="shared" si="83"/>
        <v/>
      </c>
    </row>
    <row r="315" spans="1:13" ht="15.6" x14ac:dyDescent="0.25">
      <c r="A315" s="6">
        <v>14</v>
      </c>
      <c r="B315" s="7"/>
      <c r="C315" s="7"/>
      <c r="D315" s="8" t="str">
        <f t="shared" si="78"/>
        <v/>
      </c>
      <c r="E315" s="9" t="str">
        <f t="shared" si="79"/>
        <v/>
      </c>
      <c r="F315" s="10" t="str">
        <f t="shared" si="80"/>
        <v/>
      </c>
      <c r="G315" s="84"/>
      <c r="H315" s="11">
        <v>14</v>
      </c>
      <c r="I315" s="26"/>
      <c r="J315" s="7"/>
      <c r="K315" s="8" t="str">
        <f t="shared" si="81"/>
        <v/>
      </c>
      <c r="L315" s="9" t="str">
        <f t="shared" si="82"/>
        <v/>
      </c>
      <c r="M315" s="9" t="str">
        <f t="shared" si="83"/>
        <v/>
      </c>
    </row>
    <row r="316" spans="1:13" ht="15.6" x14ac:dyDescent="0.25">
      <c r="A316" s="6">
        <v>15</v>
      </c>
      <c r="B316" s="7"/>
      <c r="C316" s="7"/>
      <c r="D316" s="8" t="str">
        <f t="shared" si="78"/>
        <v/>
      </c>
      <c r="E316" s="9" t="str">
        <f t="shared" si="79"/>
        <v/>
      </c>
      <c r="F316" s="10" t="str">
        <f t="shared" si="80"/>
        <v/>
      </c>
      <c r="G316" s="84"/>
      <c r="H316" s="11">
        <v>15</v>
      </c>
      <c r="I316" s="27"/>
      <c r="J316" s="22"/>
      <c r="K316" s="23" t="str">
        <f t="shared" si="81"/>
        <v/>
      </c>
      <c r="L316" s="24" t="str">
        <f t="shared" si="82"/>
        <v/>
      </c>
      <c r="M316" s="24" t="str">
        <f t="shared" si="83"/>
        <v/>
      </c>
    </row>
    <row r="317" spans="1:13" ht="15.6" x14ac:dyDescent="0.3">
      <c r="A317" s="86" t="s">
        <v>9</v>
      </c>
      <c r="B317" s="87"/>
      <c r="C317" s="87"/>
      <c r="D317" s="88"/>
      <c r="E317" s="89">
        <f>ROUND((SUM(F302:F316)),2)</f>
        <v>0</v>
      </c>
      <c r="F317" s="90"/>
      <c r="G317" s="85"/>
      <c r="H317" s="86" t="s">
        <v>9</v>
      </c>
      <c r="I317" s="87"/>
      <c r="J317" s="87"/>
      <c r="K317" s="88"/>
      <c r="L317" s="89">
        <f>ROUND((SUM(M302:M316)),2)</f>
        <v>0</v>
      </c>
      <c r="M317" s="90"/>
    </row>
    <row r="318" spans="1:13" ht="15.6" x14ac:dyDescent="0.25">
      <c r="A318" s="69" t="s">
        <v>10</v>
      </c>
      <c r="B318" s="70"/>
      <c r="C318" s="70"/>
      <c r="D318" s="70"/>
      <c r="E318" s="70"/>
      <c r="F318" s="71"/>
      <c r="G318" s="12" t="s">
        <v>11</v>
      </c>
      <c r="H318" s="72">
        <f>IF((E317-L317)&lt;0,((E317-L317)*-1),(E317-L317))</f>
        <v>0</v>
      </c>
      <c r="I318" s="73"/>
      <c r="J318" s="73"/>
      <c r="K318" s="73"/>
      <c r="L318" s="73"/>
      <c r="M318" s="74"/>
    </row>
    <row r="319" spans="1:13" ht="15.6" x14ac:dyDescent="0.25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</row>
    <row r="322" spans="1:13" ht="15.6" x14ac:dyDescent="0.25">
      <c r="A322" s="32" t="s">
        <v>33</v>
      </c>
      <c r="B322" s="33"/>
      <c r="C322" s="33"/>
      <c r="D322" s="33"/>
      <c r="E322" s="33"/>
      <c r="F322" s="33"/>
      <c r="G322" s="33"/>
      <c r="H322" s="33"/>
      <c r="I322" s="33"/>
      <c r="J322" s="33"/>
      <c r="K322" s="33"/>
      <c r="L322" s="33"/>
      <c r="M322" s="34"/>
    </row>
    <row r="323" spans="1:13" ht="15.6" x14ac:dyDescent="0.25">
      <c r="A323" s="32" t="s">
        <v>1</v>
      </c>
      <c r="B323" s="33"/>
      <c r="C323" s="33"/>
      <c r="D323" s="33"/>
      <c r="E323" s="33"/>
      <c r="F323" s="34"/>
      <c r="G323" s="83"/>
      <c r="H323" s="32" t="s">
        <v>2</v>
      </c>
      <c r="I323" s="33"/>
      <c r="J323" s="33"/>
      <c r="K323" s="33"/>
      <c r="L323" s="33"/>
      <c r="M323" s="34"/>
    </row>
    <row r="324" spans="1:13" ht="15.6" x14ac:dyDescent="0.25">
      <c r="A324" s="2" t="s">
        <v>3</v>
      </c>
      <c r="B324" s="3" t="s">
        <v>4</v>
      </c>
      <c r="C324" s="3" t="s">
        <v>5</v>
      </c>
      <c r="D324" s="3" t="s">
        <v>6</v>
      </c>
      <c r="E324" s="3" t="s">
        <v>4</v>
      </c>
      <c r="F324" s="4" t="s">
        <v>7</v>
      </c>
      <c r="G324" s="84"/>
      <c r="H324" s="25" t="s">
        <v>3</v>
      </c>
      <c r="I324" s="18" t="str">
        <f>B324</f>
        <v>Dist</v>
      </c>
      <c r="J324" s="19" t="str">
        <f>C324</f>
        <v>R.L</v>
      </c>
      <c r="K324" s="19" t="str">
        <f>D324</f>
        <v>Av.RL</v>
      </c>
      <c r="L324" s="19" t="str">
        <f>E324</f>
        <v>Dist</v>
      </c>
      <c r="M324" s="19" t="str">
        <f>F324</f>
        <v>Area</v>
      </c>
    </row>
    <row r="325" spans="1:13" ht="15.6" x14ac:dyDescent="0.25">
      <c r="A325" s="6">
        <v>1</v>
      </c>
      <c r="B325" s="7"/>
      <c r="C325" s="7"/>
      <c r="D325" s="8" t="s">
        <v>8</v>
      </c>
      <c r="E325" s="9" t="s">
        <v>8</v>
      </c>
      <c r="F325" s="10" t="s">
        <v>8</v>
      </c>
      <c r="G325" s="84"/>
      <c r="H325" s="11">
        <v>1</v>
      </c>
      <c r="I325" s="26"/>
      <c r="J325" s="7"/>
      <c r="K325" s="8" t="s">
        <v>8</v>
      </c>
      <c r="L325" s="9" t="s">
        <v>8</v>
      </c>
      <c r="M325" s="9" t="s">
        <v>8</v>
      </c>
    </row>
    <row r="326" spans="1:13" ht="15.6" x14ac:dyDescent="0.25">
      <c r="A326" s="6">
        <v>2</v>
      </c>
      <c r="B326" s="7"/>
      <c r="C326" s="7"/>
      <c r="D326" s="8" t="str">
        <f>IF(C326="","",ROUNDUP(((C325+C326)/2),2))</f>
        <v/>
      </c>
      <c r="E326" s="9" t="str">
        <f>IF(B326="","",ROUND((B326-B325),2))</f>
        <v/>
      </c>
      <c r="F326" s="10" t="str">
        <f>IF(E326="","",IF(C326="","",ROUND((E326*D326),3)))</f>
        <v/>
      </c>
      <c r="G326" s="84"/>
      <c r="H326" s="11">
        <v>2</v>
      </c>
      <c r="I326" s="26"/>
      <c r="J326" s="7"/>
      <c r="K326" s="8" t="str">
        <f>IF(J326="","",ROUNDUP(((J325+J326)/2),2))</f>
        <v/>
      </c>
      <c r="L326" s="9" t="str">
        <f>IF(I326="","",ROUND((I326-I325),2))</f>
        <v/>
      </c>
      <c r="M326" s="9" t="str">
        <f>IF(L326="","",IF(J326="","",ROUND((L326*K326),3)))</f>
        <v/>
      </c>
    </row>
    <row r="327" spans="1:13" ht="15.6" x14ac:dyDescent="0.25">
      <c r="A327" s="6">
        <v>3</v>
      </c>
      <c r="B327" s="7"/>
      <c r="C327" s="7"/>
      <c r="D327" s="8" t="str">
        <f t="shared" ref="D327:D339" si="84">IF(C327="","",ROUNDUP(((C326+C327)/2),2))</f>
        <v/>
      </c>
      <c r="E327" s="9" t="str">
        <f t="shared" ref="E327:E339" si="85">IF(B327="","",ROUND((B327-B326),2))</f>
        <v/>
      </c>
      <c r="F327" s="10" t="str">
        <f t="shared" ref="F327:F339" si="86">IF(E327="","",IF(C327="","",ROUND((E327*D327),3)))</f>
        <v/>
      </c>
      <c r="G327" s="84"/>
      <c r="H327" s="11">
        <v>3</v>
      </c>
      <c r="I327" s="26"/>
      <c r="J327" s="7"/>
      <c r="K327" s="8" t="str">
        <f t="shared" ref="K327:K339" si="87">IF(J327="","",ROUNDUP(((J326+J327)/2),2))</f>
        <v/>
      </c>
      <c r="L327" s="9" t="str">
        <f t="shared" ref="L327:L339" si="88">IF(I327="","",ROUND((I327-I326),2))</f>
        <v/>
      </c>
      <c r="M327" s="9" t="str">
        <f t="shared" ref="M327:M339" si="89">IF(L327="","",IF(J327="","",ROUND((L327*K327),3)))</f>
        <v/>
      </c>
    </row>
    <row r="328" spans="1:13" ht="15.6" x14ac:dyDescent="0.25">
      <c r="A328" s="6">
        <v>4</v>
      </c>
      <c r="B328" s="7"/>
      <c r="C328" s="7"/>
      <c r="D328" s="8" t="str">
        <f t="shared" si="84"/>
        <v/>
      </c>
      <c r="E328" s="9" t="str">
        <f t="shared" si="85"/>
        <v/>
      </c>
      <c r="F328" s="10" t="str">
        <f t="shared" si="86"/>
        <v/>
      </c>
      <c r="G328" s="84"/>
      <c r="H328" s="11">
        <v>4</v>
      </c>
      <c r="I328" s="26"/>
      <c r="J328" s="7"/>
      <c r="K328" s="8" t="str">
        <f t="shared" si="87"/>
        <v/>
      </c>
      <c r="L328" s="9" t="str">
        <f t="shared" si="88"/>
        <v/>
      </c>
      <c r="M328" s="9" t="str">
        <f t="shared" si="89"/>
        <v/>
      </c>
    </row>
    <row r="329" spans="1:13" ht="15.6" x14ac:dyDescent="0.25">
      <c r="A329" s="6">
        <v>5</v>
      </c>
      <c r="B329" s="7"/>
      <c r="C329" s="7"/>
      <c r="D329" s="8" t="str">
        <f t="shared" si="84"/>
        <v/>
      </c>
      <c r="E329" s="9" t="str">
        <f t="shared" si="85"/>
        <v/>
      </c>
      <c r="F329" s="10" t="str">
        <f t="shared" si="86"/>
        <v/>
      </c>
      <c r="G329" s="84"/>
      <c r="H329" s="11">
        <v>5</v>
      </c>
      <c r="I329" s="26"/>
      <c r="J329" s="7"/>
      <c r="K329" s="8" t="str">
        <f t="shared" si="87"/>
        <v/>
      </c>
      <c r="L329" s="9" t="str">
        <f t="shared" si="88"/>
        <v/>
      </c>
      <c r="M329" s="9" t="str">
        <f t="shared" si="89"/>
        <v/>
      </c>
    </row>
    <row r="330" spans="1:13" ht="15.6" x14ac:dyDescent="0.25">
      <c r="A330" s="6">
        <v>6</v>
      </c>
      <c r="B330" s="7"/>
      <c r="C330" s="7"/>
      <c r="D330" s="8" t="str">
        <f t="shared" si="84"/>
        <v/>
      </c>
      <c r="E330" s="9" t="str">
        <f t="shared" si="85"/>
        <v/>
      </c>
      <c r="F330" s="10" t="str">
        <f t="shared" si="86"/>
        <v/>
      </c>
      <c r="G330" s="84"/>
      <c r="H330" s="11">
        <v>6</v>
      </c>
      <c r="I330" s="26"/>
      <c r="J330" s="7"/>
      <c r="K330" s="8" t="str">
        <f t="shared" si="87"/>
        <v/>
      </c>
      <c r="L330" s="9" t="str">
        <f t="shared" si="88"/>
        <v/>
      </c>
      <c r="M330" s="9" t="str">
        <f t="shared" si="89"/>
        <v/>
      </c>
    </row>
    <row r="331" spans="1:13" ht="15.6" x14ac:dyDescent="0.25">
      <c r="A331" s="6">
        <v>7</v>
      </c>
      <c r="B331" s="7"/>
      <c r="C331" s="7"/>
      <c r="D331" s="8" t="str">
        <f t="shared" si="84"/>
        <v/>
      </c>
      <c r="E331" s="9" t="str">
        <f t="shared" si="85"/>
        <v/>
      </c>
      <c r="F331" s="10" t="str">
        <f t="shared" si="86"/>
        <v/>
      </c>
      <c r="G331" s="84"/>
      <c r="H331" s="11">
        <v>7</v>
      </c>
      <c r="I331" s="26"/>
      <c r="J331" s="7"/>
      <c r="K331" s="8" t="str">
        <f t="shared" si="87"/>
        <v/>
      </c>
      <c r="L331" s="9" t="str">
        <f t="shared" si="88"/>
        <v/>
      </c>
      <c r="M331" s="9" t="str">
        <f t="shared" si="89"/>
        <v/>
      </c>
    </row>
    <row r="332" spans="1:13" ht="15.6" x14ac:dyDescent="0.25">
      <c r="A332" s="6">
        <v>8</v>
      </c>
      <c r="B332" s="7"/>
      <c r="C332" s="7"/>
      <c r="D332" s="8" t="str">
        <f t="shared" si="84"/>
        <v/>
      </c>
      <c r="E332" s="9" t="str">
        <f t="shared" si="85"/>
        <v/>
      </c>
      <c r="F332" s="10" t="str">
        <f t="shared" si="86"/>
        <v/>
      </c>
      <c r="G332" s="84"/>
      <c r="H332" s="11">
        <v>8</v>
      </c>
      <c r="I332" s="26"/>
      <c r="J332" s="7"/>
      <c r="K332" s="8" t="str">
        <f t="shared" si="87"/>
        <v/>
      </c>
      <c r="L332" s="9" t="str">
        <f t="shared" si="88"/>
        <v/>
      </c>
      <c r="M332" s="9" t="str">
        <f t="shared" si="89"/>
        <v/>
      </c>
    </row>
    <row r="333" spans="1:13" ht="15.6" x14ac:dyDescent="0.25">
      <c r="A333" s="6">
        <v>9</v>
      </c>
      <c r="B333" s="7"/>
      <c r="C333" s="7"/>
      <c r="D333" s="8" t="str">
        <f t="shared" si="84"/>
        <v/>
      </c>
      <c r="E333" s="9" t="str">
        <f t="shared" si="85"/>
        <v/>
      </c>
      <c r="F333" s="10" t="str">
        <f t="shared" si="86"/>
        <v/>
      </c>
      <c r="G333" s="84"/>
      <c r="H333" s="11">
        <v>9</v>
      </c>
      <c r="I333" s="26"/>
      <c r="J333" s="7"/>
      <c r="K333" s="8" t="str">
        <f t="shared" si="87"/>
        <v/>
      </c>
      <c r="L333" s="9" t="str">
        <f t="shared" si="88"/>
        <v/>
      </c>
      <c r="M333" s="9" t="str">
        <f t="shared" si="89"/>
        <v/>
      </c>
    </row>
    <row r="334" spans="1:13" ht="15.6" x14ac:dyDescent="0.25">
      <c r="A334" s="6">
        <v>10</v>
      </c>
      <c r="B334" s="7"/>
      <c r="C334" s="7"/>
      <c r="D334" s="8" t="str">
        <f t="shared" si="84"/>
        <v/>
      </c>
      <c r="E334" s="9" t="str">
        <f t="shared" si="85"/>
        <v/>
      </c>
      <c r="F334" s="10" t="str">
        <f t="shared" si="86"/>
        <v/>
      </c>
      <c r="G334" s="84"/>
      <c r="H334" s="11">
        <v>10</v>
      </c>
      <c r="I334" s="26"/>
      <c r="J334" s="7"/>
      <c r="K334" s="8" t="str">
        <f t="shared" si="87"/>
        <v/>
      </c>
      <c r="L334" s="9" t="str">
        <f t="shared" si="88"/>
        <v/>
      </c>
      <c r="M334" s="9" t="str">
        <f t="shared" si="89"/>
        <v/>
      </c>
    </row>
    <row r="335" spans="1:13" ht="15.6" x14ac:dyDescent="0.25">
      <c r="A335" s="6">
        <v>11</v>
      </c>
      <c r="B335" s="7"/>
      <c r="C335" s="7"/>
      <c r="D335" s="8" t="str">
        <f t="shared" si="84"/>
        <v/>
      </c>
      <c r="E335" s="9" t="str">
        <f t="shared" si="85"/>
        <v/>
      </c>
      <c r="F335" s="10" t="str">
        <f t="shared" si="86"/>
        <v/>
      </c>
      <c r="G335" s="84"/>
      <c r="H335" s="11">
        <v>11</v>
      </c>
      <c r="I335" s="26"/>
      <c r="J335" s="7"/>
      <c r="K335" s="8" t="str">
        <f t="shared" si="87"/>
        <v/>
      </c>
      <c r="L335" s="9" t="str">
        <f t="shared" si="88"/>
        <v/>
      </c>
      <c r="M335" s="9" t="str">
        <f t="shared" si="89"/>
        <v/>
      </c>
    </row>
    <row r="336" spans="1:13" ht="15.6" x14ac:dyDescent="0.25">
      <c r="A336" s="6">
        <v>12</v>
      </c>
      <c r="B336" s="7"/>
      <c r="C336" s="7"/>
      <c r="D336" s="8" t="str">
        <f t="shared" si="84"/>
        <v/>
      </c>
      <c r="E336" s="9" t="str">
        <f t="shared" si="85"/>
        <v/>
      </c>
      <c r="F336" s="10" t="str">
        <f t="shared" si="86"/>
        <v/>
      </c>
      <c r="G336" s="84"/>
      <c r="H336" s="11">
        <v>12</v>
      </c>
      <c r="I336" s="26"/>
      <c r="J336" s="7"/>
      <c r="K336" s="8" t="str">
        <f t="shared" si="87"/>
        <v/>
      </c>
      <c r="L336" s="9" t="str">
        <f t="shared" si="88"/>
        <v/>
      </c>
      <c r="M336" s="9" t="str">
        <f t="shared" si="89"/>
        <v/>
      </c>
    </row>
    <row r="337" spans="1:13" ht="15.6" x14ac:dyDescent="0.25">
      <c r="A337" s="6">
        <v>13</v>
      </c>
      <c r="B337" s="7"/>
      <c r="C337" s="7"/>
      <c r="D337" s="8" t="str">
        <f t="shared" si="84"/>
        <v/>
      </c>
      <c r="E337" s="9" t="str">
        <f t="shared" si="85"/>
        <v/>
      </c>
      <c r="F337" s="10" t="str">
        <f t="shared" si="86"/>
        <v/>
      </c>
      <c r="G337" s="84"/>
      <c r="H337" s="11">
        <v>13</v>
      </c>
      <c r="I337" s="26"/>
      <c r="J337" s="7"/>
      <c r="K337" s="8" t="str">
        <f t="shared" si="87"/>
        <v/>
      </c>
      <c r="L337" s="9" t="str">
        <f t="shared" si="88"/>
        <v/>
      </c>
      <c r="M337" s="9" t="str">
        <f t="shared" si="89"/>
        <v/>
      </c>
    </row>
    <row r="338" spans="1:13" ht="15.6" x14ac:dyDescent="0.25">
      <c r="A338" s="6">
        <v>14</v>
      </c>
      <c r="B338" s="7"/>
      <c r="C338" s="7"/>
      <c r="D338" s="8" t="str">
        <f t="shared" si="84"/>
        <v/>
      </c>
      <c r="E338" s="9" t="str">
        <f t="shared" si="85"/>
        <v/>
      </c>
      <c r="F338" s="10" t="str">
        <f t="shared" si="86"/>
        <v/>
      </c>
      <c r="G338" s="84"/>
      <c r="H338" s="11">
        <v>14</v>
      </c>
      <c r="I338" s="26"/>
      <c r="J338" s="7"/>
      <c r="K338" s="8" t="str">
        <f t="shared" si="87"/>
        <v/>
      </c>
      <c r="L338" s="9" t="str">
        <f t="shared" si="88"/>
        <v/>
      </c>
      <c r="M338" s="9" t="str">
        <f t="shared" si="89"/>
        <v/>
      </c>
    </row>
    <row r="339" spans="1:13" ht="15.6" x14ac:dyDescent="0.25">
      <c r="A339" s="6">
        <v>15</v>
      </c>
      <c r="B339" s="7"/>
      <c r="C339" s="7"/>
      <c r="D339" s="8" t="str">
        <f t="shared" si="84"/>
        <v/>
      </c>
      <c r="E339" s="9" t="str">
        <f t="shared" si="85"/>
        <v/>
      </c>
      <c r="F339" s="10" t="str">
        <f t="shared" si="86"/>
        <v/>
      </c>
      <c r="G339" s="84"/>
      <c r="H339" s="11">
        <v>15</v>
      </c>
      <c r="I339" s="27"/>
      <c r="J339" s="22"/>
      <c r="K339" s="23" t="str">
        <f t="shared" si="87"/>
        <v/>
      </c>
      <c r="L339" s="24" t="str">
        <f t="shared" si="88"/>
        <v/>
      </c>
      <c r="M339" s="24" t="str">
        <f t="shared" si="89"/>
        <v/>
      </c>
    </row>
    <row r="340" spans="1:13" ht="15.6" x14ac:dyDescent="0.3">
      <c r="A340" s="86" t="s">
        <v>9</v>
      </c>
      <c r="B340" s="87"/>
      <c r="C340" s="87"/>
      <c r="D340" s="88"/>
      <c r="E340" s="89">
        <f>ROUND((SUM(F325:F339)),2)</f>
        <v>0</v>
      </c>
      <c r="F340" s="90"/>
      <c r="G340" s="85"/>
      <c r="H340" s="86" t="s">
        <v>9</v>
      </c>
      <c r="I340" s="87"/>
      <c r="J340" s="87"/>
      <c r="K340" s="88"/>
      <c r="L340" s="89">
        <f>ROUND((SUM(M325:M339)),2)</f>
        <v>0</v>
      </c>
      <c r="M340" s="90"/>
    </row>
    <row r="341" spans="1:13" ht="15.6" x14ac:dyDescent="0.25">
      <c r="A341" s="69" t="s">
        <v>10</v>
      </c>
      <c r="B341" s="70"/>
      <c r="C341" s="70"/>
      <c r="D341" s="70"/>
      <c r="E341" s="70"/>
      <c r="F341" s="71"/>
      <c r="G341" s="12" t="s">
        <v>11</v>
      </c>
      <c r="H341" s="72">
        <f>IF((E340-L340)&lt;0,((E340-L340)*-1),(E340-L340))</f>
        <v>0</v>
      </c>
      <c r="I341" s="73"/>
      <c r="J341" s="73"/>
      <c r="K341" s="73"/>
      <c r="L341" s="73"/>
      <c r="M341" s="74"/>
    </row>
    <row r="342" spans="1:13" ht="15.6" x14ac:dyDescent="0.25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</row>
    <row r="345" spans="1:13" ht="15.6" x14ac:dyDescent="0.25">
      <c r="A345" s="32" t="s">
        <v>34</v>
      </c>
      <c r="B345" s="33"/>
      <c r="C345" s="33"/>
      <c r="D345" s="33"/>
      <c r="E345" s="33"/>
      <c r="F345" s="33"/>
      <c r="G345" s="33"/>
      <c r="H345" s="33"/>
      <c r="I345" s="33"/>
      <c r="J345" s="33"/>
      <c r="K345" s="33"/>
      <c r="L345" s="33"/>
      <c r="M345" s="34"/>
    </row>
    <row r="346" spans="1:13" ht="15.6" x14ac:dyDescent="0.25">
      <c r="A346" s="32" t="s">
        <v>19</v>
      </c>
      <c r="B346" s="33"/>
      <c r="C346" s="33"/>
      <c r="D346" s="33"/>
      <c r="E346" s="33"/>
      <c r="F346" s="34"/>
      <c r="G346" s="83"/>
      <c r="H346" s="32" t="s">
        <v>2</v>
      </c>
      <c r="I346" s="33"/>
      <c r="J346" s="33"/>
      <c r="K346" s="33"/>
      <c r="L346" s="33"/>
      <c r="M346" s="34"/>
    </row>
    <row r="347" spans="1:13" ht="15.6" x14ac:dyDescent="0.25">
      <c r="A347" s="2" t="s">
        <v>3</v>
      </c>
      <c r="B347" s="3" t="s">
        <v>4</v>
      </c>
      <c r="C347" s="3" t="s">
        <v>5</v>
      </c>
      <c r="D347" s="3" t="s">
        <v>6</v>
      </c>
      <c r="E347" s="3" t="s">
        <v>4</v>
      </c>
      <c r="F347" s="4" t="s">
        <v>7</v>
      </c>
      <c r="G347" s="84"/>
      <c r="H347" s="18" t="s">
        <v>3</v>
      </c>
      <c r="I347" s="19" t="str">
        <f>B347</f>
        <v>Dist</v>
      </c>
      <c r="J347" s="19" t="str">
        <f>C347</f>
        <v>R.L</v>
      </c>
      <c r="K347" s="19" t="str">
        <f>D347</f>
        <v>Av.RL</v>
      </c>
      <c r="L347" s="19" t="str">
        <f>E347</f>
        <v>Dist</v>
      </c>
      <c r="M347" s="19" t="str">
        <f>F347</f>
        <v>Area</v>
      </c>
    </row>
    <row r="348" spans="1:13" ht="15.6" x14ac:dyDescent="0.25">
      <c r="A348" s="6">
        <v>1</v>
      </c>
      <c r="B348" s="7"/>
      <c r="C348" s="7"/>
      <c r="D348" s="8" t="s">
        <v>8</v>
      </c>
      <c r="E348" s="9" t="s">
        <v>8</v>
      </c>
      <c r="F348" s="10" t="s">
        <v>8</v>
      </c>
      <c r="G348" s="84"/>
      <c r="H348" s="20">
        <v>1</v>
      </c>
      <c r="I348" s="7"/>
      <c r="J348" s="7"/>
      <c r="K348" s="8" t="s">
        <v>8</v>
      </c>
      <c r="L348" s="9" t="s">
        <v>8</v>
      </c>
      <c r="M348" s="9" t="s">
        <v>8</v>
      </c>
    </row>
    <row r="349" spans="1:13" ht="15.6" x14ac:dyDescent="0.25">
      <c r="A349" s="6">
        <v>2</v>
      </c>
      <c r="B349" s="7"/>
      <c r="C349" s="7"/>
      <c r="D349" s="8" t="str">
        <f>IF(C349="","",ROUNDUP(((C348+C349)/2),2))</f>
        <v/>
      </c>
      <c r="E349" s="9" t="str">
        <f>IF(B349="","",ROUND((B349-B348),2))</f>
        <v/>
      </c>
      <c r="F349" s="10" t="str">
        <f>IF(E349="","",IF(C349="","",ROUND((E349*D349),3)))</f>
        <v/>
      </c>
      <c r="G349" s="84"/>
      <c r="H349" s="20">
        <v>2</v>
      </c>
      <c r="I349" s="7"/>
      <c r="J349" s="7"/>
      <c r="K349" s="8" t="str">
        <f>IF(J349="","",ROUNDUP(((J348+J349)/2),2))</f>
        <v/>
      </c>
      <c r="L349" s="9" t="str">
        <f>IF(I349="","",ROUND((I349-I348),2))</f>
        <v/>
      </c>
      <c r="M349" s="9" t="str">
        <f>IF(L349="","",IF(J349="","",ROUND((L349*K349),3)))</f>
        <v/>
      </c>
    </row>
    <row r="350" spans="1:13" ht="15.6" x14ac:dyDescent="0.25">
      <c r="A350" s="6">
        <v>3</v>
      </c>
      <c r="B350" s="7"/>
      <c r="C350" s="7"/>
      <c r="D350" s="8" t="str">
        <f t="shared" ref="D350:D362" si="90">IF(C350="","",ROUNDUP(((C349+C350)/2),2))</f>
        <v/>
      </c>
      <c r="E350" s="9" t="str">
        <f t="shared" ref="E350:E362" si="91">IF(B350="","",ROUND((B350-B349),2))</f>
        <v/>
      </c>
      <c r="F350" s="10" t="str">
        <f t="shared" ref="F350:F362" si="92">IF(E350="","",IF(C350="","",ROUND((E350*D350),3)))</f>
        <v/>
      </c>
      <c r="G350" s="84"/>
      <c r="H350" s="20">
        <v>3</v>
      </c>
      <c r="I350" s="7"/>
      <c r="J350" s="7"/>
      <c r="K350" s="8" t="str">
        <f t="shared" ref="K350:K362" si="93">IF(J350="","",ROUNDUP(((J349+J350)/2),2))</f>
        <v/>
      </c>
      <c r="L350" s="9" t="str">
        <f t="shared" ref="L350:L362" si="94">IF(I350="","",ROUND((I350-I349),2))</f>
        <v/>
      </c>
      <c r="M350" s="9" t="str">
        <f t="shared" ref="M350:M362" si="95">IF(L350="","",IF(J350="","",ROUND((L350*K350),3)))</f>
        <v/>
      </c>
    </row>
    <row r="351" spans="1:13" ht="15.6" x14ac:dyDescent="0.25">
      <c r="A351" s="6">
        <v>4</v>
      </c>
      <c r="B351" s="7"/>
      <c r="C351" s="7"/>
      <c r="D351" s="8" t="str">
        <f t="shared" si="90"/>
        <v/>
      </c>
      <c r="E351" s="9" t="str">
        <f t="shared" si="91"/>
        <v/>
      </c>
      <c r="F351" s="10" t="str">
        <f t="shared" si="92"/>
        <v/>
      </c>
      <c r="G351" s="84"/>
      <c r="H351" s="20">
        <v>4</v>
      </c>
      <c r="I351" s="7"/>
      <c r="J351" s="7"/>
      <c r="K351" s="8" t="str">
        <f t="shared" si="93"/>
        <v/>
      </c>
      <c r="L351" s="9" t="str">
        <f t="shared" si="94"/>
        <v/>
      </c>
      <c r="M351" s="9" t="str">
        <f t="shared" si="95"/>
        <v/>
      </c>
    </row>
    <row r="352" spans="1:13" ht="15.6" x14ac:dyDescent="0.25">
      <c r="A352" s="6">
        <v>5</v>
      </c>
      <c r="B352" s="7"/>
      <c r="C352" s="7"/>
      <c r="D352" s="8" t="str">
        <f t="shared" si="90"/>
        <v/>
      </c>
      <c r="E352" s="9" t="str">
        <f t="shared" si="91"/>
        <v/>
      </c>
      <c r="F352" s="10" t="str">
        <f t="shared" si="92"/>
        <v/>
      </c>
      <c r="G352" s="84"/>
      <c r="H352" s="20">
        <v>5</v>
      </c>
      <c r="I352" s="7"/>
      <c r="J352" s="7"/>
      <c r="K352" s="8" t="str">
        <f t="shared" si="93"/>
        <v/>
      </c>
      <c r="L352" s="9" t="str">
        <f t="shared" si="94"/>
        <v/>
      </c>
      <c r="M352" s="9" t="str">
        <f t="shared" si="95"/>
        <v/>
      </c>
    </row>
    <row r="353" spans="1:13" ht="15.6" x14ac:dyDescent="0.25">
      <c r="A353" s="6">
        <v>6</v>
      </c>
      <c r="B353" s="7"/>
      <c r="C353" s="7"/>
      <c r="D353" s="8" t="str">
        <f t="shared" si="90"/>
        <v/>
      </c>
      <c r="E353" s="9" t="str">
        <f t="shared" si="91"/>
        <v/>
      </c>
      <c r="F353" s="10" t="str">
        <f t="shared" si="92"/>
        <v/>
      </c>
      <c r="G353" s="84"/>
      <c r="H353" s="20">
        <v>6</v>
      </c>
      <c r="I353" s="7"/>
      <c r="J353" s="7"/>
      <c r="K353" s="8" t="str">
        <f t="shared" si="93"/>
        <v/>
      </c>
      <c r="L353" s="9" t="str">
        <f t="shared" si="94"/>
        <v/>
      </c>
      <c r="M353" s="9" t="str">
        <f t="shared" si="95"/>
        <v/>
      </c>
    </row>
    <row r="354" spans="1:13" ht="15.6" x14ac:dyDescent="0.25">
      <c r="A354" s="6">
        <v>7</v>
      </c>
      <c r="B354" s="7"/>
      <c r="C354" s="7"/>
      <c r="D354" s="8" t="str">
        <f t="shared" si="90"/>
        <v/>
      </c>
      <c r="E354" s="9" t="str">
        <f t="shared" si="91"/>
        <v/>
      </c>
      <c r="F354" s="10" t="str">
        <f t="shared" si="92"/>
        <v/>
      </c>
      <c r="G354" s="84"/>
      <c r="H354" s="20">
        <v>7</v>
      </c>
      <c r="I354" s="7"/>
      <c r="J354" s="7"/>
      <c r="K354" s="8" t="str">
        <f t="shared" si="93"/>
        <v/>
      </c>
      <c r="L354" s="9" t="str">
        <f t="shared" si="94"/>
        <v/>
      </c>
      <c r="M354" s="9" t="str">
        <f t="shared" si="95"/>
        <v/>
      </c>
    </row>
    <row r="355" spans="1:13" ht="15.6" x14ac:dyDescent="0.25">
      <c r="A355" s="6">
        <v>8</v>
      </c>
      <c r="B355" s="7"/>
      <c r="C355" s="7"/>
      <c r="D355" s="8" t="str">
        <f t="shared" si="90"/>
        <v/>
      </c>
      <c r="E355" s="9" t="str">
        <f t="shared" si="91"/>
        <v/>
      </c>
      <c r="F355" s="10" t="str">
        <f t="shared" si="92"/>
        <v/>
      </c>
      <c r="G355" s="84"/>
      <c r="H355" s="20">
        <v>8</v>
      </c>
      <c r="I355" s="7"/>
      <c r="J355" s="7"/>
      <c r="K355" s="8" t="str">
        <f t="shared" si="93"/>
        <v/>
      </c>
      <c r="L355" s="9" t="str">
        <f t="shared" si="94"/>
        <v/>
      </c>
      <c r="M355" s="9" t="str">
        <f t="shared" si="95"/>
        <v/>
      </c>
    </row>
    <row r="356" spans="1:13" ht="15.6" x14ac:dyDescent="0.25">
      <c r="A356" s="6">
        <v>9</v>
      </c>
      <c r="B356" s="7"/>
      <c r="C356" s="7"/>
      <c r="D356" s="8" t="str">
        <f t="shared" si="90"/>
        <v/>
      </c>
      <c r="E356" s="9" t="str">
        <f t="shared" si="91"/>
        <v/>
      </c>
      <c r="F356" s="10" t="str">
        <f t="shared" si="92"/>
        <v/>
      </c>
      <c r="G356" s="84"/>
      <c r="H356" s="20">
        <v>9</v>
      </c>
      <c r="I356" s="7"/>
      <c r="J356" s="7"/>
      <c r="K356" s="8" t="str">
        <f t="shared" si="93"/>
        <v/>
      </c>
      <c r="L356" s="9" t="str">
        <f t="shared" si="94"/>
        <v/>
      </c>
      <c r="M356" s="9" t="str">
        <f t="shared" si="95"/>
        <v/>
      </c>
    </row>
    <row r="357" spans="1:13" ht="15.6" x14ac:dyDescent="0.25">
      <c r="A357" s="6">
        <v>10</v>
      </c>
      <c r="B357" s="7"/>
      <c r="C357" s="7"/>
      <c r="D357" s="8" t="str">
        <f t="shared" si="90"/>
        <v/>
      </c>
      <c r="E357" s="9" t="str">
        <f t="shared" si="91"/>
        <v/>
      </c>
      <c r="F357" s="10" t="str">
        <f t="shared" si="92"/>
        <v/>
      </c>
      <c r="G357" s="84"/>
      <c r="H357" s="20">
        <v>10</v>
      </c>
      <c r="I357" s="7"/>
      <c r="J357" s="7"/>
      <c r="K357" s="8" t="str">
        <f t="shared" si="93"/>
        <v/>
      </c>
      <c r="L357" s="9" t="str">
        <f t="shared" si="94"/>
        <v/>
      </c>
      <c r="M357" s="9" t="str">
        <f t="shared" si="95"/>
        <v/>
      </c>
    </row>
    <row r="358" spans="1:13" ht="15.6" x14ac:dyDescent="0.25">
      <c r="A358" s="6">
        <v>11</v>
      </c>
      <c r="B358" s="7"/>
      <c r="C358" s="7"/>
      <c r="D358" s="8" t="str">
        <f t="shared" si="90"/>
        <v/>
      </c>
      <c r="E358" s="9" t="str">
        <f t="shared" si="91"/>
        <v/>
      </c>
      <c r="F358" s="10" t="str">
        <f t="shared" si="92"/>
        <v/>
      </c>
      <c r="G358" s="84"/>
      <c r="H358" s="20">
        <v>11</v>
      </c>
      <c r="I358" s="7"/>
      <c r="J358" s="7"/>
      <c r="K358" s="8" t="str">
        <f t="shared" si="93"/>
        <v/>
      </c>
      <c r="L358" s="9" t="str">
        <f t="shared" si="94"/>
        <v/>
      </c>
      <c r="M358" s="9" t="str">
        <f t="shared" si="95"/>
        <v/>
      </c>
    </row>
    <row r="359" spans="1:13" ht="15.6" x14ac:dyDescent="0.25">
      <c r="A359" s="6">
        <v>12</v>
      </c>
      <c r="B359" s="7"/>
      <c r="C359" s="7"/>
      <c r="D359" s="8" t="str">
        <f t="shared" si="90"/>
        <v/>
      </c>
      <c r="E359" s="9" t="str">
        <f t="shared" si="91"/>
        <v/>
      </c>
      <c r="F359" s="10" t="str">
        <f t="shared" si="92"/>
        <v/>
      </c>
      <c r="G359" s="84"/>
      <c r="H359" s="20">
        <v>12</v>
      </c>
      <c r="I359" s="7"/>
      <c r="J359" s="7"/>
      <c r="K359" s="8" t="str">
        <f t="shared" si="93"/>
        <v/>
      </c>
      <c r="L359" s="9" t="str">
        <f t="shared" si="94"/>
        <v/>
      </c>
      <c r="M359" s="9" t="str">
        <f t="shared" si="95"/>
        <v/>
      </c>
    </row>
    <row r="360" spans="1:13" ht="15.6" x14ac:dyDescent="0.25">
      <c r="A360" s="6">
        <v>13</v>
      </c>
      <c r="B360" s="7"/>
      <c r="C360" s="7"/>
      <c r="D360" s="8" t="str">
        <f t="shared" si="90"/>
        <v/>
      </c>
      <c r="E360" s="9" t="str">
        <f t="shared" si="91"/>
        <v/>
      </c>
      <c r="F360" s="10" t="str">
        <f t="shared" si="92"/>
        <v/>
      </c>
      <c r="G360" s="84"/>
      <c r="H360" s="20">
        <v>13</v>
      </c>
      <c r="I360" s="7"/>
      <c r="J360" s="7"/>
      <c r="K360" s="8" t="str">
        <f t="shared" si="93"/>
        <v/>
      </c>
      <c r="L360" s="9" t="str">
        <f t="shared" si="94"/>
        <v/>
      </c>
      <c r="M360" s="9" t="str">
        <f t="shared" si="95"/>
        <v/>
      </c>
    </row>
    <row r="361" spans="1:13" ht="15.6" x14ac:dyDescent="0.25">
      <c r="A361" s="6">
        <v>14</v>
      </c>
      <c r="B361" s="7"/>
      <c r="C361" s="7"/>
      <c r="D361" s="8" t="str">
        <f t="shared" si="90"/>
        <v/>
      </c>
      <c r="E361" s="9" t="str">
        <f t="shared" si="91"/>
        <v/>
      </c>
      <c r="F361" s="10" t="str">
        <f t="shared" si="92"/>
        <v/>
      </c>
      <c r="G361" s="84"/>
      <c r="H361" s="20">
        <v>14</v>
      </c>
      <c r="I361" s="7"/>
      <c r="J361" s="7"/>
      <c r="K361" s="8" t="str">
        <f t="shared" si="93"/>
        <v/>
      </c>
      <c r="L361" s="9" t="str">
        <f t="shared" si="94"/>
        <v/>
      </c>
      <c r="M361" s="9" t="str">
        <f t="shared" si="95"/>
        <v/>
      </c>
    </row>
    <row r="362" spans="1:13" ht="15.6" x14ac:dyDescent="0.25">
      <c r="A362" s="6">
        <v>15</v>
      </c>
      <c r="B362" s="7"/>
      <c r="C362" s="7"/>
      <c r="D362" s="8" t="str">
        <f t="shared" si="90"/>
        <v/>
      </c>
      <c r="E362" s="9" t="str">
        <f t="shared" si="91"/>
        <v/>
      </c>
      <c r="F362" s="10" t="str">
        <f t="shared" si="92"/>
        <v/>
      </c>
      <c r="G362" s="84"/>
      <c r="H362" s="21">
        <v>15</v>
      </c>
      <c r="I362" s="22"/>
      <c r="J362" s="22"/>
      <c r="K362" s="23" t="str">
        <f t="shared" si="93"/>
        <v/>
      </c>
      <c r="L362" s="24" t="str">
        <f t="shared" si="94"/>
        <v/>
      </c>
      <c r="M362" s="24" t="str">
        <f t="shared" si="95"/>
        <v/>
      </c>
    </row>
    <row r="363" spans="1:13" ht="15.6" x14ac:dyDescent="0.3">
      <c r="A363" s="86" t="s">
        <v>9</v>
      </c>
      <c r="B363" s="87"/>
      <c r="C363" s="87"/>
      <c r="D363" s="88"/>
      <c r="E363" s="89">
        <f>ROUND((SUM(F348:F362)),2)</f>
        <v>0</v>
      </c>
      <c r="F363" s="90"/>
      <c r="G363" s="85"/>
      <c r="H363" s="86" t="s">
        <v>9</v>
      </c>
      <c r="I363" s="87"/>
      <c r="J363" s="87"/>
      <c r="K363" s="88"/>
      <c r="L363" s="89">
        <f>ROUND((SUM(M348:M362)),2)</f>
        <v>0</v>
      </c>
      <c r="M363" s="90"/>
    </row>
    <row r="364" spans="1:13" ht="15.6" x14ac:dyDescent="0.25">
      <c r="A364" s="69" t="s">
        <v>10</v>
      </c>
      <c r="B364" s="70"/>
      <c r="C364" s="70"/>
      <c r="D364" s="70"/>
      <c r="E364" s="70"/>
      <c r="F364" s="71"/>
      <c r="G364" s="12" t="s">
        <v>11</v>
      </c>
      <c r="H364" s="72">
        <f>IF((E363-L363)&lt;0,((E363-L363)*-1),(E363-L363))</f>
        <v>0</v>
      </c>
      <c r="I364" s="73"/>
      <c r="J364" s="73"/>
      <c r="K364" s="73"/>
      <c r="L364" s="73"/>
      <c r="M364" s="74"/>
    </row>
    <row r="365" spans="1:13" ht="15.6" x14ac:dyDescent="0.25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</row>
    <row r="368" spans="1:13" ht="15.6" x14ac:dyDescent="0.25">
      <c r="A368" s="32" t="s">
        <v>35</v>
      </c>
      <c r="B368" s="33"/>
      <c r="C368" s="33"/>
      <c r="D368" s="33"/>
      <c r="E368" s="33"/>
      <c r="F368" s="33"/>
      <c r="G368" s="33"/>
      <c r="H368" s="33"/>
      <c r="I368" s="33"/>
      <c r="J368" s="33"/>
      <c r="K368" s="33"/>
      <c r="L368" s="33"/>
      <c r="M368" s="34"/>
    </row>
    <row r="369" spans="1:13" ht="15.6" x14ac:dyDescent="0.25">
      <c r="A369" s="32" t="s">
        <v>1</v>
      </c>
      <c r="B369" s="33"/>
      <c r="C369" s="33"/>
      <c r="D369" s="33"/>
      <c r="E369" s="33"/>
      <c r="F369" s="34"/>
      <c r="G369" s="83"/>
      <c r="H369" s="32" t="s">
        <v>2</v>
      </c>
      <c r="I369" s="33"/>
      <c r="J369" s="33"/>
      <c r="K369" s="33"/>
      <c r="L369" s="33"/>
      <c r="M369" s="34"/>
    </row>
    <row r="370" spans="1:13" ht="15.6" x14ac:dyDescent="0.25">
      <c r="A370" s="2" t="s">
        <v>3</v>
      </c>
      <c r="B370" s="3" t="s">
        <v>4</v>
      </c>
      <c r="C370" s="3" t="s">
        <v>5</v>
      </c>
      <c r="D370" s="3" t="s">
        <v>6</v>
      </c>
      <c r="E370" s="3" t="s">
        <v>4</v>
      </c>
      <c r="F370" s="4" t="s">
        <v>7</v>
      </c>
      <c r="G370" s="84"/>
      <c r="H370" s="18" t="s">
        <v>3</v>
      </c>
      <c r="I370" s="19" t="str">
        <f>B370</f>
        <v>Dist</v>
      </c>
      <c r="J370" s="19" t="str">
        <f>C370</f>
        <v>R.L</v>
      </c>
      <c r="K370" s="19" t="str">
        <f>D370</f>
        <v>Av.RL</v>
      </c>
      <c r="L370" s="19" t="str">
        <f>E370</f>
        <v>Dist</v>
      </c>
      <c r="M370" s="19" t="str">
        <f>F370</f>
        <v>Area</v>
      </c>
    </row>
    <row r="371" spans="1:13" ht="15.6" x14ac:dyDescent="0.25">
      <c r="A371" s="6">
        <v>1</v>
      </c>
      <c r="B371" s="7"/>
      <c r="C371" s="7"/>
      <c r="D371" s="8" t="s">
        <v>8</v>
      </c>
      <c r="E371" s="9" t="s">
        <v>8</v>
      </c>
      <c r="F371" s="10" t="s">
        <v>8</v>
      </c>
      <c r="G371" s="84"/>
      <c r="H371" s="20">
        <v>1</v>
      </c>
      <c r="I371" s="7"/>
      <c r="J371" s="7"/>
      <c r="K371" s="8" t="s">
        <v>8</v>
      </c>
      <c r="L371" s="9" t="s">
        <v>8</v>
      </c>
      <c r="M371" s="9" t="s">
        <v>8</v>
      </c>
    </row>
    <row r="372" spans="1:13" ht="15.6" x14ac:dyDescent="0.25">
      <c r="A372" s="6">
        <v>2</v>
      </c>
      <c r="B372" s="7"/>
      <c r="C372" s="7"/>
      <c r="D372" s="8" t="str">
        <f>IF(C372="","",ROUNDUP(((C371+C372)/2),2))</f>
        <v/>
      </c>
      <c r="E372" s="9" t="str">
        <f>IF(B372="","",ROUND((B372-B371),2))</f>
        <v/>
      </c>
      <c r="F372" s="10" t="str">
        <f>IF(E372="","",IF(C372="","",ROUND((E372*D372),3)))</f>
        <v/>
      </c>
      <c r="G372" s="84"/>
      <c r="H372" s="20">
        <v>2</v>
      </c>
      <c r="I372" s="7"/>
      <c r="J372" s="7"/>
      <c r="K372" s="8" t="str">
        <f>IF(J372="","",ROUNDUP(((J371+J372)/2),2))</f>
        <v/>
      </c>
      <c r="L372" s="9" t="str">
        <f>IF(I372="","",ROUND((I372-I371),2))</f>
        <v/>
      </c>
      <c r="M372" s="9" t="str">
        <f>IF(L372="","",IF(J372="","",ROUND((L372*K372),3)))</f>
        <v/>
      </c>
    </row>
    <row r="373" spans="1:13" ht="15.6" x14ac:dyDescent="0.25">
      <c r="A373" s="6">
        <v>3</v>
      </c>
      <c r="B373" s="7"/>
      <c r="C373" s="7"/>
      <c r="D373" s="8" t="str">
        <f t="shared" ref="D373:D385" si="96">IF(C373="","",ROUNDUP(((C372+C373)/2),2))</f>
        <v/>
      </c>
      <c r="E373" s="9" t="str">
        <f t="shared" ref="E373:E385" si="97">IF(B373="","",ROUND((B373-B372),2))</f>
        <v/>
      </c>
      <c r="F373" s="10" t="str">
        <f t="shared" ref="F373:F385" si="98">IF(E373="","",IF(C373="","",ROUND((E373*D373),3)))</f>
        <v/>
      </c>
      <c r="G373" s="84"/>
      <c r="H373" s="20">
        <v>3</v>
      </c>
      <c r="I373" s="7"/>
      <c r="J373" s="7"/>
      <c r="K373" s="8" t="str">
        <f t="shared" ref="K373:K385" si="99">IF(J373="","",ROUNDUP(((J372+J373)/2),2))</f>
        <v/>
      </c>
      <c r="L373" s="9" t="str">
        <f t="shared" ref="L373:L385" si="100">IF(I373="","",ROUND((I373-I372),2))</f>
        <v/>
      </c>
      <c r="M373" s="9" t="str">
        <f t="shared" ref="M373:M385" si="101">IF(L373="","",IF(J373="","",ROUND((L373*K373),3)))</f>
        <v/>
      </c>
    </row>
    <row r="374" spans="1:13" ht="15.6" x14ac:dyDescent="0.25">
      <c r="A374" s="6">
        <v>4</v>
      </c>
      <c r="B374" s="7"/>
      <c r="C374" s="7"/>
      <c r="D374" s="8" t="str">
        <f t="shared" si="96"/>
        <v/>
      </c>
      <c r="E374" s="9" t="str">
        <f t="shared" si="97"/>
        <v/>
      </c>
      <c r="F374" s="10" t="str">
        <f t="shared" si="98"/>
        <v/>
      </c>
      <c r="G374" s="84"/>
      <c r="H374" s="20">
        <v>4</v>
      </c>
      <c r="I374" s="7"/>
      <c r="J374" s="7"/>
      <c r="K374" s="8" t="str">
        <f t="shared" si="99"/>
        <v/>
      </c>
      <c r="L374" s="9" t="str">
        <f t="shared" si="100"/>
        <v/>
      </c>
      <c r="M374" s="9" t="str">
        <f t="shared" si="101"/>
        <v/>
      </c>
    </row>
    <row r="375" spans="1:13" ht="15.6" x14ac:dyDescent="0.25">
      <c r="A375" s="6">
        <v>5</v>
      </c>
      <c r="B375" s="7"/>
      <c r="C375" s="7"/>
      <c r="D375" s="8" t="str">
        <f t="shared" si="96"/>
        <v/>
      </c>
      <c r="E375" s="9" t="str">
        <f t="shared" si="97"/>
        <v/>
      </c>
      <c r="F375" s="10" t="str">
        <f t="shared" si="98"/>
        <v/>
      </c>
      <c r="G375" s="84"/>
      <c r="H375" s="20">
        <v>5</v>
      </c>
      <c r="I375" s="7"/>
      <c r="J375" s="7"/>
      <c r="K375" s="8" t="str">
        <f t="shared" si="99"/>
        <v/>
      </c>
      <c r="L375" s="9" t="str">
        <f t="shared" si="100"/>
        <v/>
      </c>
      <c r="M375" s="9" t="str">
        <f t="shared" si="101"/>
        <v/>
      </c>
    </row>
    <row r="376" spans="1:13" ht="15.6" x14ac:dyDescent="0.25">
      <c r="A376" s="6">
        <v>6</v>
      </c>
      <c r="B376" s="7"/>
      <c r="C376" s="7"/>
      <c r="D376" s="8" t="str">
        <f t="shared" si="96"/>
        <v/>
      </c>
      <c r="E376" s="9" t="str">
        <f t="shared" si="97"/>
        <v/>
      </c>
      <c r="F376" s="10" t="str">
        <f t="shared" si="98"/>
        <v/>
      </c>
      <c r="G376" s="84"/>
      <c r="H376" s="20">
        <v>6</v>
      </c>
      <c r="I376" s="7"/>
      <c r="J376" s="7"/>
      <c r="K376" s="8" t="str">
        <f t="shared" si="99"/>
        <v/>
      </c>
      <c r="L376" s="9" t="str">
        <f t="shared" si="100"/>
        <v/>
      </c>
      <c r="M376" s="9" t="str">
        <f t="shared" si="101"/>
        <v/>
      </c>
    </row>
    <row r="377" spans="1:13" ht="15.6" x14ac:dyDescent="0.25">
      <c r="A377" s="6">
        <v>7</v>
      </c>
      <c r="B377" s="7"/>
      <c r="C377" s="7"/>
      <c r="D377" s="8" t="str">
        <f t="shared" si="96"/>
        <v/>
      </c>
      <c r="E377" s="9" t="str">
        <f t="shared" si="97"/>
        <v/>
      </c>
      <c r="F377" s="10" t="str">
        <f t="shared" si="98"/>
        <v/>
      </c>
      <c r="G377" s="84"/>
      <c r="H377" s="20">
        <v>7</v>
      </c>
      <c r="I377" s="7"/>
      <c r="J377" s="7"/>
      <c r="K377" s="8" t="str">
        <f t="shared" si="99"/>
        <v/>
      </c>
      <c r="L377" s="9" t="str">
        <f t="shared" si="100"/>
        <v/>
      </c>
      <c r="M377" s="9" t="str">
        <f t="shared" si="101"/>
        <v/>
      </c>
    </row>
    <row r="378" spans="1:13" ht="15.6" x14ac:dyDescent="0.25">
      <c r="A378" s="6">
        <v>8</v>
      </c>
      <c r="B378" s="7"/>
      <c r="C378" s="7"/>
      <c r="D378" s="8" t="str">
        <f t="shared" si="96"/>
        <v/>
      </c>
      <c r="E378" s="9" t="str">
        <f t="shared" si="97"/>
        <v/>
      </c>
      <c r="F378" s="10" t="str">
        <f t="shared" si="98"/>
        <v/>
      </c>
      <c r="G378" s="84"/>
      <c r="H378" s="20">
        <v>8</v>
      </c>
      <c r="I378" s="7"/>
      <c r="J378" s="7"/>
      <c r="K378" s="8" t="str">
        <f t="shared" si="99"/>
        <v/>
      </c>
      <c r="L378" s="9" t="str">
        <f t="shared" si="100"/>
        <v/>
      </c>
      <c r="M378" s="9" t="str">
        <f t="shared" si="101"/>
        <v/>
      </c>
    </row>
    <row r="379" spans="1:13" ht="15.6" x14ac:dyDescent="0.25">
      <c r="A379" s="6">
        <v>9</v>
      </c>
      <c r="B379" s="7"/>
      <c r="C379" s="7"/>
      <c r="D379" s="8" t="str">
        <f t="shared" si="96"/>
        <v/>
      </c>
      <c r="E379" s="9" t="str">
        <f t="shared" si="97"/>
        <v/>
      </c>
      <c r="F379" s="10" t="str">
        <f t="shared" si="98"/>
        <v/>
      </c>
      <c r="G379" s="84"/>
      <c r="H379" s="20">
        <v>9</v>
      </c>
      <c r="I379" s="7"/>
      <c r="J379" s="7"/>
      <c r="K379" s="8" t="str">
        <f t="shared" si="99"/>
        <v/>
      </c>
      <c r="L379" s="9" t="str">
        <f t="shared" si="100"/>
        <v/>
      </c>
      <c r="M379" s="9" t="str">
        <f t="shared" si="101"/>
        <v/>
      </c>
    </row>
    <row r="380" spans="1:13" ht="15.6" x14ac:dyDescent="0.25">
      <c r="A380" s="6">
        <v>10</v>
      </c>
      <c r="B380" s="7"/>
      <c r="C380" s="7"/>
      <c r="D380" s="8" t="str">
        <f t="shared" si="96"/>
        <v/>
      </c>
      <c r="E380" s="9" t="str">
        <f t="shared" si="97"/>
        <v/>
      </c>
      <c r="F380" s="10" t="str">
        <f t="shared" si="98"/>
        <v/>
      </c>
      <c r="G380" s="84"/>
      <c r="H380" s="20">
        <v>10</v>
      </c>
      <c r="I380" s="7"/>
      <c r="J380" s="7"/>
      <c r="K380" s="8" t="str">
        <f t="shared" si="99"/>
        <v/>
      </c>
      <c r="L380" s="9" t="str">
        <f t="shared" si="100"/>
        <v/>
      </c>
      <c r="M380" s="9" t="str">
        <f t="shared" si="101"/>
        <v/>
      </c>
    </row>
    <row r="381" spans="1:13" ht="15.6" x14ac:dyDescent="0.25">
      <c r="A381" s="6">
        <v>11</v>
      </c>
      <c r="B381" s="7"/>
      <c r="C381" s="7"/>
      <c r="D381" s="8" t="str">
        <f t="shared" si="96"/>
        <v/>
      </c>
      <c r="E381" s="9" t="str">
        <f t="shared" si="97"/>
        <v/>
      </c>
      <c r="F381" s="10" t="str">
        <f t="shared" si="98"/>
        <v/>
      </c>
      <c r="G381" s="84"/>
      <c r="H381" s="20">
        <v>11</v>
      </c>
      <c r="I381" s="7"/>
      <c r="J381" s="7"/>
      <c r="K381" s="8" t="str">
        <f t="shared" si="99"/>
        <v/>
      </c>
      <c r="L381" s="9" t="str">
        <f t="shared" si="100"/>
        <v/>
      </c>
      <c r="M381" s="9" t="str">
        <f t="shared" si="101"/>
        <v/>
      </c>
    </row>
    <row r="382" spans="1:13" ht="15.6" x14ac:dyDescent="0.25">
      <c r="A382" s="6">
        <v>12</v>
      </c>
      <c r="B382" s="7"/>
      <c r="C382" s="7"/>
      <c r="D382" s="8" t="str">
        <f t="shared" si="96"/>
        <v/>
      </c>
      <c r="E382" s="9" t="str">
        <f t="shared" si="97"/>
        <v/>
      </c>
      <c r="F382" s="10" t="str">
        <f t="shared" si="98"/>
        <v/>
      </c>
      <c r="G382" s="84"/>
      <c r="H382" s="20">
        <v>12</v>
      </c>
      <c r="I382" s="7"/>
      <c r="J382" s="7"/>
      <c r="K382" s="8" t="str">
        <f t="shared" si="99"/>
        <v/>
      </c>
      <c r="L382" s="9" t="str">
        <f t="shared" si="100"/>
        <v/>
      </c>
      <c r="M382" s="9" t="str">
        <f t="shared" si="101"/>
        <v/>
      </c>
    </row>
    <row r="383" spans="1:13" ht="15.6" x14ac:dyDescent="0.25">
      <c r="A383" s="6">
        <v>13</v>
      </c>
      <c r="B383" s="7"/>
      <c r="C383" s="7"/>
      <c r="D383" s="8" t="str">
        <f t="shared" si="96"/>
        <v/>
      </c>
      <c r="E383" s="9" t="str">
        <f t="shared" si="97"/>
        <v/>
      </c>
      <c r="F383" s="10" t="str">
        <f t="shared" si="98"/>
        <v/>
      </c>
      <c r="G383" s="84"/>
      <c r="H383" s="20">
        <v>13</v>
      </c>
      <c r="I383" s="7"/>
      <c r="J383" s="7"/>
      <c r="K383" s="8" t="str">
        <f t="shared" si="99"/>
        <v/>
      </c>
      <c r="L383" s="9" t="str">
        <f t="shared" si="100"/>
        <v/>
      </c>
      <c r="M383" s="9" t="str">
        <f t="shared" si="101"/>
        <v/>
      </c>
    </row>
    <row r="384" spans="1:13" ht="15.6" x14ac:dyDescent="0.25">
      <c r="A384" s="6">
        <v>14</v>
      </c>
      <c r="B384" s="7"/>
      <c r="C384" s="7"/>
      <c r="D384" s="8" t="str">
        <f t="shared" si="96"/>
        <v/>
      </c>
      <c r="E384" s="9" t="str">
        <f t="shared" si="97"/>
        <v/>
      </c>
      <c r="F384" s="10" t="str">
        <f t="shared" si="98"/>
        <v/>
      </c>
      <c r="G384" s="84"/>
      <c r="H384" s="20">
        <v>14</v>
      </c>
      <c r="I384" s="7"/>
      <c r="J384" s="7"/>
      <c r="K384" s="8" t="str">
        <f t="shared" si="99"/>
        <v/>
      </c>
      <c r="L384" s="9" t="str">
        <f t="shared" si="100"/>
        <v/>
      </c>
      <c r="M384" s="9" t="str">
        <f t="shared" si="101"/>
        <v/>
      </c>
    </row>
    <row r="385" spans="1:13" ht="15.6" x14ac:dyDescent="0.25">
      <c r="A385" s="6">
        <v>15</v>
      </c>
      <c r="B385" s="7"/>
      <c r="C385" s="7"/>
      <c r="D385" s="8" t="str">
        <f t="shared" si="96"/>
        <v/>
      </c>
      <c r="E385" s="9" t="str">
        <f t="shared" si="97"/>
        <v/>
      </c>
      <c r="F385" s="10" t="str">
        <f t="shared" si="98"/>
        <v/>
      </c>
      <c r="G385" s="84"/>
      <c r="H385" s="21">
        <v>15</v>
      </c>
      <c r="I385" s="22"/>
      <c r="J385" s="22"/>
      <c r="K385" s="23" t="str">
        <f t="shared" si="99"/>
        <v/>
      </c>
      <c r="L385" s="24" t="str">
        <f t="shared" si="100"/>
        <v/>
      </c>
      <c r="M385" s="24" t="str">
        <f t="shared" si="101"/>
        <v/>
      </c>
    </row>
    <row r="386" spans="1:13" ht="15.6" x14ac:dyDescent="0.3">
      <c r="A386" s="86" t="s">
        <v>9</v>
      </c>
      <c r="B386" s="87"/>
      <c r="C386" s="87"/>
      <c r="D386" s="88"/>
      <c r="E386" s="89">
        <f>ROUND((SUM(F371:F385)),2)</f>
        <v>0</v>
      </c>
      <c r="F386" s="90"/>
      <c r="G386" s="85"/>
      <c r="H386" s="86" t="s">
        <v>9</v>
      </c>
      <c r="I386" s="87"/>
      <c r="J386" s="87"/>
      <c r="K386" s="88"/>
      <c r="L386" s="89">
        <f>ROUND((SUM(M371:M385)),2)</f>
        <v>0</v>
      </c>
      <c r="M386" s="90"/>
    </row>
    <row r="387" spans="1:13" ht="15.6" x14ac:dyDescent="0.25">
      <c r="A387" s="69" t="s">
        <v>10</v>
      </c>
      <c r="B387" s="70"/>
      <c r="C387" s="70"/>
      <c r="D387" s="70"/>
      <c r="E387" s="70"/>
      <c r="F387" s="71"/>
      <c r="G387" s="12" t="s">
        <v>11</v>
      </c>
      <c r="H387" s="72">
        <f>IF((E386-L386)&lt;0,((E386-L386)*-1),(E386-L386))</f>
        <v>0</v>
      </c>
      <c r="I387" s="73"/>
      <c r="J387" s="73"/>
      <c r="K387" s="73"/>
      <c r="L387" s="73"/>
      <c r="M387" s="74"/>
    </row>
    <row r="388" spans="1:13" ht="15.6" x14ac:dyDescent="0.25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</row>
    <row r="391" spans="1:13" ht="15.6" x14ac:dyDescent="0.25">
      <c r="A391" s="32" t="s">
        <v>36</v>
      </c>
      <c r="B391" s="33"/>
      <c r="C391" s="33"/>
      <c r="D391" s="33"/>
      <c r="E391" s="33"/>
      <c r="F391" s="33"/>
      <c r="G391" s="33"/>
      <c r="H391" s="33"/>
      <c r="I391" s="33"/>
      <c r="J391" s="33"/>
      <c r="K391" s="33"/>
      <c r="L391" s="33"/>
      <c r="M391" s="34"/>
    </row>
    <row r="392" spans="1:13" ht="15.6" x14ac:dyDescent="0.25">
      <c r="A392" s="32" t="s">
        <v>1</v>
      </c>
      <c r="B392" s="33"/>
      <c r="C392" s="33"/>
      <c r="D392" s="33"/>
      <c r="E392" s="33"/>
      <c r="F392" s="34"/>
      <c r="G392" s="83"/>
      <c r="H392" s="32" t="s">
        <v>2</v>
      </c>
      <c r="I392" s="33"/>
      <c r="J392" s="33"/>
      <c r="K392" s="33"/>
      <c r="L392" s="33"/>
      <c r="M392" s="34"/>
    </row>
    <row r="393" spans="1:13" ht="15.6" x14ac:dyDescent="0.25">
      <c r="A393" s="2" t="s">
        <v>3</v>
      </c>
      <c r="B393" s="3" t="s">
        <v>4</v>
      </c>
      <c r="C393" s="3" t="s">
        <v>5</v>
      </c>
      <c r="D393" s="3" t="s">
        <v>6</v>
      </c>
      <c r="E393" s="3" t="s">
        <v>4</v>
      </c>
      <c r="F393" s="4" t="s">
        <v>7</v>
      </c>
      <c r="G393" s="84"/>
      <c r="H393" s="18" t="s">
        <v>3</v>
      </c>
      <c r="I393" s="19" t="str">
        <f>B393</f>
        <v>Dist</v>
      </c>
      <c r="J393" s="19" t="str">
        <f>C393</f>
        <v>R.L</v>
      </c>
      <c r="K393" s="19" t="str">
        <f>D393</f>
        <v>Av.RL</v>
      </c>
      <c r="L393" s="19" t="str">
        <f>E393</f>
        <v>Dist</v>
      </c>
      <c r="M393" s="19" t="str">
        <f>F393</f>
        <v>Area</v>
      </c>
    </row>
    <row r="394" spans="1:13" ht="15.6" x14ac:dyDescent="0.25">
      <c r="A394" s="6">
        <v>1</v>
      </c>
      <c r="B394" s="7"/>
      <c r="C394" s="7"/>
      <c r="D394" s="8" t="s">
        <v>8</v>
      </c>
      <c r="E394" s="9" t="s">
        <v>8</v>
      </c>
      <c r="F394" s="10" t="s">
        <v>8</v>
      </c>
      <c r="G394" s="84"/>
      <c r="H394" s="20">
        <v>1</v>
      </c>
      <c r="I394" s="7"/>
      <c r="J394" s="7"/>
      <c r="K394" s="8" t="s">
        <v>8</v>
      </c>
      <c r="L394" s="9" t="s">
        <v>8</v>
      </c>
      <c r="M394" s="9" t="s">
        <v>8</v>
      </c>
    </row>
    <row r="395" spans="1:13" ht="15.6" x14ac:dyDescent="0.25">
      <c r="A395" s="6">
        <v>2</v>
      </c>
      <c r="B395" s="7"/>
      <c r="C395" s="7"/>
      <c r="D395" s="8" t="str">
        <f>IF(C395="","",ROUNDUP(((C394+C395)/2),2))</f>
        <v/>
      </c>
      <c r="E395" s="9" t="str">
        <f>IF(B395="","",ROUND((B395-B394),2))</f>
        <v/>
      </c>
      <c r="F395" s="10" t="str">
        <f>IF(E395="","",IF(C395="","",ROUND((E395*D395),3)))</f>
        <v/>
      </c>
      <c r="G395" s="84"/>
      <c r="H395" s="20">
        <v>2</v>
      </c>
      <c r="I395" s="7"/>
      <c r="J395" s="7"/>
      <c r="K395" s="8" t="str">
        <f>IF(J395="","",ROUNDUP(((J394+J395)/2),2))</f>
        <v/>
      </c>
      <c r="L395" s="9" t="str">
        <f>IF(I395="","",ROUND((I395-I394),2))</f>
        <v/>
      </c>
      <c r="M395" s="9" t="str">
        <f>IF(L395="","",IF(J395="","",ROUND((L395*K395),3)))</f>
        <v/>
      </c>
    </row>
    <row r="396" spans="1:13" ht="15.6" x14ac:dyDescent="0.25">
      <c r="A396" s="6">
        <v>3</v>
      </c>
      <c r="B396" s="7"/>
      <c r="C396" s="7"/>
      <c r="D396" s="8" t="str">
        <f t="shared" ref="D396:D408" si="102">IF(C396="","",ROUNDUP(((C395+C396)/2),2))</f>
        <v/>
      </c>
      <c r="E396" s="9" t="str">
        <f t="shared" ref="E396:E408" si="103">IF(B396="","",ROUND((B396-B395),2))</f>
        <v/>
      </c>
      <c r="F396" s="10" t="str">
        <f t="shared" ref="F396:F408" si="104">IF(E396="","",IF(C396="","",ROUND((E396*D396),3)))</f>
        <v/>
      </c>
      <c r="G396" s="84"/>
      <c r="H396" s="20">
        <v>3</v>
      </c>
      <c r="I396" s="7"/>
      <c r="J396" s="7"/>
      <c r="K396" s="8" t="str">
        <f t="shared" ref="K396:K408" si="105">IF(J396="","",ROUNDUP(((J395+J396)/2),2))</f>
        <v/>
      </c>
      <c r="L396" s="9" t="str">
        <f t="shared" ref="L396:L408" si="106">IF(I396="","",ROUND((I396-I395),2))</f>
        <v/>
      </c>
      <c r="M396" s="9" t="str">
        <f t="shared" ref="M396:M408" si="107">IF(L396="","",IF(J396="","",ROUND((L396*K396),3)))</f>
        <v/>
      </c>
    </row>
    <row r="397" spans="1:13" ht="15.6" x14ac:dyDescent="0.25">
      <c r="A397" s="6">
        <v>4</v>
      </c>
      <c r="B397" s="7"/>
      <c r="C397" s="7"/>
      <c r="D397" s="8" t="str">
        <f t="shared" si="102"/>
        <v/>
      </c>
      <c r="E397" s="9" t="str">
        <f t="shared" si="103"/>
        <v/>
      </c>
      <c r="F397" s="10" t="str">
        <f t="shared" si="104"/>
        <v/>
      </c>
      <c r="G397" s="84"/>
      <c r="H397" s="20">
        <v>4</v>
      </c>
      <c r="I397" s="7"/>
      <c r="J397" s="7"/>
      <c r="K397" s="8" t="str">
        <f t="shared" si="105"/>
        <v/>
      </c>
      <c r="L397" s="9" t="str">
        <f t="shared" si="106"/>
        <v/>
      </c>
      <c r="M397" s="9" t="str">
        <f t="shared" si="107"/>
        <v/>
      </c>
    </row>
    <row r="398" spans="1:13" ht="15.6" x14ac:dyDescent="0.25">
      <c r="A398" s="6">
        <v>5</v>
      </c>
      <c r="B398" s="7"/>
      <c r="C398" s="7"/>
      <c r="D398" s="8" t="str">
        <f t="shared" si="102"/>
        <v/>
      </c>
      <c r="E398" s="9" t="str">
        <f t="shared" si="103"/>
        <v/>
      </c>
      <c r="F398" s="10" t="str">
        <f t="shared" si="104"/>
        <v/>
      </c>
      <c r="G398" s="84"/>
      <c r="H398" s="20">
        <v>5</v>
      </c>
      <c r="I398" s="7"/>
      <c r="J398" s="7"/>
      <c r="K398" s="8" t="str">
        <f t="shared" si="105"/>
        <v/>
      </c>
      <c r="L398" s="9" t="str">
        <f t="shared" si="106"/>
        <v/>
      </c>
      <c r="M398" s="9" t="str">
        <f t="shared" si="107"/>
        <v/>
      </c>
    </row>
    <row r="399" spans="1:13" ht="15.6" x14ac:dyDescent="0.25">
      <c r="A399" s="6">
        <v>6</v>
      </c>
      <c r="B399" s="7"/>
      <c r="C399" s="7"/>
      <c r="D399" s="8" t="str">
        <f t="shared" si="102"/>
        <v/>
      </c>
      <c r="E399" s="9" t="str">
        <f t="shared" si="103"/>
        <v/>
      </c>
      <c r="F399" s="10" t="str">
        <f t="shared" si="104"/>
        <v/>
      </c>
      <c r="G399" s="84"/>
      <c r="H399" s="20">
        <v>6</v>
      </c>
      <c r="I399" s="7"/>
      <c r="J399" s="7"/>
      <c r="K399" s="8" t="str">
        <f t="shared" si="105"/>
        <v/>
      </c>
      <c r="L399" s="9" t="str">
        <f t="shared" si="106"/>
        <v/>
      </c>
      <c r="M399" s="9" t="str">
        <f t="shared" si="107"/>
        <v/>
      </c>
    </row>
    <row r="400" spans="1:13" ht="15.6" x14ac:dyDescent="0.25">
      <c r="A400" s="6">
        <v>7</v>
      </c>
      <c r="B400" s="7"/>
      <c r="C400" s="7"/>
      <c r="D400" s="8" t="str">
        <f t="shared" si="102"/>
        <v/>
      </c>
      <c r="E400" s="9" t="str">
        <f t="shared" si="103"/>
        <v/>
      </c>
      <c r="F400" s="10" t="str">
        <f t="shared" si="104"/>
        <v/>
      </c>
      <c r="G400" s="84"/>
      <c r="H400" s="20">
        <v>7</v>
      </c>
      <c r="I400" s="7"/>
      <c r="J400" s="7"/>
      <c r="K400" s="8" t="str">
        <f t="shared" si="105"/>
        <v/>
      </c>
      <c r="L400" s="9" t="str">
        <f t="shared" si="106"/>
        <v/>
      </c>
      <c r="M400" s="9" t="str">
        <f t="shared" si="107"/>
        <v/>
      </c>
    </row>
    <row r="401" spans="1:13" ht="15.6" x14ac:dyDescent="0.25">
      <c r="A401" s="6">
        <v>8</v>
      </c>
      <c r="B401" s="7"/>
      <c r="C401" s="7"/>
      <c r="D401" s="8" t="str">
        <f t="shared" si="102"/>
        <v/>
      </c>
      <c r="E401" s="9" t="str">
        <f t="shared" si="103"/>
        <v/>
      </c>
      <c r="F401" s="10" t="str">
        <f t="shared" si="104"/>
        <v/>
      </c>
      <c r="G401" s="84"/>
      <c r="H401" s="20">
        <v>8</v>
      </c>
      <c r="I401" s="7"/>
      <c r="J401" s="7"/>
      <c r="K401" s="8" t="str">
        <f t="shared" si="105"/>
        <v/>
      </c>
      <c r="L401" s="9" t="str">
        <f t="shared" si="106"/>
        <v/>
      </c>
      <c r="M401" s="9" t="str">
        <f t="shared" si="107"/>
        <v/>
      </c>
    </row>
    <row r="402" spans="1:13" ht="15.6" x14ac:dyDescent="0.25">
      <c r="A402" s="6">
        <v>9</v>
      </c>
      <c r="B402" s="7"/>
      <c r="C402" s="7"/>
      <c r="D402" s="8" t="str">
        <f t="shared" si="102"/>
        <v/>
      </c>
      <c r="E402" s="9" t="str">
        <f t="shared" si="103"/>
        <v/>
      </c>
      <c r="F402" s="10" t="str">
        <f t="shared" si="104"/>
        <v/>
      </c>
      <c r="G402" s="84"/>
      <c r="H402" s="20">
        <v>9</v>
      </c>
      <c r="I402" s="7"/>
      <c r="J402" s="7"/>
      <c r="K402" s="8" t="str">
        <f t="shared" si="105"/>
        <v/>
      </c>
      <c r="L402" s="9" t="str">
        <f t="shared" si="106"/>
        <v/>
      </c>
      <c r="M402" s="9" t="str">
        <f t="shared" si="107"/>
        <v/>
      </c>
    </row>
    <row r="403" spans="1:13" ht="15.6" x14ac:dyDescent="0.25">
      <c r="A403" s="6">
        <v>10</v>
      </c>
      <c r="B403" s="7"/>
      <c r="C403" s="7"/>
      <c r="D403" s="8" t="str">
        <f t="shared" si="102"/>
        <v/>
      </c>
      <c r="E403" s="9" t="str">
        <f t="shared" si="103"/>
        <v/>
      </c>
      <c r="F403" s="10" t="str">
        <f t="shared" si="104"/>
        <v/>
      </c>
      <c r="G403" s="84"/>
      <c r="H403" s="20">
        <v>10</v>
      </c>
      <c r="I403" s="7"/>
      <c r="J403" s="7"/>
      <c r="K403" s="8" t="str">
        <f t="shared" si="105"/>
        <v/>
      </c>
      <c r="L403" s="9" t="str">
        <f t="shared" si="106"/>
        <v/>
      </c>
      <c r="M403" s="9" t="str">
        <f t="shared" si="107"/>
        <v/>
      </c>
    </row>
    <row r="404" spans="1:13" ht="15.6" x14ac:dyDescent="0.25">
      <c r="A404" s="6">
        <v>11</v>
      </c>
      <c r="B404" s="7"/>
      <c r="C404" s="7"/>
      <c r="D404" s="8" t="str">
        <f t="shared" si="102"/>
        <v/>
      </c>
      <c r="E404" s="9" t="str">
        <f t="shared" si="103"/>
        <v/>
      </c>
      <c r="F404" s="10" t="str">
        <f t="shared" si="104"/>
        <v/>
      </c>
      <c r="G404" s="84"/>
      <c r="H404" s="20">
        <v>11</v>
      </c>
      <c r="I404" s="7"/>
      <c r="J404" s="7"/>
      <c r="K404" s="8" t="str">
        <f t="shared" si="105"/>
        <v/>
      </c>
      <c r="L404" s="9" t="str">
        <f t="shared" si="106"/>
        <v/>
      </c>
      <c r="M404" s="9" t="str">
        <f t="shared" si="107"/>
        <v/>
      </c>
    </row>
    <row r="405" spans="1:13" ht="15.6" x14ac:dyDescent="0.25">
      <c r="A405" s="6">
        <v>12</v>
      </c>
      <c r="B405" s="7"/>
      <c r="C405" s="7"/>
      <c r="D405" s="8" t="str">
        <f t="shared" si="102"/>
        <v/>
      </c>
      <c r="E405" s="9" t="str">
        <f t="shared" si="103"/>
        <v/>
      </c>
      <c r="F405" s="10" t="str">
        <f t="shared" si="104"/>
        <v/>
      </c>
      <c r="G405" s="84"/>
      <c r="H405" s="20">
        <v>12</v>
      </c>
      <c r="I405" s="7"/>
      <c r="J405" s="7"/>
      <c r="K405" s="8" t="str">
        <f t="shared" si="105"/>
        <v/>
      </c>
      <c r="L405" s="9" t="str">
        <f t="shared" si="106"/>
        <v/>
      </c>
      <c r="M405" s="9" t="str">
        <f t="shared" si="107"/>
        <v/>
      </c>
    </row>
    <row r="406" spans="1:13" ht="15.6" x14ac:dyDescent="0.25">
      <c r="A406" s="6">
        <v>13</v>
      </c>
      <c r="B406" s="7"/>
      <c r="C406" s="7"/>
      <c r="D406" s="8" t="str">
        <f t="shared" si="102"/>
        <v/>
      </c>
      <c r="E406" s="9" t="str">
        <f t="shared" si="103"/>
        <v/>
      </c>
      <c r="F406" s="10" t="str">
        <f t="shared" si="104"/>
        <v/>
      </c>
      <c r="G406" s="84"/>
      <c r="H406" s="20">
        <v>13</v>
      </c>
      <c r="I406" s="7"/>
      <c r="J406" s="7"/>
      <c r="K406" s="8" t="str">
        <f t="shared" si="105"/>
        <v/>
      </c>
      <c r="L406" s="9" t="str">
        <f t="shared" si="106"/>
        <v/>
      </c>
      <c r="M406" s="9" t="str">
        <f t="shared" si="107"/>
        <v/>
      </c>
    </row>
    <row r="407" spans="1:13" ht="15.6" x14ac:dyDescent="0.25">
      <c r="A407" s="6">
        <v>14</v>
      </c>
      <c r="B407" s="7"/>
      <c r="C407" s="7"/>
      <c r="D407" s="8" t="str">
        <f t="shared" si="102"/>
        <v/>
      </c>
      <c r="E407" s="9" t="str">
        <f t="shared" si="103"/>
        <v/>
      </c>
      <c r="F407" s="10" t="str">
        <f t="shared" si="104"/>
        <v/>
      </c>
      <c r="G407" s="84"/>
      <c r="H407" s="20">
        <v>14</v>
      </c>
      <c r="I407" s="7"/>
      <c r="J407" s="7"/>
      <c r="K407" s="8" t="str">
        <f t="shared" si="105"/>
        <v/>
      </c>
      <c r="L407" s="9" t="str">
        <f t="shared" si="106"/>
        <v/>
      </c>
      <c r="M407" s="9" t="str">
        <f t="shared" si="107"/>
        <v/>
      </c>
    </row>
    <row r="408" spans="1:13" ht="15.6" x14ac:dyDescent="0.25">
      <c r="A408" s="6">
        <v>15</v>
      </c>
      <c r="B408" s="7"/>
      <c r="C408" s="7"/>
      <c r="D408" s="8" t="str">
        <f t="shared" si="102"/>
        <v/>
      </c>
      <c r="E408" s="9" t="str">
        <f t="shared" si="103"/>
        <v/>
      </c>
      <c r="F408" s="10" t="str">
        <f t="shared" si="104"/>
        <v/>
      </c>
      <c r="G408" s="84"/>
      <c r="H408" s="21">
        <v>15</v>
      </c>
      <c r="I408" s="22"/>
      <c r="J408" s="22"/>
      <c r="K408" s="23" t="str">
        <f t="shared" si="105"/>
        <v/>
      </c>
      <c r="L408" s="24" t="str">
        <f t="shared" si="106"/>
        <v/>
      </c>
      <c r="M408" s="24" t="str">
        <f t="shared" si="107"/>
        <v/>
      </c>
    </row>
    <row r="409" spans="1:13" ht="15.6" x14ac:dyDescent="0.3">
      <c r="A409" s="86" t="s">
        <v>9</v>
      </c>
      <c r="B409" s="87"/>
      <c r="C409" s="87"/>
      <c r="D409" s="88"/>
      <c r="E409" s="89">
        <f>ROUND((SUM(F394:F408)),2)</f>
        <v>0</v>
      </c>
      <c r="F409" s="90"/>
      <c r="G409" s="85"/>
      <c r="H409" s="86" t="s">
        <v>9</v>
      </c>
      <c r="I409" s="87"/>
      <c r="J409" s="87"/>
      <c r="K409" s="88"/>
      <c r="L409" s="89">
        <f>ROUND((SUM(M394:M408)),2)</f>
        <v>0</v>
      </c>
      <c r="M409" s="90"/>
    </row>
    <row r="410" spans="1:13" ht="15.6" x14ac:dyDescent="0.25">
      <c r="A410" s="69" t="s">
        <v>10</v>
      </c>
      <c r="B410" s="70"/>
      <c r="C410" s="70"/>
      <c r="D410" s="70"/>
      <c r="E410" s="70"/>
      <c r="F410" s="71"/>
      <c r="G410" s="12" t="s">
        <v>11</v>
      </c>
      <c r="H410" s="72">
        <f>IF((E409-L409)&lt;0,((E409-L409)*-1),(E409-L409))</f>
        <v>0</v>
      </c>
      <c r="I410" s="73"/>
      <c r="J410" s="73"/>
      <c r="K410" s="73"/>
      <c r="L410" s="73"/>
      <c r="M410" s="74"/>
    </row>
    <row r="411" spans="1:13" ht="15.6" x14ac:dyDescent="0.25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</row>
    <row r="414" spans="1:13" ht="15.6" x14ac:dyDescent="0.25">
      <c r="A414" s="32" t="s">
        <v>37</v>
      </c>
      <c r="B414" s="33"/>
      <c r="C414" s="33"/>
      <c r="D414" s="33"/>
      <c r="E414" s="33"/>
      <c r="F414" s="33"/>
      <c r="G414" s="33"/>
      <c r="H414" s="33"/>
      <c r="I414" s="33"/>
      <c r="J414" s="33"/>
      <c r="K414" s="33"/>
      <c r="L414" s="33"/>
      <c r="M414" s="34"/>
    </row>
    <row r="415" spans="1:13" ht="15.6" x14ac:dyDescent="0.25">
      <c r="A415" s="32" t="s">
        <v>1</v>
      </c>
      <c r="B415" s="33"/>
      <c r="C415" s="33"/>
      <c r="D415" s="33"/>
      <c r="E415" s="33"/>
      <c r="F415" s="34"/>
      <c r="G415" s="83"/>
      <c r="H415" s="32" t="s">
        <v>2</v>
      </c>
      <c r="I415" s="33"/>
      <c r="J415" s="33"/>
      <c r="K415" s="33"/>
      <c r="L415" s="33"/>
      <c r="M415" s="34"/>
    </row>
    <row r="416" spans="1:13" ht="15.6" x14ac:dyDescent="0.25">
      <c r="A416" s="2" t="s">
        <v>3</v>
      </c>
      <c r="B416" s="3" t="s">
        <v>4</v>
      </c>
      <c r="C416" s="3" t="s">
        <v>5</v>
      </c>
      <c r="D416" s="3" t="s">
        <v>6</v>
      </c>
      <c r="E416" s="3" t="s">
        <v>4</v>
      </c>
      <c r="F416" s="4" t="s">
        <v>7</v>
      </c>
      <c r="G416" s="84"/>
      <c r="H416" s="18" t="s">
        <v>3</v>
      </c>
      <c r="I416" s="19" t="str">
        <f>B416</f>
        <v>Dist</v>
      </c>
      <c r="J416" s="19" t="str">
        <f>C416</f>
        <v>R.L</v>
      </c>
      <c r="K416" s="19" t="str">
        <f>D416</f>
        <v>Av.RL</v>
      </c>
      <c r="L416" s="19" t="str">
        <f>E416</f>
        <v>Dist</v>
      </c>
      <c r="M416" s="19" t="str">
        <f>F416</f>
        <v>Area</v>
      </c>
    </row>
    <row r="417" spans="1:13" ht="15.6" x14ac:dyDescent="0.25">
      <c r="A417" s="6">
        <v>1</v>
      </c>
      <c r="B417" s="7"/>
      <c r="C417" s="7"/>
      <c r="D417" s="8" t="s">
        <v>8</v>
      </c>
      <c r="E417" s="9" t="s">
        <v>8</v>
      </c>
      <c r="F417" s="10" t="s">
        <v>8</v>
      </c>
      <c r="G417" s="84"/>
      <c r="H417" s="20">
        <v>1</v>
      </c>
      <c r="I417" s="7"/>
      <c r="J417" s="7"/>
      <c r="K417" s="8" t="s">
        <v>8</v>
      </c>
      <c r="L417" s="9" t="s">
        <v>8</v>
      </c>
      <c r="M417" s="9" t="s">
        <v>8</v>
      </c>
    </row>
    <row r="418" spans="1:13" ht="15.6" x14ac:dyDescent="0.25">
      <c r="A418" s="6">
        <v>2</v>
      </c>
      <c r="B418" s="7"/>
      <c r="C418" s="7"/>
      <c r="D418" s="8" t="str">
        <f>IF(C418="","",ROUNDUP(((C417+C418)/2),2))</f>
        <v/>
      </c>
      <c r="E418" s="9" t="str">
        <f>IF(B418="","",ROUND((B418-B417),2))</f>
        <v/>
      </c>
      <c r="F418" s="10" t="str">
        <f>IF(E418="","",IF(C418="","",ROUND((E418*D418),3)))</f>
        <v/>
      </c>
      <c r="G418" s="84"/>
      <c r="H418" s="20">
        <v>2</v>
      </c>
      <c r="I418" s="7"/>
      <c r="J418" s="7"/>
      <c r="K418" s="8" t="str">
        <f>IF(J418="","",ROUNDUP(((J417+J418)/2),2))</f>
        <v/>
      </c>
      <c r="L418" s="9" t="str">
        <f>IF(I418="","",ROUND((I418-I417),2))</f>
        <v/>
      </c>
      <c r="M418" s="9" t="str">
        <f>IF(L418="","",IF(J418="","",ROUND((L418*K418),3)))</f>
        <v/>
      </c>
    </row>
    <row r="419" spans="1:13" ht="15.6" x14ac:dyDescent="0.25">
      <c r="A419" s="6">
        <v>3</v>
      </c>
      <c r="B419" s="7"/>
      <c r="C419" s="7"/>
      <c r="D419" s="8" t="str">
        <f t="shared" ref="D419:D431" si="108">IF(C419="","",ROUNDUP(((C418+C419)/2),2))</f>
        <v/>
      </c>
      <c r="E419" s="9" t="str">
        <f t="shared" ref="E419:E431" si="109">IF(B419="","",ROUND((B419-B418),2))</f>
        <v/>
      </c>
      <c r="F419" s="10" t="str">
        <f t="shared" ref="F419:F431" si="110">IF(E419="","",IF(C419="","",ROUND((E419*D419),3)))</f>
        <v/>
      </c>
      <c r="G419" s="84"/>
      <c r="H419" s="20">
        <v>3</v>
      </c>
      <c r="I419" s="7"/>
      <c r="J419" s="7"/>
      <c r="K419" s="8" t="str">
        <f t="shared" ref="K419:K431" si="111">IF(J419="","",ROUNDUP(((J418+J419)/2),2))</f>
        <v/>
      </c>
      <c r="L419" s="9" t="str">
        <f t="shared" ref="L419:L431" si="112">IF(I419="","",ROUND((I419-I418),2))</f>
        <v/>
      </c>
      <c r="M419" s="9" t="str">
        <f t="shared" ref="M419:M431" si="113">IF(L419="","",IF(J419="","",ROUND((L419*K419),3)))</f>
        <v/>
      </c>
    </row>
    <row r="420" spans="1:13" ht="15.6" x14ac:dyDescent="0.25">
      <c r="A420" s="6">
        <v>4</v>
      </c>
      <c r="B420" s="7"/>
      <c r="C420" s="7"/>
      <c r="D420" s="8" t="str">
        <f t="shared" si="108"/>
        <v/>
      </c>
      <c r="E420" s="9" t="str">
        <f t="shared" si="109"/>
        <v/>
      </c>
      <c r="F420" s="10" t="str">
        <f t="shared" si="110"/>
        <v/>
      </c>
      <c r="G420" s="84"/>
      <c r="H420" s="20">
        <v>4</v>
      </c>
      <c r="I420" s="7"/>
      <c r="J420" s="7"/>
      <c r="K420" s="8" t="str">
        <f t="shared" si="111"/>
        <v/>
      </c>
      <c r="L420" s="9" t="str">
        <f t="shared" si="112"/>
        <v/>
      </c>
      <c r="M420" s="9" t="str">
        <f t="shared" si="113"/>
        <v/>
      </c>
    </row>
    <row r="421" spans="1:13" ht="15.6" x14ac:dyDescent="0.25">
      <c r="A421" s="6">
        <v>5</v>
      </c>
      <c r="B421" s="7"/>
      <c r="C421" s="7"/>
      <c r="D421" s="8" t="str">
        <f t="shared" si="108"/>
        <v/>
      </c>
      <c r="E421" s="9" t="str">
        <f t="shared" si="109"/>
        <v/>
      </c>
      <c r="F421" s="10" t="str">
        <f t="shared" si="110"/>
        <v/>
      </c>
      <c r="G421" s="84"/>
      <c r="H421" s="20">
        <v>5</v>
      </c>
      <c r="I421" s="7"/>
      <c r="J421" s="7"/>
      <c r="K421" s="8" t="str">
        <f t="shared" si="111"/>
        <v/>
      </c>
      <c r="L421" s="9" t="str">
        <f t="shared" si="112"/>
        <v/>
      </c>
      <c r="M421" s="9" t="str">
        <f t="shared" si="113"/>
        <v/>
      </c>
    </row>
    <row r="422" spans="1:13" ht="15.6" x14ac:dyDescent="0.25">
      <c r="A422" s="6">
        <v>6</v>
      </c>
      <c r="B422" s="7"/>
      <c r="C422" s="7"/>
      <c r="D422" s="8" t="str">
        <f t="shared" si="108"/>
        <v/>
      </c>
      <c r="E422" s="9" t="str">
        <f t="shared" si="109"/>
        <v/>
      </c>
      <c r="F422" s="10" t="str">
        <f t="shared" si="110"/>
        <v/>
      </c>
      <c r="G422" s="84"/>
      <c r="H422" s="20">
        <v>6</v>
      </c>
      <c r="I422" s="7"/>
      <c r="J422" s="7"/>
      <c r="K422" s="8" t="str">
        <f t="shared" si="111"/>
        <v/>
      </c>
      <c r="L422" s="9" t="str">
        <f t="shared" si="112"/>
        <v/>
      </c>
      <c r="M422" s="9" t="str">
        <f t="shared" si="113"/>
        <v/>
      </c>
    </row>
    <row r="423" spans="1:13" ht="15.6" x14ac:dyDescent="0.25">
      <c r="A423" s="6">
        <v>7</v>
      </c>
      <c r="B423" s="7"/>
      <c r="C423" s="7"/>
      <c r="D423" s="8" t="str">
        <f t="shared" si="108"/>
        <v/>
      </c>
      <c r="E423" s="9" t="str">
        <f t="shared" si="109"/>
        <v/>
      </c>
      <c r="F423" s="10" t="str">
        <f t="shared" si="110"/>
        <v/>
      </c>
      <c r="G423" s="84"/>
      <c r="H423" s="20">
        <v>7</v>
      </c>
      <c r="I423" s="7"/>
      <c r="J423" s="7"/>
      <c r="K423" s="8" t="str">
        <f t="shared" si="111"/>
        <v/>
      </c>
      <c r="L423" s="9" t="str">
        <f t="shared" si="112"/>
        <v/>
      </c>
      <c r="M423" s="9" t="str">
        <f t="shared" si="113"/>
        <v/>
      </c>
    </row>
    <row r="424" spans="1:13" ht="15.6" x14ac:dyDescent="0.25">
      <c r="A424" s="6">
        <v>8</v>
      </c>
      <c r="B424" s="7"/>
      <c r="C424" s="7"/>
      <c r="D424" s="8" t="str">
        <f t="shared" si="108"/>
        <v/>
      </c>
      <c r="E424" s="9" t="str">
        <f t="shared" si="109"/>
        <v/>
      </c>
      <c r="F424" s="10" t="str">
        <f t="shared" si="110"/>
        <v/>
      </c>
      <c r="G424" s="84"/>
      <c r="H424" s="20">
        <v>8</v>
      </c>
      <c r="I424" s="7"/>
      <c r="J424" s="7"/>
      <c r="K424" s="8" t="str">
        <f t="shared" si="111"/>
        <v/>
      </c>
      <c r="L424" s="9" t="str">
        <f t="shared" si="112"/>
        <v/>
      </c>
      <c r="M424" s="9" t="str">
        <f t="shared" si="113"/>
        <v/>
      </c>
    </row>
    <row r="425" spans="1:13" ht="15.6" x14ac:dyDescent="0.25">
      <c r="A425" s="6">
        <v>9</v>
      </c>
      <c r="B425" s="7"/>
      <c r="C425" s="7"/>
      <c r="D425" s="8" t="str">
        <f t="shared" si="108"/>
        <v/>
      </c>
      <c r="E425" s="9" t="str">
        <f t="shared" si="109"/>
        <v/>
      </c>
      <c r="F425" s="10" t="str">
        <f t="shared" si="110"/>
        <v/>
      </c>
      <c r="G425" s="84"/>
      <c r="H425" s="20">
        <v>9</v>
      </c>
      <c r="I425" s="7"/>
      <c r="J425" s="7"/>
      <c r="K425" s="8" t="str">
        <f t="shared" si="111"/>
        <v/>
      </c>
      <c r="L425" s="9" t="str">
        <f t="shared" si="112"/>
        <v/>
      </c>
      <c r="M425" s="9" t="str">
        <f t="shared" si="113"/>
        <v/>
      </c>
    </row>
    <row r="426" spans="1:13" ht="15.6" x14ac:dyDescent="0.25">
      <c r="A426" s="6">
        <v>10</v>
      </c>
      <c r="B426" s="7"/>
      <c r="C426" s="7"/>
      <c r="D426" s="8" t="str">
        <f t="shared" si="108"/>
        <v/>
      </c>
      <c r="E426" s="9" t="str">
        <f t="shared" si="109"/>
        <v/>
      </c>
      <c r="F426" s="10" t="str">
        <f t="shared" si="110"/>
        <v/>
      </c>
      <c r="G426" s="84"/>
      <c r="H426" s="20">
        <v>10</v>
      </c>
      <c r="I426" s="7"/>
      <c r="J426" s="7"/>
      <c r="K426" s="8" t="str">
        <f t="shared" si="111"/>
        <v/>
      </c>
      <c r="L426" s="9" t="str">
        <f t="shared" si="112"/>
        <v/>
      </c>
      <c r="M426" s="9" t="str">
        <f t="shared" si="113"/>
        <v/>
      </c>
    </row>
    <row r="427" spans="1:13" ht="15.6" x14ac:dyDescent="0.25">
      <c r="A427" s="6">
        <v>11</v>
      </c>
      <c r="B427" s="7"/>
      <c r="C427" s="7"/>
      <c r="D427" s="8" t="str">
        <f t="shared" si="108"/>
        <v/>
      </c>
      <c r="E427" s="9" t="str">
        <f t="shared" si="109"/>
        <v/>
      </c>
      <c r="F427" s="10" t="str">
        <f t="shared" si="110"/>
        <v/>
      </c>
      <c r="G427" s="84"/>
      <c r="H427" s="20">
        <v>11</v>
      </c>
      <c r="I427" s="7"/>
      <c r="J427" s="7"/>
      <c r="K427" s="8" t="str">
        <f t="shared" si="111"/>
        <v/>
      </c>
      <c r="L427" s="9" t="str">
        <f t="shared" si="112"/>
        <v/>
      </c>
      <c r="M427" s="9" t="str">
        <f t="shared" si="113"/>
        <v/>
      </c>
    </row>
    <row r="428" spans="1:13" ht="15.6" x14ac:dyDescent="0.25">
      <c r="A428" s="6">
        <v>12</v>
      </c>
      <c r="B428" s="7"/>
      <c r="C428" s="7"/>
      <c r="D428" s="8" t="str">
        <f t="shared" si="108"/>
        <v/>
      </c>
      <c r="E428" s="9" t="str">
        <f t="shared" si="109"/>
        <v/>
      </c>
      <c r="F428" s="10" t="str">
        <f t="shared" si="110"/>
        <v/>
      </c>
      <c r="G428" s="84"/>
      <c r="H428" s="20">
        <v>12</v>
      </c>
      <c r="I428" s="7"/>
      <c r="J428" s="7"/>
      <c r="K428" s="8" t="str">
        <f t="shared" si="111"/>
        <v/>
      </c>
      <c r="L428" s="9" t="str">
        <f t="shared" si="112"/>
        <v/>
      </c>
      <c r="M428" s="9" t="str">
        <f t="shared" si="113"/>
        <v/>
      </c>
    </row>
    <row r="429" spans="1:13" ht="15.6" x14ac:dyDescent="0.25">
      <c r="A429" s="6">
        <v>13</v>
      </c>
      <c r="B429" s="7"/>
      <c r="C429" s="7"/>
      <c r="D429" s="8" t="str">
        <f t="shared" si="108"/>
        <v/>
      </c>
      <c r="E429" s="9" t="str">
        <f t="shared" si="109"/>
        <v/>
      </c>
      <c r="F429" s="10" t="str">
        <f t="shared" si="110"/>
        <v/>
      </c>
      <c r="G429" s="84"/>
      <c r="H429" s="20">
        <v>13</v>
      </c>
      <c r="I429" s="7"/>
      <c r="J429" s="7"/>
      <c r="K429" s="8" t="str">
        <f t="shared" si="111"/>
        <v/>
      </c>
      <c r="L429" s="9" t="str">
        <f t="shared" si="112"/>
        <v/>
      </c>
      <c r="M429" s="9" t="str">
        <f t="shared" si="113"/>
        <v/>
      </c>
    </row>
    <row r="430" spans="1:13" ht="15.6" x14ac:dyDescent="0.25">
      <c r="A430" s="6">
        <v>14</v>
      </c>
      <c r="B430" s="7"/>
      <c r="C430" s="7"/>
      <c r="D430" s="8" t="str">
        <f t="shared" si="108"/>
        <v/>
      </c>
      <c r="E430" s="9" t="str">
        <f t="shared" si="109"/>
        <v/>
      </c>
      <c r="F430" s="10" t="str">
        <f t="shared" si="110"/>
        <v/>
      </c>
      <c r="G430" s="84"/>
      <c r="H430" s="20">
        <v>14</v>
      </c>
      <c r="I430" s="7"/>
      <c r="J430" s="7"/>
      <c r="K430" s="8" t="str">
        <f t="shared" si="111"/>
        <v/>
      </c>
      <c r="L430" s="9" t="str">
        <f t="shared" si="112"/>
        <v/>
      </c>
      <c r="M430" s="9" t="str">
        <f t="shared" si="113"/>
        <v/>
      </c>
    </row>
    <row r="431" spans="1:13" ht="15.6" x14ac:dyDescent="0.25">
      <c r="A431" s="6">
        <v>15</v>
      </c>
      <c r="B431" s="7"/>
      <c r="C431" s="7"/>
      <c r="D431" s="8" t="str">
        <f t="shared" si="108"/>
        <v/>
      </c>
      <c r="E431" s="9" t="str">
        <f t="shared" si="109"/>
        <v/>
      </c>
      <c r="F431" s="10" t="str">
        <f t="shared" si="110"/>
        <v/>
      </c>
      <c r="G431" s="84"/>
      <c r="H431" s="21">
        <v>15</v>
      </c>
      <c r="I431" s="22"/>
      <c r="J431" s="22"/>
      <c r="K431" s="23" t="str">
        <f t="shared" si="111"/>
        <v/>
      </c>
      <c r="L431" s="24" t="str">
        <f t="shared" si="112"/>
        <v/>
      </c>
      <c r="M431" s="24" t="str">
        <f t="shared" si="113"/>
        <v/>
      </c>
    </row>
    <row r="432" spans="1:13" ht="15.6" x14ac:dyDescent="0.3">
      <c r="A432" s="86" t="s">
        <v>9</v>
      </c>
      <c r="B432" s="87"/>
      <c r="C432" s="87"/>
      <c r="D432" s="88"/>
      <c r="E432" s="89">
        <f>ROUND((SUM(F417:F431)),2)</f>
        <v>0</v>
      </c>
      <c r="F432" s="90"/>
      <c r="G432" s="85"/>
      <c r="H432" s="86" t="s">
        <v>9</v>
      </c>
      <c r="I432" s="87"/>
      <c r="J432" s="87"/>
      <c r="K432" s="88"/>
      <c r="L432" s="89">
        <f>ROUND((SUM(M417:M431)),2)</f>
        <v>0</v>
      </c>
      <c r="M432" s="90"/>
    </row>
    <row r="433" spans="1:13" ht="15.6" x14ac:dyDescent="0.25">
      <c r="A433" s="69" t="s">
        <v>10</v>
      </c>
      <c r="B433" s="70"/>
      <c r="C433" s="70"/>
      <c r="D433" s="70"/>
      <c r="E433" s="70"/>
      <c r="F433" s="71"/>
      <c r="G433" s="12" t="s">
        <v>11</v>
      </c>
      <c r="H433" s="72">
        <f>IF((E432-L432)&lt;0,((E432-L432)*-1),(E432-L432))</f>
        <v>0</v>
      </c>
      <c r="I433" s="73"/>
      <c r="J433" s="73"/>
      <c r="K433" s="73"/>
      <c r="L433" s="73"/>
      <c r="M433" s="74"/>
    </row>
    <row r="434" spans="1:13" ht="15.6" x14ac:dyDescent="0.25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</row>
    <row r="437" spans="1:13" ht="15.6" x14ac:dyDescent="0.25">
      <c r="A437" s="32" t="s">
        <v>38</v>
      </c>
      <c r="B437" s="33"/>
      <c r="C437" s="33"/>
      <c r="D437" s="33"/>
      <c r="E437" s="33"/>
      <c r="F437" s="33"/>
      <c r="G437" s="33"/>
      <c r="H437" s="33"/>
      <c r="I437" s="33"/>
      <c r="J437" s="33"/>
      <c r="K437" s="33"/>
      <c r="L437" s="33"/>
      <c r="M437" s="34"/>
    </row>
    <row r="438" spans="1:13" ht="15.6" x14ac:dyDescent="0.25">
      <c r="A438" s="32" t="s">
        <v>1</v>
      </c>
      <c r="B438" s="33"/>
      <c r="C438" s="33"/>
      <c r="D438" s="33"/>
      <c r="E438" s="33"/>
      <c r="F438" s="34"/>
      <c r="G438" s="83"/>
      <c r="H438" s="32" t="s">
        <v>2</v>
      </c>
      <c r="I438" s="33"/>
      <c r="J438" s="33"/>
      <c r="K438" s="33"/>
      <c r="L438" s="33"/>
      <c r="M438" s="34"/>
    </row>
    <row r="439" spans="1:13" ht="15.6" x14ac:dyDescent="0.25">
      <c r="A439" s="2" t="s">
        <v>3</v>
      </c>
      <c r="B439" s="3" t="s">
        <v>4</v>
      </c>
      <c r="C439" s="3" t="s">
        <v>5</v>
      </c>
      <c r="D439" s="3" t="s">
        <v>6</v>
      </c>
      <c r="E439" s="3" t="s">
        <v>4</v>
      </c>
      <c r="F439" s="4" t="s">
        <v>7</v>
      </c>
      <c r="G439" s="84"/>
      <c r="H439" s="18" t="s">
        <v>3</v>
      </c>
      <c r="I439" s="19" t="str">
        <f>B439</f>
        <v>Dist</v>
      </c>
      <c r="J439" s="19" t="str">
        <f>C439</f>
        <v>R.L</v>
      </c>
      <c r="K439" s="19" t="str">
        <f>D439</f>
        <v>Av.RL</v>
      </c>
      <c r="L439" s="19" t="str">
        <f>E439</f>
        <v>Dist</v>
      </c>
      <c r="M439" s="19" t="str">
        <f>F439</f>
        <v>Area</v>
      </c>
    </row>
    <row r="440" spans="1:13" ht="15.6" x14ac:dyDescent="0.25">
      <c r="A440" s="6">
        <v>1</v>
      </c>
      <c r="B440" s="7"/>
      <c r="C440" s="7"/>
      <c r="D440" s="8" t="s">
        <v>8</v>
      </c>
      <c r="E440" s="9" t="s">
        <v>8</v>
      </c>
      <c r="F440" s="10" t="s">
        <v>8</v>
      </c>
      <c r="G440" s="84"/>
      <c r="H440" s="20">
        <v>1</v>
      </c>
      <c r="I440" s="7"/>
      <c r="J440" s="7"/>
      <c r="K440" s="8" t="s">
        <v>8</v>
      </c>
      <c r="L440" s="9" t="s">
        <v>8</v>
      </c>
      <c r="M440" s="9" t="s">
        <v>8</v>
      </c>
    </row>
    <row r="441" spans="1:13" ht="15.6" x14ac:dyDescent="0.25">
      <c r="A441" s="6">
        <v>2</v>
      </c>
      <c r="B441" s="7"/>
      <c r="C441" s="7"/>
      <c r="D441" s="8" t="str">
        <f>IF(C441="","",ROUNDUP(((C440+C441)/2),2))</f>
        <v/>
      </c>
      <c r="E441" s="9" t="str">
        <f>IF(B441="","",ROUND((B441-B440),2))</f>
        <v/>
      </c>
      <c r="F441" s="10" t="str">
        <f>IF(E441="","",IF(C441="","",ROUND((E441*D441),3)))</f>
        <v/>
      </c>
      <c r="G441" s="84"/>
      <c r="H441" s="20">
        <v>2</v>
      </c>
      <c r="I441" s="7"/>
      <c r="J441" s="7"/>
      <c r="K441" s="8" t="str">
        <f>IF(J441="","",ROUNDUP(((J440+J441)/2),2))</f>
        <v/>
      </c>
      <c r="L441" s="9" t="str">
        <f>IF(I441="","",ROUND((I441-I440),2))</f>
        <v/>
      </c>
      <c r="M441" s="9" t="str">
        <f>IF(L441="","",IF(J441="","",ROUND((L441*K441),3)))</f>
        <v/>
      </c>
    </row>
    <row r="442" spans="1:13" ht="15.6" x14ac:dyDescent="0.25">
      <c r="A442" s="6">
        <v>3</v>
      </c>
      <c r="B442" s="7"/>
      <c r="C442" s="7"/>
      <c r="D442" s="8" t="str">
        <f t="shared" ref="D442:D454" si="114">IF(C442="","",ROUNDUP(((C441+C442)/2),2))</f>
        <v/>
      </c>
      <c r="E442" s="9" t="str">
        <f t="shared" ref="E442:E454" si="115">IF(B442="","",ROUND((B442-B441),2))</f>
        <v/>
      </c>
      <c r="F442" s="10" t="str">
        <f t="shared" ref="F442:F454" si="116">IF(E442="","",IF(C442="","",ROUND((E442*D442),3)))</f>
        <v/>
      </c>
      <c r="G442" s="84"/>
      <c r="H442" s="20">
        <v>3</v>
      </c>
      <c r="I442" s="7"/>
      <c r="J442" s="7"/>
      <c r="K442" s="8" t="str">
        <f t="shared" ref="K442:K454" si="117">IF(J442="","",ROUNDUP(((J441+J442)/2),2))</f>
        <v/>
      </c>
      <c r="L442" s="9" t="str">
        <f t="shared" ref="L442:L454" si="118">IF(I442="","",ROUND((I442-I441),2))</f>
        <v/>
      </c>
      <c r="M442" s="9" t="str">
        <f t="shared" ref="M442:M454" si="119">IF(L442="","",IF(J442="","",ROUND((L442*K442),3)))</f>
        <v/>
      </c>
    </row>
    <row r="443" spans="1:13" ht="15.6" x14ac:dyDescent="0.25">
      <c r="A443" s="6">
        <v>4</v>
      </c>
      <c r="B443" s="7"/>
      <c r="C443" s="7"/>
      <c r="D443" s="8" t="str">
        <f t="shared" si="114"/>
        <v/>
      </c>
      <c r="E443" s="9" t="str">
        <f t="shared" si="115"/>
        <v/>
      </c>
      <c r="F443" s="10" t="str">
        <f t="shared" si="116"/>
        <v/>
      </c>
      <c r="G443" s="84"/>
      <c r="H443" s="20">
        <v>4</v>
      </c>
      <c r="I443" s="7"/>
      <c r="J443" s="7"/>
      <c r="K443" s="8" t="str">
        <f t="shared" si="117"/>
        <v/>
      </c>
      <c r="L443" s="9" t="str">
        <f t="shared" si="118"/>
        <v/>
      </c>
      <c r="M443" s="9" t="str">
        <f t="shared" si="119"/>
        <v/>
      </c>
    </row>
    <row r="444" spans="1:13" ht="15.6" x14ac:dyDescent="0.25">
      <c r="A444" s="6">
        <v>5</v>
      </c>
      <c r="B444" s="7"/>
      <c r="C444" s="7"/>
      <c r="D444" s="8" t="str">
        <f t="shared" si="114"/>
        <v/>
      </c>
      <c r="E444" s="9" t="str">
        <f t="shared" si="115"/>
        <v/>
      </c>
      <c r="F444" s="10" t="str">
        <f t="shared" si="116"/>
        <v/>
      </c>
      <c r="G444" s="84"/>
      <c r="H444" s="20">
        <v>5</v>
      </c>
      <c r="I444" s="7"/>
      <c r="J444" s="7"/>
      <c r="K444" s="8" t="str">
        <f t="shared" si="117"/>
        <v/>
      </c>
      <c r="L444" s="9" t="str">
        <f t="shared" si="118"/>
        <v/>
      </c>
      <c r="M444" s="9" t="str">
        <f t="shared" si="119"/>
        <v/>
      </c>
    </row>
    <row r="445" spans="1:13" ht="15.6" x14ac:dyDescent="0.25">
      <c r="A445" s="6">
        <v>6</v>
      </c>
      <c r="B445" s="7"/>
      <c r="C445" s="7"/>
      <c r="D445" s="8" t="str">
        <f t="shared" si="114"/>
        <v/>
      </c>
      <c r="E445" s="9" t="str">
        <f t="shared" si="115"/>
        <v/>
      </c>
      <c r="F445" s="10" t="str">
        <f t="shared" si="116"/>
        <v/>
      </c>
      <c r="G445" s="84"/>
      <c r="H445" s="20">
        <v>6</v>
      </c>
      <c r="I445" s="7"/>
      <c r="J445" s="7"/>
      <c r="K445" s="8" t="str">
        <f t="shared" si="117"/>
        <v/>
      </c>
      <c r="L445" s="9" t="str">
        <f t="shared" si="118"/>
        <v/>
      </c>
      <c r="M445" s="9" t="str">
        <f t="shared" si="119"/>
        <v/>
      </c>
    </row>
    <row r="446" spans="1:13" ht="15.6" x14ac:dyDescent="0.25">
      <c r="A446" s="6">
        <v>7</v>
      </c>
      <c r="B446" s="7"/>
      <c r="C446" s="7"/>
      <c r="D446" s="8" t="str">
        <f t="shared" si="114"/>
        <v/>
      </c>
      <c r="E446" s="9" t="str">
        <f t="shared" si="115"/>
        <v/>
      </c>
      <c r="F446" s="10" t="str">
        <f t="shared" si="116"/>
        <v/>
      </c>
      <c r="G446" s="84"/>
      <c r="H446" s="20">
        <v>7</v>
      </c>
      <c r="I446" s="7"/>
      <c r="J446" s="7"/>
      <c r="K446" s="8" t="str">
        <f t="shared" si="117"/>
        <v/>
      </c>
      <c r="L446" s="9" t="str">
        <f t="shared" si="118"/>
        <v/>
      </c>
      <c r="M446" s="9" t="str">
        <f t="shared" si="119"/>
        <v/>
      </c>
    </row>
    <row r="447" spans="1:13" ht="15.6" x14ac:dyDescent="0.25">
      <c r="A447" s="6">
        <v>8</v>
      </c>
      <c r="B447" s="7"/>
      <c r="C447" s="7"/>
      <c r="D447" s="8" t="str">
        <f t="shared" si="114"/>
        <v/>
      </c>
      <c r="E447" s="9" t="str">
        <f t="shared" si="115"/>
        <v/>
      </c>
      <c r="F447" s="10" t="str">
        <f t="shared" si="116"/>
        <v/>
      </c>
      <c r="G447" s="84"/>
      <c r="H447" s="20">
        <v>8</v>
      </c>
      <c r="I447" s="7"/>
      <c r="J447" s="7"/>
      <c r="K447" s="8" t="str">
        <f t="shared" si="117"/>
        <v/>
      </c>
      <c r="L447" s="9" t="str">
        <f t="shared" si="118"/>
        <v/>
      </c>
      <c r="M447" s="9" t="str">
        <f t="shared" si="119"/>
        <v/>
      </c>
    </row>
    <row r="448" spans="1:13" ht="15.6" x14ac:dyDescent="0.25">
      <c r="A448" s="6">
        <v>9</v>
      </c>
      <c r="B448" s="7"/>
      <c r="C448" s="7"/>
      <c r="D448" s="8" t="str">
        <f t="shared" si="114"/>
        <v/>
      </c>
      <c r="E448" s="9" t="str">
        <f t="shared" si="115"/>
        <v/>
      </c>
      <c r="F448" s="10" t="str">
        <f t="shared" si="116"/>
        <v/>
      </c>
      <c r="G448" s="84"/>
      <c r="H448" s="20">
        <v>9</v>
      </c>
      <c r="I448" s="7"/>
      <c r="J448" s="7"/>
      <c r="K448" s="8" t="str">
        <f t="shared" si="117"/>
        <v/>
      </c>
      <c r="L448" s="9" t="str">
        <f t="shared" si="118"/>
        <v/>
      </c>
      <c r="M448" s="9" t="str">
        <f t="shared" si="119"/>
        <v/>
      </c>
    </row>
    <row r="449" spans="1:13" ht="15.6" x14ac:dyDescent="0.25">
      <c r="A449" s="6">
        <v>10</v>
      </c>
      <c r="B449" s="7"/>
      <c r="C449" s="7"/>
      <c r="D449" s="8" t="str">
        <f t="shared" si="114"/>
        <v/>
      </c>
      <c r="E449" s="9" t="str">
        <f t="shared" si="115"/>
        <v/>
      </c>
      <c r="F449" s="10" t="str">
        <f t="shared" si="116"/>
        <v/>
      </c>
      <c r="G449" s="84"/>
      <c r="H449" s="20">
        <v>10</v>
      </c>
      <c r="I449" s="7"/>
      <c r="J449" s="7"/>
      <c r="K449" s="8" t="str">
        <f t="shared" si="117"/>
        <v/>
      </c>
      <c r="L449" s="9" t="str">
        <f t="shared" si="118"/>
        <v/>
      </c>
      <c r="M449" s="9" t="str">
        <f t="shared" si="119"/>
        <v/>
      </c>
    </row>
    <row r="450" spans="1:13" ht="15.6" x14ac:dyDescent="0.25">
      <c r="A450" s="6">
        <v>11</v>
      </c>
      <c r="B450" s="7"/>
      <c r="C450" s="7"/>
      <c r="D450" s="8" t="str">
        <f t="shared" si="114"/>
        <v/>
      </c>
      <c r="E450" s="9" t="str">
        <f t="shared" si="115"/>
        <v/>
      </c>
      <c r="F450" s="10" t="str">
        <f t="shared" si="116"/>
        <v/>
      </c>
      <c r="G450" s="84"/>
      <c r="H450" s="20">
        <v>11</v>
      </c>
      <c r="I450" s="7"/>
      <c r="J450" s="7"/>
      <c r="K450" s="8" t="str">
        <f t="shared" si="117"/>
        <v/>
      </c>
      <c r="L450" s="9" t="str">
        <f t="shared" si="118"/>
        <v/>
      </c>
      <c r="M450" s="9" t="str">
        <f t="shared" si="119"/>
        <v/>
      </c>
    </row>
    <row r="451" spans="1:13" ht="15.6" x14ac:dyDescent="0.25">
      <c r="A451" s="6">
        <v>12</v>
      </c>
      <c r="B451" s="7"/>
      <c r="C451" s="7"/>
      <c r="D451" s="8" t="str">
        <f t="shared" si="114"/>
        <v/>
      </c>
      <c r="E451" s="9" t="str">
        <f t="shared" si="115"/>
        <v/>
      </c>
      <c r="F451" s="10" t="str">
        <f t="shared" si="116"/>
        <v/>
      </c>
      <c r="G451" s="84"/>
      <c r="H451" s="20">
        <v>12</v>
      </c>
      <c r="I451" s="7"/>
      <c r="J451" s="7"/>
      <c r="K451" s="8" t="str">
        <f t="shared" si="117"/>
        <v/>
      </c>
      <c r="L451" s="9" t="str">
        <f t="shared" si="118"/>
        <v/>
      </c>
      <c r="M451" s="9" t="str">
        <f t="shared" si="119"/>
        <v/>
      </c>
    </row>
    <row r="452" spans="1:13" ht="15.6" x14ac:dyDescent="0.25">
      <c r="A452" s="6">
        <v>13</v>
      </c>
      <c r="B452" s="7"/>
      <c r="C452" s="7"/>
      <c r="D452" s="8" t="str">
        <f t="shared" si="114"/>
        <v/>
      </c>
      <c r="E452" s="9" t="str">
        <f t="shared" si="115"/>
        <v/>
      </c>
      <c r="F452" s="10" t="str">
        <f t="shared" si="116"/>
        <v/>
      </c>
      <c r="G452" s="84"/>
      <c r="H452" s="20">
        <v>13</v>
      </c>
      <c r="I452" s="7"/>
      <c r="J452" s="7"/>
      <c r="K452" s="8" t="str">
        <f t="shared" si="117"/>
        <v/>
      </c>
      <c r="L452" s="9" t="str">
        <f t="shared" si="118"/>
        <v/>
      </c>
      <c r="M452" s="9" t="str">
        <f t="shared" si="119"/>
        <v/>
      </c>
    </row>
    <row r="453" spans="1:13" ht="15.6" x14ac:dyDescent="0.25">
      <c r="A453" s="6">
        <v>14</v>
      </c>
      <c r="B453" s="7"/>
      <c r="C453" s="7"/>
      <c r="D453" s="8" t="str">
        <f t="shared" si="114"/>
        <v/>
      </c>
      <c r="E453" s="9" t="str">
        <f t="shared" si="115"/>
        <v/>
      </c>
      <c r="F453" s="10" t="str">
        <f t="shared" si="116"/>
        <v/>
      </c>
      <c r="G453" s="84"/>
      <c r="H453" s="20">
        <v>14</v>
      </c>
      <c r="I453" s="7"/>
      <c r="J453" s="7"/>
      <c r="K453" s="8" t="str">
        <f t="shared" si="117"/>
        <v/>
      </c>
      <c r="L453" s="9" t="str">
        <f t="shared" si="118"/>
        <v/>
      </c>
      <c r="M453" s="9" t="str">
        <f t="shared" si="119"/>
        <v/>
      </c>
    </row>
    <row r="454" spans="1:13" ht="15.6" x14ac:dyDescent="0.25">
      <c r="A454" s="6">
        <v>15</v>
      </c>
      <c r="B454" s="7"/>
      <c r="C454" s="7"/>
      <c r="D454" s="8" t="str">
        <f t="shared" si="114"/>
        <v/>
      </c>
      <c r="E454" s="9" t="str">
        <f t="shared" si="115"/>
        <v/>
      </c>
      <c r="F454" s="10" t="str">
        <f t="shared" si="116"/>
        <v/>
      </c>
      <c r="G454" s="84"/>
      <c r="H454" s="21">
        <v>15</v>
      </c>
      <c r="I454" s="22"/>
      <c r="J454" s="22"/>
      <c r="K454" s="23" t="str">
        <f t="shared" si="117"/>
        <v/>
      </c>
      <c r="L454" s="24" t="str">
        <f t="shared" si="118"/>
        <v/>
      </c>
      <c r="M454" s="24" t="str">
        <f t="shared" si="119"/>
        <v/>
      </c>
    </row>
    <row r="455" spans="1:13" ht="15.6" x14ac:dyDescent="0.3">
      <c r="A455" s="86" t="s">
        <v>9</v>
      </c>
      <c r="B455" s="87"/>
      <c r="C455" s="87"/>
      <c r="D455" s="88"/>
      <c r="E455" s="89">
        <f>ROUND((SUM(F440:F454)),2)</f>
        <v>0</v>
      </c>
      <c r="F455" s="90"/>
      <c r="G455" s="85"/>
      <c r="H455" s="86" t="s">
        <v>9</v>
      </c>
      <c r="I455" s="87"/>
      <c r="J455" s="87"/>
      <c r="K455" s="88"/>
      <c r="L455" s="89">
        <f>ROUND((SUM(M440:M454)),2)</f>
        <v>0</v>
      </c>
      <c r="M455" s="90"/>
    </row>
    <row r="456" spans="1:13" ht="15.6" x14ac:dyDescent="0.25">
      <c r="A456" s="69" t="s">
        <v>10</v>
      </c>
      <c r="B456" s="70"/>
      <c r="C456" s="70"/>
      <c r="D456" s="70"/>
      <c r="E456" s="70"/>
      <c r="F456" s="71"/>
      <c r="G456" s="12" t="s">
        <v>11</v>
      </c>
      <c r="H456" s="72">
        <f>IF((E455-L455)&lt;0,((E455-L455)*-1),(E455-L455))</f>
        <v>0</v>
      </c>
      <c r="I456" s="73"/>
      <c r="J456" s="73"/>
      <c r="K456" s="73"/>
      <c r="L456" s="73"/>
      <c r="M456" s="74"/>
    </row>
    <row r="457" spans="1:13" ht="15.6" x14ac:dyDescent="0.25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</row>
    <row r="460" spans="1:13" ht="15.6" x14ac:dyDescent="0.25">
      <c r="A460" s="32" t="s">
        <v>39</v>
      </c>
      <c r="B460" s="33"/>
      <c r="C460" s="33"/>
      <c r="D460" s="33"/>
      <c r="E460" s="33"/>
      <c r="F460" s="33"/>
      <c r="G460" s="33"/>
      <c r="H460" s="33"/>
      <c r="I460" s="33"/>
      <c r="J460" s="33"/>
      <c r="K460" s="33"/>
      <c r="L460" s="33"/>
      <c r="M460" s="34"/>
    </row>
    <row r="461" spans="1:13" ht="15.6" x14ac:dyDescent="0.25">
      <c r="A461" s="32" t="s">
        <v>1</v>
      </c>
      <c r="B461" s="33"/>
      <c r="C461" s="33"/>
      <c r="D461" s="33"/>
      <c r="E461" s="33"/>
      <c r="F461" s="34"/>
      <c r="G461" s="83"/>
      <c r="H461" s="32" t="s">
        <v>2</v>
      </c>
      <c r="I461" s="33"/>
      <c r="J461" s="33"/>
      <c r="K461" s="33"/>
      <c r="L461" s="33"/>
      <c r="M461" s="34"/>
    </row>
    <row r="462" spans="1:13" ht="15.6" x14ac:dyDescent="0.25">
      <c r="A462" s="2" t="s">
        <v>3</v>
      </c>
      <c r="B462" s="3" t="s">
        <v>4</v>
      </c>
      <c r="C462" s="3" t="s">
        <v>5</v>
      </c>
      <c r="D462" s="3" t="s">
        <v>6</v>
      </c>
      <c r="E462" s="3" t="s">
        <v>4</v>
      </c>
      <c r="F462" s="4" t="s">
        <v>7</v>
      </c>
      <c r="G462" s="84"/>
      <c r="H462" s="18" t="s">
        <v>3</v>
      </c>
      <c r="I462" s="19" t="str">
        <f>B462</f>
        <v>Dist</v>
      </c>
      <c r="J462" s="19" t="str">
        <f>C462</f>
        <v>R.L</v>
      </c>
      <c r="K462" s="19" t="str">
        <f>D462</f>
        <v>Av.RL</v>
      </c>
      <c r="L462" s="19" t="str">
        <f>E462</f>
        <v>Dist</v>
      </c>
      <c r="M462" s="19" t="str">
        <f>F462</f>
        <v>Area</v>
      </c>
    </row>
    <row r="463" spans="1:13" ht="15.6" x14ac:dyDescent="0.25">
      <c r="A463" s="6">
        <v>1</v>
      </c>
      <c r="B463" s="7"/>
      <c r="C463" s="7"/>
      <c r="D463" s="8" t="s">
        <v>8</v>
      </c>
      <c r="E463" s="9" t="s">
        <v>8</v>
      </c>
      <c r="F463" s="10" t="s">
        <v>8</v>
      </c>
      <c r="G463" s="84"/>
      <c r="H463" s="20">
        <v>1</v>
      </c>
      <c r="I463" s="7"/>
      <c r="J463" s="7"/>
      <c r="K463" s="8" t="s">
        <v>8</v>
      </c>
      <c r="L463" s="9" t="s">
        <v>8</v>
      </c>
      <c r="M463" s="9" t="s">
        <v>8</v>
      </c>
    </row>
    <row r="464" spans="1:13" ht="15.6" x14ac:dyDescent="0.25">
      <c r="A464" s="6">
        <v>2</v>
      </c>
      <c r="B464" s="7"/>
      <c r="C464" s="7"/>
      <c r="D464" s="8" t="str">
        <f t="shared" ref="D464:D477" si="120">IF(C464="","",ROUNDUP(((C463+C464)/2),2))</f>
        <v/>
      </c>
      <c r="E464" s="9" t="str">
        <f t="shared" ref="E464:E477" si="121">IF(B464="","",ROUND((B464-B463),2))</f>
        <v/>
      </c>
      <c r="F464" s="10" t="str">
        <f t="shared" ref="F464:F477" si="122">IF(E464="","",IF(C464="","",ROUND((E464*D464),3)))</f>
        <v/>
      </c>
      <c r="G464" s="84"/>
      <c r="H464" s="20">
        <v>2</v>
      </c>
      <c r="I464" s="7"/>
      <c r="J464" s="7"/>
      <c r="K464" s="8" t="str">
        <f>IF(J464="","",ROUNDUP(((J463+J464)/2),2))</f>
        <v/>
      </c>
      <c r="L464" s="9" t="str">
        <f>IF(I464="","",ROUND((I464-I463),2))</f>
        <v/>
      </c>
      <c r="M464" s="9" t="str">
        <f>IF(L464="","",IF(J464="","",ROUND((L464*K464),3)))</f>
        <v/>
      </c>
    </row>
    <row r="465" spans="1:13" ht="15.6" x14ac:dyDescent="0.25">
      <c r="A465" s="6">
        <v>3</v>
      </c>
      <c r="B465" s="7"/>
      <c r="C465" s="7"/>
      <c r="D465" s="8" t="str">
        <f t="shared" si="120"/>
        <v/>
      </c>
      <c r="E465" s="9" t="str">
        <f t="shared" si="121"/>
        <v/>
      </c>
      <c r="F465" s="10" t="str">
        <f t="shared" si="122"/>
        <v/>
      </c>
      <c r="G465" s="84"/>
      <c r="H465" s="20">
        <v>3</v>
      </c>
      <c r="I465" s="7"/>
      <c r="J465" s="7"/>
      <c r="K465" s="8" t="str">
        <f t="shared" ref="K465:K477" si="123">IF(J465="","",ROUNDUP(((J464+J465)/2),2))</f>
        <v/>
      </c>
      <c r="L465" s="9" t="str">
        <f t="shared" ref="L465:L477" si="124">IF(I465="","",ROUND((I465-I464),2))</f>
        <v/>
      </c>
      <c r="M465" s="9" t="str">
        <f t="shared" ref="M465:M477" si="125">IF(L465="","",IF(J465="","",ROUND((L465*K465),3)))</f>
        <v/>
      </c>
    </row>
    <row r="466" spans="1:13" ht="15.6" x14ac:dyDescent="0.25">
      <c r="A466" s="6">
        <v>4</v>
      </c>
      <c r="B466" s="7"/>
      <c r="C466" s="7"/>
      <c r="D466" s="8" t="str">
        <f t="shared" si="120"/>
        <v/>
      </c>
      <c r="E466" s="9" t="str">
        <f t="shared" si="121"/>
        <v/>
      </c>
      <c r="F466" s="10" t="str">
        <f t="shared" si="122"/>
        <v/>
      </c>
      <c r="G466" s="84"/>
      <c r="H466" s="20">
        <v>4</v>
      </c>
      <c r="I466" s="7"/>
      <c r="J466" s="7"/>
      <c r="K466" s="8" t="str">
        <f t="shared" si="123"/>
        <v/>
      </c>
      <c r="L466" s="9" t="str">
        <f t="shared" si="124"/>
        <v/>
      </c>
      <c r="M466" s="9" t="str">
        <f t="shared" si="125"/>
        <v/>
      </c>
    </row>
    <row r="467" spans="1:13" ht="15.6" x14ac:dyDescent="0.25">
      <c r="A467" s="6">
        <v>5</v>
      </c>
      <c r="B467" s="7"/>
      <c r="C467" s="7"/>
      <c r="D467" s="8" t="str">
        <f t="shared" si="120"/>
        <v/>
      </c>
      <c r="E467" s="9" t="str">
        <f t="shared" si="121"/>
        <v/>
      </c>
      <c r="F467" s="10" t="str">
        <f t="shared" si="122"/>
        <v/>
      </c>
      <c r="G467" s="84"/>
      <c r="H467" s="20">
        <v>5</v>
      </c>
      <c r="I467" s="7"/>
      <c r="J467" s="7"/>
      <c r="K467" s="8" t="str">
        <f t="shared" si="123"/>
        <v/>
      </c>
      <c r="L467" s="9" t="str">
        <f t="shared" si="124"/>
        <v/>
      </c>
      <c r="M467" s="9" t="str">
        <f t="shared" si="125"/>
        <v/>
      </c>
    </row>
    <row r="468" spans="1:13" ht="15.6" x14ac:dyDescent="0.25">
      <c r="A468" s="6">
        <v>6</v>
      </c>
      <c r="B468" s="7"/>
      <c r="C468" s="7"/>
      <c r="D468" s="8" t="str">
        <f t="shared" si="120"/>
        <v/>
      </c>
      <c r="E468" s="9" t="str">
        <f t="shared" si="121"/>
        <v/>
      </c>
      <c r="F468" s="10" t="str">
        <f t="shared" si="122"/>
        <v/>
      </c>
      <c r="G468" s="84"/>
      <c r="H468" s="20">
        <v>6</v>
      </c>
      <c r="I468" s="7"/>
      <c r="J468" s="7"/>
      <c r="K468" s="8" t="str">
        <f t="shared" si="123"/>
        <v/>
      </c>
      <c r="L468" s="9" t="str">
        <f t="shared" si="124"/>
        <v/>
      </c>
      <c r="M468" s="9" t="str">
        <f t="shared" si="125"/>
        <v/>
      </c>
    </row>
    <row r="469" spans="1:13" ht="15.6" x14ac:dyDescent="0.25">
      <c r="A469" s="6">
        <v>7</v>
      </c>
      <c r="B469" s="7"/>
      <c r="C469" s="7"/>
      <c r="D469" s="8" t="str">
        <f t="shared" si="120"/>
        <v/>
      </c>
      <c r="E469" s="9" t="str">
        <f t="shared" si="121"/>
        <v/>
      </c>
      <c r="F469" s="10" t="str">
        <f t="shared" si="122"/>
        <v/>
      </c>
      <c r="G469" s="84"/>
      <c r="H469" s="20">
        <v>7</v>
      </c>
      <c r="I469" s="7"/>
      <c r="J469" s="7"/>
      <c r="K469" s="8" t="str">
        <f t="shared" si="123"/>
        <v/>
      </c>
      <c r="L469" s="9" t="str">
        <f t="shared" si="124"/>
        <v/>
      </c>
      <c r="M469" s="9" t="str">
        <f t="shared" si="125"/>
        <v/>
      </c>
    </row>
    <row r="470" spans="1:13" ht="15.6" x14ac:dyDescent="0.25">
      <c r="A470" s="6">
        <v>8</v>
      </c>
      <c r="B470" s="7"/>
      <c r="C470" s="7"/>
      <c r="D470" s="8" t="str">
        <f t="shared" si="120"/>
        <v/>
      </c>
      <c r="E470" s="9" t="str">
        <f t="shared" si="121"/>
        <v/>
      </c>
      <c r="F470" s="10" t="str">
        <f t="shared" si="122"/>
        <v/>
      </c>
      <c r="G470" s="84"/>
      <c r="H470" s="20">
        <v>8</v>
      </c>
      <c r="I470" s="7"/>
      <c r="J470" s="7"/>
      <c r="K470" s="8" t="str">
        <f t="shared" si="123"/>
        <v/>
      </c>
      <c r="L470" s="9" t="str">
        <f t="shared" si="124"/>
        <v/>
      </c>
      <c r="M470" s="9" t="str">
        <f t="shared" si="125"/>
        <v/>
      </c>
    </row>
    <row r="471" spans="1:13" ht="15.6" x14ac:dyDescent="0.25">
      <c r="A471" s="6">
        <v>9</v>
      </c>
      <c r="B471" s="7"/>
      <c r="C471" s="7"/>
      <c r="D471" s="8" t="str">
        <f t="shared" si="120"/>
        <v/>
      </c>
      <c r="E471" s="9" t="str">
        <f t="shared" si="121"/>
        <v/>
      </c>
      <c r="F471" s="10" t="str">
        <f t="shared" si="122"/>
        <v/>
      </c>
      <c r="G471" s="84"/>
      <c r="H471" s="20">
        <v>9</v>
      </c>
      <c r="I471" s="7"/>
      <c r="J471" s="7"/>
      <c r="K471" s="8" t="str">
        <f t="shared" si="123"/>
        <v/>
      </c>
      <c r="L471" s="9" t="str">
        <f t="shared" si="124"/>
        <v/>
      </c>
      <c r="M471" s="9" t="str">
        <f t="shared" si="125"/>
        <v/>
      </c>
    </row>
    <row r="472" spans="1:13" ht="15.6" x14ac:dyDescent="0.25">
      <c r="A472" s="6">
        <v>10</v>
      </c>
      <c r="B472" s="7"/>
      <c r="C472" s="7"/>
      <c r="D472" s="8" t="str">
        <f t="shared" si="120"/>
        <v/>
      </c>
      <c r="E472" s="9" t="str">
        <f t="shared" si="121"/>
        <v/>
      </c>
      <c r="F472" s="10" t="str">
        <f t="shared" si="122"/>
        <v/>
      </c>
      <c r="G472" s="84"/>
      <c r="H472" s="20">
        <v>10</v>
      </c>
      <c r="I472" s="7"/>
      <c r="J472" s="7"/>
      <c r="K472" s="8" t="str">
        <f t="shared" si="123"/>
        <v/>
      </c>
      <c r="L472" s="9" t="str">
        <f t="shared" si="124"/>
        <v/>
      </c>
      <c r="M472" s="9" t="str">
        <f t="shared" si="125"/>
        <v/>
      </c>
    </row>
    <row r="473" spans="1:13" ht="15.6" x14ac:dyDescent="0.25">
      <c r="A473" s="6">
        <v>11</v>
      </c>
      <c r="B473" s="7"/>
      <c r="C473" s="7"/>
      <c r="D473" s="8" t="str">
        <f t="shared" si="120"/>
        <v/>
      </c>
      <c r="E473" s="9" t="str">
        <f t="shared" si="121"/>
        <v/>
      </c>
      <c r="F473" s="10" t="str">
        <f t="shared" si="122"/>
        <v/>
      </c>
      <c r="G473" s="84"/>
      <c r="H473" s="20">
        <v>11</v>
      </c>
      <c r="I473" s="7"/>
      <c r="J473" s="7"/>
      <c r="K473" s="8" t="str">
        <f t="shared" si="123"/>
        <v/>
      </c>
      <c r="L473" s="9" t="str">
        <f t="shared" si="124"/>
        <v/>
      </c>
      <c r="M473" s="9" t="str">
        <f t="shared" si="125"/>
        <v/>
      </c>
    </row>
    <row r="474" spans="1:13" ht="15.6" x14ac:dyDescent="0.25">
      <c r="A474" s="6">
        <v>12</v>
      </c>
      <c r="B474" s="7"/>
      <c r="C474" s="7"/>
      <c r="D474" s="8" t="str">
        <f t="shared" si="120"/>
        <v/>
      </c>
      <c r="E474" s="9" t="str">
        <f t="shared" si="121"/>
        <v/>
      </c>
      <c r="F474" s="10" t="str">
        <f t="shared" si="122"/>
        <v/>
      </c>
      <c r="G474" s="84"/>
      <c r="H474" s="20">
        <v>12</v>
      </c>
      <c r="I474" s="7"/>
      <c r="J474" s="7"/>
      <c r="K474" s="8" t="str">
        <f t="shared" si="123"/>
        <v/>
      </c>
      <c r="L474" s="9" t="str">
        <f t="shared" si="124"/>
        <v/>
      </c>
      <c r="M474" s="9" t="str">
        <f t="shared" si="125"/>
        <v/>
      </c>
    </row>
    <row r="475" spans="1:13" ht="15.6" x14ac:dyDescent="0.25">
      <c r="A475" s="6">
        <v>13</v>
      </c>
      <c r="B475" s="7"/>
      <c r="C475" s="7"/>
      <c r="D475" s="8" t="str">
        <f t="shared" si="120"/>
        <v/>
      </c>
      <c r="E475" s="9" t="str">
        <f t="shared" si="121"/>
        <v/>
      </c>
      <c r="F475" s="10" t="str">
        <f t="shared" si="122"/>
        <v/>
      </c>
      <c r="G475" s="84"/>
      <c r="H475" s="20">
        <v>13</v>
      </c>
      <c r="I475" s="7"/>
      <c r="J475" s="7"/>
      <c r="K475" s="8" t="str">
        <f t="shared" si="123"/>
        <v/>
      </c>
      <c r="L475" s="9" t="str">
        <f t="shared" si="124"/>
        <v/>
      </c>
      <c r="M475" s="9" t="str">
        <f t="shared" si="125"/>
        <v/>
      </c>
    </row>
    <row r="476" spans="1:13" ht="15.6" x14ac:dyDescent="0.25">
      <c r="A476" s="6">
        <v>14</v>
      </c>
      <c r="B476" s="7"/>
      <c r="C476" s="7"/>
      <c r="D476" s="8" t="str">
        <f t="shared" si="120"/>
        <v/>
      </c>
      <c r="E476" s="9" t="str">
        <f t="shared" si="121"/>
        <v/>
      </c>
      <c r="F476" s="10" t="str">
        <f t="shared" si="122"/>
        <v/>
      </c>
      <c r="G476" s="84"/>
      <c r="H476" s="20">
        <v>14</v>
      </c>
      <c r="I476" s="7"/>
      <c r="J476" s="7"/>
      <c r="K476" s="8" t="str">
        <f t="shared" si="123"/>
        <v/>
      </c>
      <c r="L476" s="9" t="str">
        <f t="shared" si="124"/>
        <v/>
      </c>
      <c r="M476" s="9" t="str">
        <f t="shared" si="125"/>
        <v/>
      </c>
    </row>
    <row r="477" spans="1:13" ht="15.6" x14ac:dyDescent="0.25">
      <c r="A477" s="6">
        <v>15</v>
      </c>
      <c r="B477" s="7"/>
      <c r="C477" s="7"/>
      <c r="D477" s="8" t="str">
        <f t="shared" si="120"/>
        <v/>
      </c>
      <c r="E477" s="9" t="str">
        <f t="shared" si="121"/>
        <v/>
      </c>
      <c r="F477" s="10" t="str">
        <f t="shared" si="122"/>
        <v/>
      </c>
      <c r="G477" s="84"/>
      <c r="H477" s="21">
        <v>15</v>
      </c>
      <c r="I477" s="22"/>
      <c r="J477" s="22"/>
      <c r="K477" s="23" t="str">
        <f t="shared" si="123"/>
        <v/>
      </c>
      <c r="L477" s="24" t="str">
        <f t="shared" si="124"/>
        <v/>
      </c>
      <c r="M477" s="24" t="str">
        <f t="shared" si="125"/>
        <v/>
      </c>
    </row>
    <row r="478" spans="1:13" ht="15.6" x14ac:dyDescent="0.3">
      <c r="A478" s="86" t="s">
        <v>9</v>
      </c>
      <c r="B478" s="87"/>
      <c r="C478" s="87"/>
      <c r="D478" s="88"/>
      <c r="E478" s="89">
        <f>ROUND((SUM(F463:F477)),2)</f>
        <v>0</v>
      </c>
      <c r="F478" s="90"/>
      <c r="G478" s="85"/>
      <c r="H478" s="86" t="s">
        <v>9</v>
      </c>
      <c r="I478" s="87"/>
      <c r="J478" s="87"/>
      <c r="K478" s="88"/>
      <c r="L478" s="89">
        <f>ROUND((SUM(M463:M477)),2)</f>
        <v>0</v>
      </c>
      <c r="M478" s="90"/>
    </row>
    <row r="479" spans="1:13" ht="15.6" x14ac:dyDescent="0.25">
      <c r="A479" s="69" t="s">
        <v>10</v>
      </c>
      <c r="B479" s="70"/>
      <c r="C479" s="70"/>
      <c r="D479" s="70"/>
      <c r="E479" s="70"/>
      <c r="F479" s="71"/>
      <c r="G479" s="12" t="s">
        <v>11</v>
      </c>
      <c r="H479" s="72">
        <f>IF((E478-L478)&lt;0,((E478-L478)*-1),(E478-L478))</f>
        <v>0</v>
      </c>
      <c r="I479" s="73"/>
      <c r="J479" s="73"/>
      <c r="K479" s="73"/>
      <c r="L479" s="73"/>
      <c r="M479" s="74"/>
    </row>
    <row r="480" spans="1:13" ht="15.6" x14ac:dyDescent="0.25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</row>
    <row r="483" spans="1:13" ht="15.6" x14ac:dyDescent="0.25">
      <c r="A483" s="32" t="s">
        <v>40</v>
      </c>
      <c r="B483" s="33"/>
      <c r="C483" s="33"/>
      <c r="D483" s="33"/>
      <c r="E483" s="33"/>
      <c r="F483" s="33"/>
      <c r="G483" s="33"/>
      <c r="H483" s="33"/>
      <c r="I483" s="33"/>
      <c r="J483" s="33"/>
      <c r="K483" s="33"/>
      <c r="L483" s="33"/>
      <c r="M483" s="34"/>
    </row>
    <row r="484" spans="1:13" ht="15.6" x14ac:dyDescent="0.25">
      <c r="A484" s="32" t="s">
        <v>1</v>
      </c>
      <c r="B484" s="33"/>
      <c r="C484" s="33"/>
      <c r="D484" s="33"/>
      <c r="E484" s="33"/>
      <c r="F484" s="34"/>
      <c r="G484" s="83"/>
      <c r="H484" s="32" t="s">
        <v>2</v>
      </c>
      <c r="I484" s="33"/>
      <c r="J484" s="33"/>
      <c r="K484" s="33"/>
      <c r="L484" s="33"/>
      <c r="M484" s="34"/>
    </row>
    <row r="485" spans="1:13" ht="15.6" x14ac:dyDescent="0.25">
      <c r="A485" s="2" t="s">
        <v>3</v>
      </c>
      <c r="B485" s="3" t="s">
        <v>4</v>
      </c>
      <c r="C485" s="3" t="s">
        <v>5</v>
      </c>
      <c r="D485" s="3" t="s">
        <v>6</v>
      </c>
      <c r="E485" s="3" t="s">
        <v>4</v>
      </c>
      <c r="F485" s="4" t="s">
        <v>7</v>
      </c>
      <c r="G485" s="84"/>
      <c r="H485" s="18" t="s">
        <v>3</v>
      </c>
      <c r="I485" s="19" t="str">
        <f>B485</f>
        <v>Dist</v>
      </c>
      <c r="J485" s="19" t="str">
        <f>C485</f>
        <v>R.L</v>
      </c>
      <c r="K485" s="19" t="str">
        <f>D485</f>
        <v>Av.RL</v>
      </c>
      <c r="L485" s="19" t="str">
        <f>E485</f>
        <v>Dist</v>
      </c>
      <c r="M485" s="19" t="str">
        <f>F485</f>
        <v>Area</v>
      </c>
    </row>
    <row r="486" spans="1:13" ht="15.6" x14ac:dyDescent="0.25">
      <c r="A486" s="6">
        <v>1</v>
      </c>
      <c r="B486" s="7"/>
      <c r="C486" s="7"/>
      <c r="D486" s="8" t="s">
        <v>8</v>
      </c>
      <c r="E486" s="9" t="s">
        <v>8</v>
      </c>
      <c r="F486" s="10" t="s">
        <v>8</v>
      </c>
      <c r="G486" s="84"/>
      <c r="H486" s="20">
        <v>1</v>
      </c>
      <c r="I486" s="7"/>
      <c r="J486" s="7"/>
      <c r="K486" s="8" t="s">
        <v>8</v>
      </c>
      <c r="L486" s="9" t="s">
        <v>8</v>
      </c>
      <c r="M486" s="9" t="s">
        <v>8</v>
      </c>
    </row>
    <row r="487" spans="1:13" ht="15.6" x14ac:dyDescent="0.25">
      <c r="A487" s="6">
        <v>2</v>
      </c>
      <c r="B487" s="7"/>
      <c r="C487" s="7"/>
      <c r="D487" s="8" t="str">
        <f t="shared" ref="D487:D500" si="126">IF(C487="","",ROUNDUP(((C486+C487)/2),2))</f>
        <v/>
      </c>
      <c r="E487" s="9" t="str">
        <f t="shared" ref="E487:E500" si="127">IF(B487="","",ROUND((B487-B486),2))</f>
        <v/>
      </c>
      <c r="F487" s="10" t="str">
        <f t="shared" ref="F487:F500" si="128">IF(E487="","",IF(C487="","",ROUND((E487*D487),3)))</f>
        <v/>
      </c>
      <c r="G487" s="84"/>
      <c r="H487" s="20">
        <v>2</v>
      </c>
      <c r="I487" s="7"/>
      <c r="J487" s="7"/>
      <c r="K487" s="8" t="str">
        <f>IF(J487="","",ROUNDUP(((J486+J487)/2),2))</f>
        <v/>
      </c>
      <c r="L487" s="9" t="str">
        <f>IF(I487="","",ROUND((I487-I486),2))</f>
        <v/>
      </c>
      <c r="M487" s="9" t="str">
        <f>IF(L487="","",IF(J487="","",ROUND((L487*K487),3)))</f>
        <v/>
      </c>
    </row>
    <row r="488" spans="1:13" ht="15.6" x14ac:dyDescent="0.25">
      <c r="A488" s="6">
        <v>3</v>
      </c>
      <c r="B488" s="7"/>
      <c r="C488" s="7"/>
      <c r="D488" s="8" t="str">
        <f t="shared" si="126"/>
        <v/>
      </c>
      <c r="E488" s="9" t="str">
        <f t="shared" si="127"/>
        <v/>
      </c>
      <c r="F488" s="10" t="str">
        <f t="shared" si="128"/>
        <v/>
      </c>
      <c r="G488" s="84"/>
      <c r="H488" s="20">
        <v>3</v>
      </c>
      <c r="I488" s="7"/>
      <c r="J488" s="7"/>
      <c r="K488" s="8" t="str">
        <f t="shared" ref="K488:K500" si="129">IF(J488="","",ROUNDUP(((J487+J488)/2),2))</f>
        <v/>
      </c>
      <c r="L488" s="9" t="str">
        <f t="shared" ref="L488:L500" si="130">IF(I488="","",ROUND((I488-I487),2))</f>
        <v/>
      </c>
      <c r="M488" s="9" t="str">
        <f t="shared" ref="M488:M500" si="131">IF(L488="","",IF(J488="","",ROUND((L488*K488),3)))</f>
        <v/>
      </c>
    </row>
    <row r="489" spans="1:13" ht="15.6" x14ac:dyDescent="0.25">
      <c r="A489" s="6">
        <v>4</v>
      </c>
      <c r="B489" s="7"/>
      <c r="C489" s="7"/>
      <c r="D489" s="8" t="str">
        <f t="shared" si="126"/>
        <v/>
      </c>
      <c r="E489" s="9" t="str">
        <f t="shared" si="127"/>
        <v/>
      </c>
      <c r="F489" s="10" t="str">
        <f t="shared" si="128"/>
        <v/>
      </c>
      <c r="G489" s="84"/>
      <c r="H489" s="20">
        <v>4</v>
      </c>
      <c r="I489" s="7"/>
      <c r="J489" s="7"/>
      <c r="K489" s="8" t="str">
        <f t="shared" si="129"/>
        <v/>
      </c>
      <c r="L489" s="9" t="str">
        <f t="shared" si="130"/>
        <v/>
      </c>
      <c r="M489" s="9" t="str">
        <f t="shared" si="131"/>
        <v/>
      </c>
    </row>
    <row r="490" spans="1:13" ht="15.6" x14ac:dyDescent="0.25">
      <c r="A490" s="6">
        <v>5</v>
      </c>
      <c r="B490" s="7"/>
      <c r="C490" s="7"/>
      <c r="D490" s="8" t="str">
        <f t="shared" si="126"/>
        <v/>
      </c>
      <c r="E490" s="9" t="str">
        <f t="shared" si="127"/>
        <v/>
      </c>
      <c r="F490" s="10" t="str">
        <f t="shared" si="128"/>
        <v/>
      </c>
      <c r="G490" s="84"/>
      <c r="H490" s="20">
        <v>5</v>
      </c>
      <c r="I490" s="7"/>
      <c r="J490" s="7"/>
      <c r="K490" s="8" t="str">
        <f t="shared" si="129"/>
        <v/>
      </c>
      <c r="L490" s="9" t="str">
        <f t="shared" si="130"/>
        <v/>
      </c>
      <c r="M490" s="9" t="str">
        <f t="shared" si="131"/>
        <v/>
      </c>
    </row>
    <row r="491" spans="1:13" ht="15.6" x14ac:dyDescent="0.25">
      <c r="A491" s="6">
        <v>6</v>
      </c>
      <c r="B491" s="7"/>
      <c r="C491" s="7"/>
      <c r="D491" s="8" t="str">
        <f t="shared" si="126"/>
        <v/>
      </c>
      <c r="E491" s="9" t="str">
        <f t="shared" si="127"/>
        <v/>
      </c>
      <c r="F491" s="10" t="str">
        <f t="shared" si="128"/>
        <v/>
      </c>
      <c r="G491" s="84"/>
      <c r="H491" s="20">
        <v>6</v>
      </c>
      <c r="I491" s="7"/>
      <c r="J491" s="7"/>
      <c r="K491" s="8" t="str">
        <f t="shared" si="129"/>
        <v/>
      </c>
      <c r="L491" s="9" t="str">
        <f t="shared" si="130"/>
        <v/>
      </c>
      <c r="M491" s="9" t="str">
        <f t="shared" si="131"/>
        <v/>
      </c>
    </row>
    <row r="492" spans="1:13" ht="15.6" x14ac:dyDescent="0.25">
      <c r="A492" s="6">
        <v>7</v>
      </c>
      <c r="B492" s="7"/>
      <c r="C492" s="7"/>
      <c r="D492" s="8" t="str">
        <f t="shared" si="126"/>
        <v/>
      </c>
      <c r="E492" s="9" t="str">
        <f t="shared" si="127"/>
        <v/>
      </c>
      <c r="F492" s="10" t="str">
        <f t="shared" si="128"/>
        <v/>
      </c>
      <c r="G492" s="84"/>
      <c r="H492" s="20">
        <v>7</v>
      </c>
      <c r="I492" s="7"/>
      <c r="J492" s="7"/>
      <c r="K492" s="8" t="str">
        <f t="shared" si="129"/>
        <v/>
      </c>
      <c r="L492" s="9" t="str">
        <f t="shared" si="130"/>
        <v/>
      </c>
      <c r="M492" s="9" t="str">
        <f t="shared" si="131"/>
        <v/>
      </c>
    </row>
    <row r="493" spans="1:13" ht="15.6" x14ac:dyDescent="0.25">
      <c r="A493" s="6">
        <v>8</v>
      </c>
      <c r="B493" s="7"/>
      <c r="C493" s="7"/>
      <c r="D493" s="8" t="str">
        <f t="shared" si="126"/>
        <v/>
      </c>
      <c r="E493" s="9" t="str">
        <f t="shared" si="127"/>
        <v/>
      </c>
      <c r="F493" s="10" t="str">
        <f t="shared" si="128"/>
        <v/>
      </c>
      <c r="G493" s="84"/>
      <c r="H493" s="20">
        <v>8</v>
      </c>
      <c r="I493" s="7"/>
      <c r="J493" s="7"/>
      <c r="K493" s="8" t="str">
        <f t="shared" si="129"/>
        <v/>
      </c>
      <c r="L493" s="9" t="str">
        <f t="shared" si="130"/>
        <v/>
      </c>
      <c r="M493" s="9" t="str">
        <f t="shared" si="131"/>
        <v/>
      </c>
    </row>
    <row r="494" spans="1:13" ht="15.6" x14ac:dyDescent="0.25">
      <c r="A494" s="6">
        <v>9</v>
      </c>
      <c r="B494" s="7"/>
      <c r="C494" s="7"/>
      <c r="D494" s="8" t="str">
        <f t="shared" si="126"/>
        <v/>
      </c>
      <c r="E494" s="9" t="str">
        <f t="shared" si="127"/>
        <v/>
      </c>
      <c r="F494" s="10" t="str">
        <f t="shared" si="128"/>
        <v/>
      </c>
      <c r="G494" s="84"/>
      <c r="H494" s="20">
        <v>9</v>
      </c>
      <c r="I494" s="7"/>
      <c r="J494" s="7"/>
      <c r="K494" s="8" t="str">
        <f t="shared" si="129"/>
        <v/>
      </c>
      <c r="L494" s="9" t="str">
        <f t="shared" si="130"/>
        <v/>
      </c>
      <c r="M494" s="9" t="str">
        <f t="shared" si="131"/>
        <v/>
      </c>
    </row>
    <row r="495" spans="1:13" ht="15.6" x14ac:dyDescent="0.25">
      <c r="A495" s="6">
        <v>10</v>
      </c>
      <c r="B495" s="7"/>
      <c r="C495" s="7"/>
      <c r="D495" s="8" t="str">
        <f t="shared" si="126"/>
        <v/>
      </c>
      <c r="E495" s="9" t="str">
        <f t="shared" si="127"/>
        <v/>
      </c>
      <c r="F495" s="10" t="str">
        <f t="shared" si="128"/>
        <v/>
      </c>
      <c r="G495" s="84"/>
      <c r="H495" s="20">
        <v>10</v>
      </c>
      <c r="I495" s="7"/>
      <c r="J495" s="7"/>
      <c r="K495" s="8" t="str">
        <f t="shared" si="129"/>
        <v/>
      </c>
      <c r="L495" s="9" t="str">
        <f t="shared" si="130"/>
        <v/>
      </c>
      <c r="M495" s="9" t="str">
        <f t="shared" si="131"/>
        <v/>
      </c>
    </row>
    <row r="496" spans="1:13" ht="15.6" x14ac:dyDescent="0.25">
      <c r="A496" s="6">
        <v>11</v>
      </c>
      <c r="B496" s="7"/>
      <c r="C496" s="7"/>
      <c r="D496" s="8" t="str">
        <f t="shared" si="126"/>
        <v/>
      </c>
      <c r="E496" s="9" t="str">
        <f t="shared" si="127"/>
        <v/>
      </c>
      <c r="F496" s="10" t="str">
        <f t="shared" si="128"/>
        <v/>
      </c>
      <c r="G496" s="84"/>
      <c r="H496" s="20">
        <v>11</v>
      </c>
      <c r="I496" s="7"/>
      <c r="J496" s="7"/>
      <c r="K496" s="8" t="str">
        <f t="shared" si="129"/>
        <v/>
      </c>
      <c r="L496" s="9" t="str">
        <f t="shared" si="130"/>
        <v/>
      </c>
      <c r="M496" s="9" t="str">
        <f t="shared" si="131"/>
        <v/>
      </c>
    </row>
    <row r="497" spans="1:13" ht="15.6" x14ac:dyDescent="0.25">
      <c r="A497" s="6">
        <v>12</v>
      </c>
      <c r="B497" s="7"/>
      <c r="C497" s="7"/>
      <c r="D497" s="8" t="str">
        <f t="shared" si="126"/>
        <v/>
      </c>
      <c r="E497" s="9" t="str">
        <f t="shared" si="127"/>
        <v/>
      </c>
      <c r="F497" s="10" t="str">
        <f t="shared" si="128"/>
        <v/>
      </c>
      <c r="G497" s="84"/>
      <c r="H497" s="20">
        <v>12</v>
      </c>
      <c r="I497" s="7"/>
      <c r="J497" s="7"/>
      <c r="K497" s="8" t="str">
        <f t="shared" si="129"/>
        <v/>
      </c>
      <c r="L497" s="9" t="str">
        <f t="shared" si="130"/>
        <v/>
      </c>
      <c r="M497" s="9" t="str">
        <f t="shared" si="131"/>
        <v/>
      </c>
    </row>
    <row r="498" spans="1:13" ht="15.6" x14ac:dyDescent="0.25">
      <c r="A498" s="6">
        <v>13</v>
      </c>
      <c r="B498" s="7"/>
      <c r="C498" s="7"/>
      <c r="D498" s="8" t="str">
        <f t="shared" si="126"/>
        <v/>
      </c>
      <c r="E498" s="9" t="str">
        <f t="shared" si="127"/>
        <v/>
      </c>
      <c r="F498" s="10" t="str">
        <f t="shared" si="128"/>
        <v/>
      </c>
      <c r="G498" s="84"/>
      <c r="H498" s="20">
        <v>13</v>
      </c>
      <c r="I498" s="7"/>
      <c r="J498" s="7"/>
      <c r="K498" s="8" t="str">
        <f t="shared" si="129"/>
        <v/>
      </c>
      <c r="L498" s="9" t="str">
        <f t="shared" si="130"/>
        <v/>
      </c>
      <c r="M498" s="9" t="str">
        <f t="shared" si="131"/>
        <v/>
      </c>
    </row>
    <row r="499" spans="1:13" ht="15.6" x14ac:dyDescent="0.25">
      <c r="A499" s="6">
        <v>14</v>
      </c>
      <c r="B499" s="7"/>
      <c r="C499" s="7"/>
      <c r="D499" s="8" t="str">
        <f t="shared" si="126"/>
        <v/>
      </c>
      <c r="E499" s="9" t="str">
        <f t="shared" si="127"/>
        <v/>
      </c>
      <c r="F499" s="10" t="str">
        <f t="shared" si="128"/>
        <v/>
      </c>
      <c r="G499" s="84"/>
      <c r="H499" s="20">
        <v>14</v>
      </c>
      <c r="I499" s="7"/>
      <c r="J499" s="7"/>
      <c r="K499" s="8" t="str">
        <f t="shared" si="129"/>
        <v/>
      </c>
      <c r="L499" s="9" t="str">
        <f t="shared" si="130"/>
        <v/>
      </c>
      <c r="M499" s="9" t="str">
        <f t="shared" si="131"/>
        <v/>
      </c>
    </row>
    <row r="500" spans="1:13" ht="15.6" x14ac:dyDescent="0.25">
      <c r="A500" s="6">
        <v>15</v>
      </c>
      <c r="B500" s="7"/>
      <c r="C500" s="7"/>
      <c r="D500" s="8" t="str">
        <f t="shared" si="126"/>
        <v/>
      </c>
      <c r="E500" s="9" t="str">
        <f t="shared" si="127"/>
        <v/>
      </c>
      <c r="F500" s="10" t="str">
        <f t="shared" si="128"/>
        <v/>
      </c>
      <c r="G500" s="84"/>
      <c r="H500" s="21">
        <v>15</v>
      </c>
      <c r="I500" s="22"/>
      <c r="J500" s="22"/>
      <c r="K500" s="23" t="str">
        <f t="shared" si="129"/>
        <v/>
      </c>
      <c r="L500" s="24" t="str">
        <f t="shared" si="130"/>
        <v/>
      </c>
      <c r="M500" s="24" t="str">
        <f t="shared" si="131"/>
        <v/>
      </c>
    </row>
    <row r="501" spans="1:13" ht="15.6" x14ac:dyDescent="0.3">
      <c r="A501" s="86" t="s">
        <v>9</v>
      </c>
      <c r="B501" s="87"/>
      <c r="C501" s="87"/>
      <c r="D501" s="88"/>
      <c r="E501" s="89">
        <f>ROUND((SUM(F486:F500)),2)</f>
        <v>0</v>
      </c>
      <c r="F501" s="90"/>
      <c r="G501" s="85"/>
      <c r="H501" s="86" t="s">
        <v>9</v>
      </c>
      <c r="I501" s="87"/>
      <c r="J501" s="87"/>
      <c r="K501" s="88"/>
      <c r="L501" s="89">
        <f>ROUND((SUM(M486:M500)),2)</f>
        <v>0</v>
      </c>
      <c r="M501" s="90"/>
    </row>
    <row r="502" spans="1:13" ht="15.6" x14ac:dyDescent="0.25">
      <c r="A502" s="69" t="s">
        <v>10</v>
      </c>
      <c r="B502" s="70"/>
      <c r="C502" s="70"/>
      <c r="D502" s="70"/>
      <c r="E502" s="70"/>
      <c r="F502" s="71"/>
      <c r="G502" s="12" t="s">
        <v>11</v>
      </c>
      <c r="H502" s="72">
        <f>IF((E501-L501)&lt;0,((E501-L501)*-1),(E501-L501))</f>
        <v>0</v>
      </c>
      <c r="I502" s="73"/>
      <c r="J502" s="73"/>
      <c r="K502" s="73"/>
      <c r="L502" s="73"/>
      <c r="M502" s="74"/>
    </row>
    <row r="503" spans="1:13" ht="15.6" x14ac:dyDescent="0.25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</row>
    <row r="506" spans="1:13" ht="15.6" x14ac:dyDescent="0.25">
      <c r="A506" s="32" t="s">
        <v>41</v>
      </c>
      <c r="B506" s="33"/>
      <c r="C506" s="33"/>
      <c r="D506" s="33"/>
      <c r="E506" s="33"/>
      <c r="F506" s="33"/>
      <c r="G506" s="33"/>
      <c r="H506" s="33"/>
      <c r="I506" s="33"/>
      <c r="J506" s="33"/>
      <c r="K506" s="33"/>
      <c r="L506" s="33"/>
      <c r="M506" s="34"/>
    </row>
    <row r="507" spans="1:13" ht="15.6" x14ac:dyDescent="0.25">
      <c r="A507" s="32" t="s">
        <v>1</v>
      </c>
      <c r="B507" s="33"/>
      <c r="C507" s="33"/>
      <c r="D507" s="33"/>
      <c r="E507" s="33"/>
      <c r="F507" s="34"/>
      <c r="G507" s="83"/>
      <c r="H507" s="32" t="s">
        <v>2</v>
      </c>
      <c r="I507" s="33"/>
      <c r="J507" s="33"/>
      <c r="K507" s="33"/>
      <c r="L507" s="33"/>
      <c r="M507" s="34"/>
    </row>
    <row r="508" spans="1:13" ht="15.6" x14ac:dyDescent="0.25">
      <c r="A508" s="2" t="s">
        <v>3</v>
      </c>
      <c r="B508" s="3" t="s">
        <v>4</v>
      </c>
      <c r="C508" s="3" t="s">
        <v>5</v>
      </c>
      <c r="D508" s="3" t="s">
        <v>6</v>
      </c>
      <c r="E508" s="3" t="s">
        <v>4</v>
      </c>
      <c r="F508" s="4" t="s">
        <v>7</v>
      </c>
      <c r="G508" s="84"/>
      <c r="H508" s="18" t="s">
        <v>3</v>
      </c>
      <c r="I508" s="19" t="str">
        <f>B508</f>
        <v>Dist</v>
      </c>
      <c r="J508" s="19" t="str">
        <f>C508</f>
        <v>R.L</v>
      </c>
      <c r="K508" s="19" t="str">
        <f>D508</f>
        <v>Av.RL</v>
      </c>
      <c r="L508" s="19" t="str">
        <f>E508</f>
        <v>Dist</v>
      </c>
      <c r="M508" s="19" t="str">
        <f>F508</f>
        <v>Area</v>
      </c>
    </row>
    <row r="509" spans="1:13" ht="15.6" x14ac:dyDescent="0.25">
      <c r="A509" s="6">
        <v>1</v>
      </c>
      <c r="B509" s="7"/>
      <c r="C509" s="7"/>
      <c r="D509" s="8" t="s">
        <v>8</v>
      </c>
      <c r="E509" s="9" t="s">
        <v>8</v>
      </c>
      <c r="F509" s="10" t="s">
        <v>8</v>
      </c>
      <c r="G509" s="84"/>
      <c r="H509" s="20">
        <v>1</v>
      </c>
      <c r="I509" s="7"/>
      <c r="J509" s="7"/>
      <c r="K509" s="8" t="s">
        <v>8</v>
      </c>
      <c r="L509" s="9" t="s">
        <v>8</v>
      </c>
      <c r="M509" s="9" t="s">
        <v>8</v>
      </c>
    </row>
    <row r="510" spans="1:13" ht="15.6" x14ac:dyDescent="0.25">
      <c r="A510" s="6">
        <v>2</v>
      </c>
      <c r="B510" s="7"/>
      <c r="C510" s="7"/>
      <c r="D510" s="8" t="str">
        <f t="shared" ref="D510:D523" si="132">IF(C510="","",ROUNDUP(((C509+C510)/2),2))</f>
        <v/>
      </c>
      <c r="E510" s="9" t="str">
        <f t="shared" ref="E510:E523" si="133">IF(B510="","",ROUND((B510-B509),2))</f>
        <v/>
      </c>
      <c r="F510" s="10" t="str">
        <f t="shared" ref="F510:F523" si="134">IF(E510="","",IF(C510="","",ROUND((E510*D510),3)))</f>
        <v/>
      </c>
      <c r="G510" s="84"/>
      <c r="H510" s="20">
        <v>2</v>
      </c>
      <c r="I510" s="7"/>
      <c r="J510" s="7"/>
      <c r="K510" s="8" t="str">
        <f>IF(J510="","",ROUNDUP(((J509+J510)/2),2))</f>
        <v/>
      </c>
      <c r="L510" s="9" t="str">
        <f>IF(I510="","",ROUND((I510-I509),2))</f>
        <v/>
      </c>
      <c r="M510" s="9" t="str">
        <f>IF(L510="","",IF(J510="","",ROUND((L510*K510),3)))</f>
        <v/>
      </c>
    </row>
    <row r="511" spans="1:13" ht="15.6" x14ac:dyDescent="0.25">
      <c r="A511" s="6">
        <v>3</v>
      </c>
      <c r="B511" s="7"/>
      <c r="C511" s="7"/>
      <c r="D511" s="8" t="str">
        <f t="shared" si="132"/>
        <v/>
      </c>
      <c r="E511" s="9" t="str">
        <f t="shared" si="133"/>
        <v/>
      </c>
      <c r="F511" s="10" t="str">
        <f t="shared" si="134"/>
        <v/>
      </c>
      <c r="G511" s="84"/>
      <c r="H511" s="20">
        <v>3</v>
      </c>
      <c r="I511" s="7"/>
      <c r="J511" s="7"/>
      <c r="K511" s="8" t="str">
        <f t="shared" ref="K511:K523" si="135">IF(J511="","",ROUNDUP(((J510+J511)/2),2))</f>
        <v/>
      </c>
      <c r="L511" s="9" t="str">
        <f t="shared" ref="L511:L523" si="136">IF(I511="","",ROUND((I511-I510),2))</f>
        <v/>
      </c>
      <c r="M511" s="9" t="str">
        <f t="shared" ref="M511:M523" si="137">IF(L511="","",IF(J511="","",ROUND((L511*K511),3)))</f>
        <v/>
      </c>
    </row>
    <row r="512" spans="1:13" ht="15.6" x14ac:dyDescent="0.25">
      <c r="A512" s="6">
        <v>4</v>
      </c>
      <c r="B512" s="7"/>
      <c r="C512" s="7"/>
      <c r="D512" s="8" t="str">
        <f t="shared" si="132"/>
        <v/>
      </c>
      <c r="E512" s="9" t="str">
        <f t="shared" si="133"/>
        <v/>
      </c>
      <c r="F512" s="10" t="str">
        <f t="shared" si="134"/>
        <v/>
      </c>
      <c r="G512" s="84"/>
      <c r="H512" s="20">
        <v>4</v>
      </c>
      <c r="I512" s="7"/>
      <c r="J512" s="7"/>
      <c r="K512" s="8" t="str">
        <f t="shared" si="135"/>
        <v/>
      </c>
      <c r="L512" s="9" t="str">
        <f t="shared" si="136"/>
        <v/>
      </c>
      <c r="M512" s="9" t="str">
        <f t="shared" si="137"/>
        <v/>
      </c>
    </row>
    <row r="513" spans="1:13" ht="15.6" x14ac:dyDescent="0.25">
      <c r="A513" s="6">
        <v>5</v>
      </c>
      <c r="B513" s="7"/>
      <c r="C513" s="7"/>
      <c r="D513" s="8" t="str">
        <f t="shared" si="132"/>
        <v/>
      </c>
      <c r="E513" s="9" t="str">
        <f t="shared" si="133"/>
        <v/>
      </c>
      <c r="F513" s="10" t="str">
        <f t="shared" si="134"/>
        <v/>
      </c>
      <c r="G513" s="84"/>
      <c r="H513" s="20">
        <v>5</v>
      </c>
      <c r="I513" s="7"/>
      <c r="J513" s="7"/>
      <c r="K513" s="8" t="str">
        <f t="shared" si="135"/>
        <v/>
      </c>
      <c r="L513" s="9" t="str">
        <f t="shared" si="136"/>
        <v/>
      </c>
      <c r="M513" s="9" t="str">
        <f t="shared" si="137"/>
        <v/>
      </c>
    </row>
    <row r="514" spans="1:13" ht="15.6" x14ac:dyDescent="0.25">
      <c r="A514" s="6">
        <v>6</v>
      </c>
      <c r="B514" s="7"/>
      <c r="C514" s="7"/>
      <c r="D514" s="8" t="str">
        <f t="shared" si="132"/>
        <v/>
      </c>
      <c r="E514" s="9" t="str">
        <f t="shared" si="133"/>
        <v/>
      </c>
      <c r="F514" s="10" t="str">
        <f t="shared" si="134"/>
        <v/>
      </c>
      <c r="G514" s="84"/>
      <c r="H514" s="20">
        <v>6</v>
      </c>
      <c r="I514" s="7"/>
      <c r="J514" s="7"/>
      <c r="K514" s="8" t="str">
        <f t="shared" si="135"/>
        <v/>
      </c>
      <c r="L514" s="9" t="str">
        <f t="shared" si="136"/>
        <v/>
      </c>
      <c r="M514" s="9" t="str">
        <f t="shared" si="137"/>
        <v/>
      </c>
    </row>
    <row r="515" spans="1:13" ht="15.6" x14ac:dyDescent="0.25">
      <c r="A515" s="6">
        <v>7</v>
      </c>
      <c r="B515" s="7"/>
      <c r="C515" s="7"/>
      <c r="D515" s="8" t="str">
        <f t="shared" si="132"/>
        <v/>
      </c>
      <c r="E515" s="9" t="str">
        <f t="shared" si="133"/>
        <v/>
      </c>
      <c r="F515" s="10" t="str">
        <f t="shared" si="134"/>
        <v/>
      </c>
      <c r="G515" s="84"/>
      <c r="H515" s="20">
        <v>7</v>
      </c>
      <c r="I515" s="7"/>
      <c r="J515" s="7"/>
      <c r="K515" s="8" t="str">
        <f t="shared" si="135"/>
        <v/>
      </c>
      <c r="L515" s="9" t="str">
        <f t="shared" si="136"/>
        <v/>
      </c>
      <c r="M515" s="9" t="str">
        <f t="shared" si="137"/>
        <v/>
      </c>
    </row>
    <row r="516" spans="1:13" ht="15.6" x14ac:dyDescent="0.25">
      <c r="A516" s="6">
        <v>8</v>
      </c>
      <c r="B516" s="7"/>
      <c r="C516" s="7"/>
      <c r="D516" s="8" t="str">
        <f t="shared" si="132"/>
        <v/>
      </c>
      <c r="E516" s="9" t="str">
        <f t="shared" si="133"/>
        <v/>
      </c>
      <c r="F516" s="10" t="str">
        <f t="shared" si="134"/>
        <v/>
      </c>
      <c r="G516" s="84"/>
      <c r="H516" s="20">
        <v>8</v>
      </c>
      <c r="I516" s="7"/>
      <c r="J516" s="7"/>
      <c r="K516" s="8" t="str">
        <f t="shared" si="135"/>
        <v/>
      </c>
      <c r="L516" s="9" t="str">
        <f t="shared" si="136"/>
        <v/>
      </c>
      <c r="M516" s="9" t="str">
        <f t="shared" si="137"/>
        <v/>
      </c>
    </row>
    <row r="517" spans="1:13" ht="15.6" x14ac:dyDescent="0.25">
      <c r="A517" s="6">
        <v>9</v>
      </c>
      <c r="B517" s="7"/>
      <c r="C517" s="7"/>
      <c r="D517" s="8" t="str">
        <f t="shared" si="132"/>
        <v/>
      </c>
      <c r="E517" s="9" t="str">
        <f t="shared" si="133"/>
        <v/>
      </c>
      <c r="F517" s="10" t="str">
        <f t="shared" si="134"/>
        <v/>
      </c>
      <c r="G517" s="84"/>
      <c r="H517" s="20">
        <v>9</v>
      </c>
      <c r="I517" s="7"/>
      <c r="J517" s="7"/>
      <c r="K517" s="8" t="str">
        <f t="shared" si="135"/>
        <v/>
      </c>
      <c r="L517" s="9" t="str">
        <f t="shared" si="136"/>
        <v/>
      </c>
      <c r="M517" s="9" t="str">
        <f t="shared" si="137"/>
        <v/>
      </c>
    </row>
    <row r="518" spans="1:13" ht="15.6" x14ac:dyDescent="0.25">
      <c r="A518" s="6">
        <v>10</v>
      </c>
      <c r="B518" s="7"/>
      <c r="C518" s="7"/>
      <c r="D518" s="8" t="str">
        <f t="shared" si="132"/>
        <v/>
      </c>
      <c r="E518" s="9" t="str">
        <f t="shared" si="133"/>
        <v/>
      </c>
      <c r="F518" s="10" t="str">
        <f t="shared" si="134"/>
        <v/>
      </c>
      <c r="G518" s="84"/>
      <c r="H518" s="20">
        <v>10</v>
      </c>
      <c r="I518" s="7"/>
      <c r="J518" s="7"/>
      <c r="K518" s="8" t="str">
        <f t="shared" si="135"/>
        <v/>
      </c>
      <c r="L518" s="9" t="str">
        <f t="shared" si="136"/>
        <v/>
      </c>
      <c r="M518" s="9" t="str">
        <f t="shared" si="137"/>
        <v/>
      </c>
    </row>
    <row r="519" spans="1:13" ht="15.6" x14ac:dyDescent="0.25">
      <c r="A519" s="6">
        <v>11</v>
      </c>
      <c r="B519" s="7"/>
      <c r="C519" s="7"/>
      <c r="D519" s="8" t="str">
        <f t="shared" si="132"/>
        <v/>
      </c>
      <c r="E519" s="9" t="str">
        <f t="shared" si="133"/>
        <v/>
      </c>
      <c r="F519" s="10" t="str">
        <f t="shared" si="134"/>
        <v/>
      </c>
      <c r="G519" s="84"/>
      <c r="H519" s="20">
        <v>11</v>
      </c>
      <c r="I519" s="7"/>
      <c r="J519" s="7"/>
      <c r="K519" s="8" t="str">
        <f t="shared" si="135"/>
        <v/>
      </c>
      <c r="L519" s="9" t="str">
        <f t="shared" si="136"/>
        <v/>
      </c>
      <c r="M519" s="9" t="str">
        <f t="shared" si="137"/>
        <v/>
      </c>
    </row>
    <row r="520" spans="1:13" ht="15.6" x14ac:dyDescent="0.25">
      <c r="A520" s="6">
        <v>12</v>
      </c>
      <c r="B520" s="7"/>
      <c r="C520" s="7"/>
      <c r="D520" s="8" t="str">
        <f t="shared" si="132"/>
        <v/>
      </c>
      <c r="E520" s="9" t="str">
        <f t="shared" si="133"/>
        <v/>
      </c>
      <c r="F520" s="10" t="str">
        <f t="shared" si="134"/>
        <v/>
      </c>
      <c r="G520" s="84"/>
      <c r="H520" s="20">
        <v>12</v>
      </c>
      <c r="I520" s="7"/>
      <c r="J520" s="7"/>
      <c r="K520" s="8" t="str">
        <f t="shared" si="135"/>
        <v/>
      </c>
      <c r="L520" s="9" t="str">
        <f t="shared" si="136"/>
        <v/>
      </c>
      <c r="M520" s="9" t="str">
        <f t="shared" si="137"/>
        <v/>
      </c>
    </row>
    <row r="521" spans="1:13" ht="15.6" x14ac:dyDescent="0.25">
      <c r="A521" s="6">
        <v>13</v>
      </c>
      <c r="B521" s="7"/>
      <c r="C521" s="7"/>
      <c r="D521" s="8" t="str">
        <f t="shared" si="132"/>
        <v/>
      </c>
      <c r="E521" s="9" t="str">
        <f t="shared" si="133"/>
        <v/>
      </c>
      <c r="F521" s="10" t="str">
        <f t="shared" si="134"/>
        <v/>
      </c>
      <c r="G521" s="84"/>
      <c r="H521" s="20">
        <v>13</v>
      </c>
      <c r="I521" s="7"/>
      <c r="J521" s="7"/>
      <c r="K521" s="8" t="str">
        <f t="shared" si="135"/>
        <v/>
      </c>
      <c r="L521" s="9" t="str">
        <f t="shared" si="136"/>
        <v/>
      </c>
      <c r="M521" s="9" t="str">
        <f t="shared" si="137"/>
        <v/>
      </c>
    </row>
    <row r="522" spans="1:13" ht="15.6" x14ac:dyDescent="0.25">
      <c r="A522" s="6">
        <v>14</v>
      </c>
      <c r="B522" s="7"/>
      <c r="C522" s="7"/>
      <c r="D522" s="8" t="str">
        <f t="shared" si="132"/>
        <v/>
      </c>
      <c r="E522" s="9" t="str">
        <f t="shared" si="133"/>
        <v/>
      </c>
      <c r="F522" s="10" t="str">
        <f t="shared" si="134"/>
        <v/>
      </c>
      <c r="G522" s="84"/>
      <c r="H522" s="20">
        <v>14</v>
      </c>
      <c r="I522" s="7"/>
      <c r="J522" s="7"/>
      <c r="K522" s="8" t="str">
        <f t="shared" si="135"/>
        <v/>
      </c>
      <c r="L522" s="9" t="str">
        <f t="shared" si="136"/>
        <v/>
      </c>
      <c r="M522" s="9" t="str">
        <f t="shared" si="137"/>
        <v/>
      </c>
    </row>
    <row r="523" spans="1:13" ht="15.6" x14ac:dyDescent="0.25">
      <c r="A523" s="6">
        <v>15</v>
      </c>
      <c r="B523" s="7"/>
      <c r="C523" s="7"/>
      <c r="D523" s="8" t="str">
        <f t="shared" si="132"/>
        <v/>
      </c>
      <c r="E523" s="9" t="str">
        <f t="shared" si="133"/>
        <v/>
      </c>
      <c r="F523" s="10" t="str">
        <f t="shared" si="134"/>
        <v/>
      </c>
      <c r="G523" s="84"/>
      <c r="H523" s="21">
        <v>15</v>
      </c>
      <c r="I523" s="22"/>
      <c r="J523" s="22"/>
      <c r="K523" s="23" t="str">
        <f t="shared" si="135"/>
        <v/>
      </c>
      <c r="L523" s="24" t="str">
        <f t="shared" si="136"/>
        <v/>
      </c>
      <c r="M523" s="24" t="str">
        <f t="shared" si="137"/>
        <v/>
      </c>
    </row>
    <row r="524" spans="1:13" ht="15.6" x14ac:dyDescent="0.3">
      <c r="A524" s="86" t="s">
        <v>9</v>
      </c>
      <c r="B524" s="87"/>
      <c r="C524" s="87"/>
      <c r="D524" s="88"/>
      <c r="E524" s="89">
        <f>ROUND((SUM(F509:F523)),2)</f>
        <v>0</v>
      </c>
      <c r="F524" s="90"/>
      <c r="G524" s="85"/>
      <c r="H524" s="86" t="s">
        <v>9</v>
      </c>
      <c r="I524" s="87"/>
      <c r="J524" s="87"/>
      <c r="K524" s="88"/>
      <c r="L524" s="89">
        <f>ROUND((SUM(M509:M523)),2)</f>
        <v>0</v>
      </c>
      <c r="M524" s="90"/>
    </row>
    <row r="525" spans="1:13" ht="15.6" x14ac:dyDescent="0.25">
      <c r="A525" s="69" t="s">
        <v>10</v>
      </c>
      <c r="B525" s="70"/>
      <c r="C525" s="70"/>
      <c r="D525" s="70"/>
      <c r="E525" s="70"/>
      <c r="F525" s="71"/>
      <c r="G525" s="12" t="s">
        <v>11</v>
      </c>
      <c r="H525" s="72">
        <f>IF((E524-L524)&lt;0,((E524-L524)*-1),(E524-L524))</f>
        <v>0</v>
      </c>
      <c r="I525" s="73"/>
      <c r="J525" s="73"/>
      <c r="K525" s="73"/>
      <c r="L525" s="73"/>
      <c r="M525" s="74"/>
    </row>
    <row r="526" spans="1:13" ht="15.6" x14ac:dyDescent="0.25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</row>
    <row r="528" spans="1:13" ht="15.6" x14ac:dyDescent="0.25">
      <c r="A528" s="32" t="s">
        <v>42</v>
      </c>
      <c r="B528" s="33"/>
      <c r="C528" s="33"/>
      <c r="D528" s="33"/>
      <c r="E528" s="33"/>
      <c r="F528" s="33"/>
      <c r="G528" s="33"/>
      <c r="H528" s="33"/>
      <c r="I528" s="33"/>
      <c r="J528" s="33"/>
      <c r="K528" s="33"/>
      <c r="L528" s="33"/>
      <c r="M528" s="34"/>
    </row>
    <row r="529" spans="1:13" ht="15.6" x14ac:dyDescent="0.25">
      <c r="A529" s="32" t="s">
        <v>1</v>
      </c>
      <c r="B529" s="33"/>
      <c r="C529" s="33"/>
      <c r="D529" s="33"/>
      <c r="E529" s="33"/>
      <c r="F529" s="34"/>
      <c r="G529" s="83"/>
      <c r="H529" s="32" t="s">
        <v>2</v>
      </c>
      <c r="I529" s="33"/>
      <c r="J529" s="33"/>
      <c r="K529" s="33"/>
      <c r="L529" s="33"/>
      <c r="M529" s="34"/>
    </row>
    <row r="530" spans="1:13" ht="15.6" x14ac:dyDescent="0.25">
      <c r="A530" s="2" t="s">
        <v>3</v>
      </c>
      <c r="B530" s="3" t="s">
        <v>4</v>
      </c>
      <c r="C530" s="3" t="s">
        <v>5</v>
      </c>
      <c r="D530" s="3" t="s">
        <v>6</v>
      </c>
      <c r="E530" s="3" t="s">
        <v>4</v>
      </c>
      <c r="F530" s="4" t="s">
        <v>7</v>
      </c>
      <c r="G530" s="84"/>
      <c r="H530" s="18" t="s">
        <v>3</v>
      </c>
      <c r="I530" s="19" t="str">
        <f>B530</f>
        <v>Dist</v>
      </c>
      <c r="J530" s="19" t="str">
        <f>C530</f>
        <v>R.L</v>
      </c>
      <c r="K530" s="19" t="str">
        <f>D530</f>
        <v>Av.RL</v>
      </c>
      <c r="L530" s="19" t="str">
        <f>E530</f>
        <v>Dist</v>
      </c>
      <c r="M530" s="19" t="str">
        <f>F530</f>
        <v>Area</v>
      </c>
    </row>
    <row r="531" spans="1:13" ht="15.6" x14ac:dyDescent="0.25">
      <c r="A531" s="6">
        <v>1</v>
      </c>
      <c r="B531" s="7"/>
      <c r="C531" s="7"/>
      <c r="D531" s="8" t="s">
        <v>8</v>
      </c>
      <c r="E531" s="9" t="s">
        <v>8</v>
      </c>
      <c r="F531" s="10" t="s">
        <v>8</v>
      </c>
      <c r="G531" s="84"/>
      <c r="H531" s="20">
        <v>1</v>
      </c>
      <c r="I531" s="7"/>
      <c r="J531" s="7"/>
      <c r="K531" s="8" t="s">
        <v>8</v>
      </c>
      <c r="L531" s="9" t="s">
        <v>8</v>
      </c>
      <c r="M531" s="9" t="s">
        <v>8</v>
      </c>
    </row>
    <row r="532" spans="1:13" ht="15.6" x14ac:dyDescent="0.25">
      <c r="A532" s="6">
        <v>2</v>
      </c>
      <c r="B532" s="7"/>
      <c r="C532" s="7"/>
      <c r="D532" s="8" t="str">
        <f t="shared" ref="D532:D545" si="138">IF(C532="","",ROUNDUP(((C531+C532)/2),2))</f>
        <v/>
      </c>
      <c r="E532" s="9" t="str">
        <f t="shared" ref="E532:E545" si="139">IF(B532="","",ROUND((B532-B531),2))</f>
        <v/>
      </c>
      <c r="F532" s="10" t="str">
        <f t="shared" ref="F532:F545" si="140">IF(E532="","",IF(C532="","",ROUND((E532*D532),3)))</f>
        <v/>
      </c>
      <c r="G532" s="84"/>
      <c r="H532" s="20">
        <v>2</v>
      </c>
      <c r="I532" s="7"/>
      <c r="J532" s="7"/>
      <c r="K532" s="8" t="str">
        <f>IF(J532="","",ROUNDUP(((J531+J532)/2),2))</f>
        <v/>
      </c>
      <c r="L532" s="9" t="str">
        <f>IF(I532="","",ROUND((I532-I531),2))</f>
        <v/>
      </c>
      <c r="M532" s="9" t="str">
        <f>IF(L532="","",IF(J532="","",ROUND((L532*K532),3)))</f>
        <v/>
      </c>
    </row>
    <row r="533" spans="1:13" ht="15.6" x14ac:dyDescent="0.25">
      <c r="A533" s="6">
        <v>3</v>
      </c>
      <c r="B533" s="7"/>
      <c r="C533" s="7"/>
      <c r="D533" s="8" t="str">
        <f t="shared" si="138"/>
        <v/>
      </c>
      <c r="E533" s="9" t="str">
        <f t="shared" si="139"/>
        <v/>
      </c>
      <c r="F533" s="10" t="str">
        <f t="shared" si="140"/>
        <v/>
      </c>
      <c r="G533" s="84"/>
      <c r="H533" s="20">
        <v>3</v>
      </c>
      <c r="I533" s="7"/>
      <c r="J533" s="7"/>
      <c r="K533" s="8" t="str">
        <f t="shared" ref="K533:K545" si="141">IF(J533="","",ROUNDUP(((J532+J533)/2),2))</f>
        <v/>
      </c>
      <c r="L533" s="9" t="str">
        <f t="shared" ref="L533:L545" si="142">IF(I533="","",ROUND((I533-I532),2))</f>
        <v/>
      </c>
      <c r="M533" s="9" t="str">
        <f t="shared" ref="M533:M545" si="143">IF(L533="","",IF(J533="","",ROUND((L533*K533),3)))</f>
        <v/>
      </c>
    </row>
    <row r="534" spans="1:13" ht="15.6" x14ac:dyDescent="0.25">
      <c r="A534" s="6">
        <v>4</v>
      </c>
      <c r="B534" s="7"/>
      <c r="C534" s="7"/>
      <c r="D534" s="8" t="str">
        <f t="shared" si="138"/>
        <v/>
      </c>
      <c r="E534" s="9" t="str">
        <f t="shared" si="139"/>
        <v/>
      </c>
      <c r="F534" s="10" t="str">
        <f t="shared" si="140"/>
        <v/>
      </c>
      <c r="G534" s="84"/>
      <c r="H534" s="20">
        <v>4</v>
      </c>
      <c r="I534" s="7"/>
      <c r="J534" s="7"/>
      <c r="K534" s="8" t="str">
        <f t="shared" si="141"/>
        <v/>
      </c>
      <c r="L534" s="9" t="str">
        <f t="shared" si="142"/>
        <v/>
      </c>
      <c r="M534" s="9" t="str">
        <f t="shared" si="143"/>
        <v/>
      </c>
    </row>
    <row r="535" spans="1:13" ht="15.6" x14ac:dyDescent="0.25">
      <c r="A535" s="6">
        <v>5</v>
      </c>
      <c r="B535" s="7"/>
      <c r="C535" s="7"/>
      <c r="D535" s="8" t="str">
        <f t="shared" si="138"/>
        <v/>
      </c>
      <c r="E535" s="9" t="str">
        <f t="shared" si="139"/>
        <v/>
      </c>
      <c r="F535" s="10" t="str">
        <f t="shared" si="140"/>
        <v/>
      </c>
      <c r="G535" s="84"/>
      <c r="H535" s="20">
        <v>5</v>
      </c>
      <c r="I535" s="7"/>
      <c r="J535" s="7"/>
      <c r="K535" s="8" t="str">
        <f t="shared" si="141"/>
        <v/>
      </c>
      <c r="L535" s="9" t="str">
        <f t="shared" si="142"/>
        <v/>
      </c>
      <c r="M535" s="9" t="str">
        <f t="shared" si="143"/>
        <v/>
      </c>
    </row>
    <row r="536" spans="1:13" ht="15.6" x14ac:dyDescent="0.25">
      <c r="A536" s="6">
        <v>6</v>
      </c>
      <c r="B536" s="7"/>
      <c r="C536" s="7"/>
      <c r="D536" s="8" t="str">
        <f t="shared" si="138"/>
        <v/>
      </c>
      <c r="E536" s="9" t="str">
        <f t="shared" si="139"/>
        <v/>
      </c>
      <c r="F536" s="10" t="str">
        <f t="shared" si="140"/>
        <v/>
      </c>
      <c r="G536" s="84"/>
      <c r="H536" s="20">
        <v>6</v>
      </c>
      <c r="I536" s="7"/>
      <c r="J536" s="7"/>
      <c r="K536" s="8" t="str">
        <f t="shared" si="141"/>
        <v/>
      </c>
      <c r="L536" s="9" t="str">
        <f t="shared" si="142"/>
        <v/>
      </c>
      <c r="M536" s="9" t="str">
        <f t="shared" si="143"/>
        <v/>
      </c>
    </row>
    <row r="537" spans="1:13" ht="15.6" x14ac:dyDescent="0.25">
      <c r="A537" s="6">
        <v>7</v>
      </c>
      <c r="B537" s="7"/>
      <c r="C537" s="7"/>
      <c r="D537" s="8" t="str">
        <f t="shared" si="138"/>
        <v/>
      </c>
      <c r="E537" s="9" t="str">
        <f t="shared" si="139"/>
        <v/>
      </c>
      <c r="F537" s="10" t="str">
        <f t="shared" si="140"/>
        <v/>
      </c>
      <c r="G537" s="84"/>
      <c r="H537" s="20">
        <v>7</v>
      </c>
      <c r="I537" s="7"/>
      <c r="J537" s="7"/>
      <c r="K537" s="8" t="str">
        <f t="shared" si="141"/>
        <v/>
      </c>
      <c r="L537" s="9" t="str">
        <f t="shared" si="142"/>
        <v/>
      </c>
      <c r="M537" s="9" t="str">
        <f t="shared" si="143"/>
        <v/>
      </c>
    </row>
    <row r="538" spans="1:13" ht="15.6" x14ac:dyDescent="0.25">
      <c r="A538" s="6">
        <v>8</v>
      </c>
      <c r="B538" s="7"/>
      <c r="C538" s="7"/>
      <c r="D538" s="8" t="str">
        <f t="shared" si="138"/>
        <v/>
      </c>
      <c r="E538" s="9" t="str">
        <f t="shared" si="139"/>
        <v/>
      </c>
      <c r="F538" s="10" t="str">
        <f t="shared" si="140"/>
        <v/>
      </c>
      <c r="G538" s="84"/>
      <c r="H538" s="20">
        <v>8</v>
      </c>
      <c r="I538" s="7"/>
      <c r="J538" s="7"/>
      <c r="K538" s="8" t="str">
        <f t="shared" si="141"/>
        <v/>
      </c>
      <c r="L538" s="9" t="str">
        <f t="shared" si="142"/>
        <v/>
      </c>
      <c r="M538" s="9" t="str">
        <f t="shared" si="143"/>
        <v/>
      </c>
    </row>
    <row r="539" spans="1:13" ht="15.6" x14ac:dyDescent="0.25">
      <c r="A539" s="6">
        <v>9</v>
      </c>
      <c r="B539" s="7"/>
      <c r="C539" s="7"/>
      <c r="D539" s="8" t="str">
        <f t="shared" si="138"/>
        <v/>
      </c>
      <c r="E539" s="9" t="str">
        <f t="shared" si="139"/>
        <v/>
      </c>
      <c r="F539" s="10" t="str">
        <f t="shared" si="140"/>
        <v/>
      </c>
      <c r="G539" s="84"/>
      <c r="H539" s="20">
        <v>9</v>
      </c>
      <c r="I539" s="7"/>
      <c r="J539" s="7"/>
      <c r="K539" s="8" t="str">
        <f t="shared" si="141"/>
        <v/>
      </c>
      <c r="L539" s="9" t="str">
        <f t="shared" si="142"/>
        <v/>
      </c>
      <c r="M539" s="9" t="str">
        <f t="shared" si="143"/>
        <v/>
      </c>
    </row>
    <row r="540" spans="1:13" ht="15.6" x14ac:dyDescent="0.25">
      <c r="A540" s="6">
        <v>10</v>
      </c>
      <c r="B540" s="7"/>
      <c r="C540" s="7"/>
      <c r="D540" s="8" t="str">
        <f t="shared" si="138"/>
        <v/>
      </c>
      <c r="E540" s="9" t="str">
        <f t="shared" si="139"/>
        <v/>
      </c>
      <c r="F540" s="10" t="str">
        <f t="shared" si="140"/>
        <v/>
      </c>
      <c r="G540" s="84"/>
      <c r="H540" s="20">
        <v>10</v>
      </c>
      <c r="I540" s="7"/>
      <c r="J540" s="7"/>
      <c r="K540" s="8" t="str">
        <f t="shared" si="141"/>
        <v/>
      </c>
      <c r="L540" s="9" t="str">
        <f t="shared" si="142"/>
        <v/>
      </c>
      <c r="M540" s="9" t="str">
        <f t="shared" si="143"/>
        <v/>
      </c>
    </row>
    <row r="541" spans="1:13" ht="15.6" x14ac:dyDescent="0.25">
      <c r="A541" s="6">
        <v>11</v>
      </c>
      <c r="B541" s="7"/>
      <c r="C541" s="7"/>
      <c r="D541" s="8" t="str">
        <f t="shared" si="138"/>
        <v/>
      </c>
      <c r="E541" s="9" t="str">
        <f t="shared" si="139"/>
        <v/>
      </c>
      <c r="F541" s="10" t="str">
        <f t="shared" si="140"/>
        <v/>
      </c>
      <c r="G541" s="84"/>
      <c r="H541" s="20">
        <v>11</v>
      </c>
      <c r="I541" s="7"/>
      <c r="J541" s="7"/>
      <c r="K541" s="8" t="str">
        <f t="shared" si="141"/>
        <v/>
      </c>
      <c r="L541" s="9" t="str">
        <f t="shared" si="142"/>
        <v/>
      </c>
      <c r="M541" s="9" t="str">
        <f t="shared" si="143"/>
        <v/>
      </c>
    </row>
    <row r="542" spans="1:13" ht="15.6" x14ac:dyDescent="0.25">
      <c r="A542" s="6">
        <v>12</v>
      </c>
      <c r="B542" s="7"/>
      <c r="C542" s="7"/>
      <c r="D542" s="8" t="str">
        <f t="shared" si="138"/>
        <v/>
      </c>
      <c r="E542" s="9" t="str">
        <f t="shared" si="139"/>
        <v/>
      </c>
      <c r="F542" s="10" t="str">
        <f t="shared" si="140"/>
        <v/>
      </c>
      <c r="G542" s="84"/>
      <c r="H542" s="20">
        <v>12</v>
      </c>
      <c r="I542" s="7"/>
      <c r="J542" s="7"/>
      <c r="K542" s="8" t="str">
        <f t="shared" si="141"/>
        <v/>
      </c>
      <c r="L542" s="9" t="str">
        <f t="shared" si="142"/>
        <v/>
      </c>
      <c r="M542" s="9" t="str">
        <f t="shared" si="143"/>
        <v/>
      </c>
    </row>
    <row r="543" spans="1:13" ht="15.6" x14ac:dyDescent="0.25">
      <c r="A543" s="6">
        <v>13</v>
      </c>
      <c r="B543" s="7"/>
      <c r="C543" s="7"/>
      <c r="D543" s="8" t="str">
        <f t="shared" si="138"/>
        <v/>
      </c>
      <c r="E543" s="9" t="str">
        <f t="shared" si="139"/>
        <v/>
      </c>
      <c r="F543" s="10" t="str">
        <f t="shared" si="140"/>
        <v/>
      </c>
      <c r="G543" s="84"/>
      <c r="H543" s="20">
        <v>13</v>
      </c>
      <c r="I543" s="7"/>
      <c r="J543" s="7"/>
      <c r="K543" s="8" t="str">
        <f t="shared" si="141"/>
        <v/>
      </c>
      <c r="L543" s="9" t="str">
        <f t="shared" si="142"/>
        <v/>
      </c>
      <c r="M543" s="9" t="str">
        <f t="shared" si="143"/>
        <v/>
      </c>
    </row>
    <row r="544" spans="1:13" ht="15.6" x14ac:dyDescent="0.25">
      <c r="A544" s="6">
        <v>14</v>
      </c>
      <c r="B544" s="7"/>
      <c r="C544" s="7"/>
      <c r="D544" s="8" t="str">
        <f t="shared" si="138"/>
        <v/>
      </c>
      <c r="E544" s="9" t="str">
        <f t="shared" si="139"/>
        <v/>
      </c>
      <c r="F544" s="10" t="str">
        <f t="shared" si="140"/>
        <v/>
      </c>
      <c r="G544" s="84"/>
      <c r="H544" s="20">
        <v>14</v>
      </c>
      <c r="I544" s="7"/>
      <c r="J544" s="7"/>
      <c r="K544" s="8" t="str">
        <f t="shared" si="141"/>
        <v/>
      </c>
      <c r="L544" s="9" t="str">
        <f t="shared" si="142"/>
        <v/>
      </c>
      <c r="M544" s="9" t="str">
        <f t="shared" si="143"/>
        <v/>
      </c>
    </row>
    <row r="545" spans="1:13" ht="15.6" x14ac:dyDescent="0.25">
      <c r="A545" s="6">
        <v>15</v>
      </c>
      <c r="B545" s="7"/>
      <c r="C545" s="7"/>
      <c r="D545" s="8" t="str">
        <f t="shared" si="138"/>
        <v/>
      </c>
      <c r="E545" s="9" t="str">
        <f t="shared" si="139"/>
        <v/>
      </c>
      <c r="F545" s="10" t="str">
        <f t="shared" si="140"/>
        <v/>
      </c>
      <c r="G545" s="84"/>
      <c r="H545" s="21">
        <v>15</v>
      </c>
      <c r="I545" s="22"/>
      <c r="J545" s="22"/>
      <c r="K545" s="23" t="str">
        <f t="shared" si="141"/>
        <v/>
      </c>
      <c r="L545" s="24" t="str">
        <f t="shared" si="142"/>
        <v/>
      </c>
      <c r="M545" s="24" t="str">
        <f t="shared" si="143"/>
        <v/>
      </c>
    </row>
    <row r="546" spans="1:13" ht="15.6" x14ac:dyDescent="0.3">
      <c r="A546" s="86" t="s">
        <v>9</v>
      </c>
      <c r="B546" s="87"/>
      <c r="C546" s="87"/>
      <c r="D546" s="88"/>
      <c r="E546" s="89">
        <f>ROUND((SUM(F531:F545)),2)</f>
        <v>0</v>
      </c>
      <c r="F546" s="90"/>
      <c r="G546" s="85"/>
      <c r="H546" s="86" t="s">
        <v>9</v>
      </c>
      <c r="I546" s="87"/>
      <c r="J546" s="87"/>
      <c r="K546" s="88"/>
      <c r="L546" s="89">
        <f>ROUND((SUM(M531:M545)),2)</f>
        <v>0</v>
      </c>
      <c r="M546" s="90"/>
    </row>
    <row r="547" spans="1:13" ht="15.6" x14ac:dyDescent="0.25">
      <c r="A547" s="69" t="s">
        <v>10</v>
      </c>
      <c r="B547" s="70"/>
      <c r="C547" s="70"/>
      <c r="D547" s="70"/>
      <c r="E547" s="70"/>
      <c r="F547" s="71"/>
      <c r="G547" s="12" t="s">
        <v>11</v>
      </c>
      <c r="H547" s="72">
        <f>IF((E546-L546)&lt;0,((E546-L546)*-1),(E546-L546))</f>
        <v>0</v>
      </c>
      <c r="I547" s="73"/>
      <c r="J547" s="73"/>
      <c r="K547" s="73"/>
      <c r="L547" s="73"/>
      <c r="M547" s="74"/>
    </row>
    <row r="548" spans="1:13" ht="15.6" x14ac:dyDescent="0.25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</row>
    <row r="551" spans="1:13" ht="15.6" x14ac:dyDescent="0.25">
      <c r="A551" s="32" t="s">
        <v>43</v>
      </c>
      <c r="B551" s="33"/>
      <c r="C551" s="33"/>
      <c r="D551" s="33"/>
      <c r="E551" s="33"/>
      <c r="F551" s="33"/>
      <c r="G551" s="33"/>
      <c r="H551" s="33"/>
      <c r="I551" s="33"/>
      <c r="J551" s="33"/>
      <c r="K551" s="33"/>
      <c r="L551" s="33"/>
      <c r="M551" s="34"/>
    </row>
    <row r="552" spans="1:13" ht="15.6" x14ac:dyDescent="0.25">
      <c r="A552" s="32" t="s">
        <v>1</v>
      </c>
      <c r="B552" s="33"/>
      <c r="C552" s="33"/>
      <c r="D552" s="33"/>
      <c r="E552" s="33"/>
      <c r="F552" s="34"/>
      <c r="G552" s="83"/>
      <c r="H552" s="32" t="s">
        <v>2</v>
      </c>
      <c r="I552" s="33"/>
      <c r="J552" s="33"/>
      <c r="K552" s="33"/>
      <c r="L552" s="33"/>
      <c r="M552" s="34"/>
    </row>
    <row r="553" spans="1:13" ht="15.6" x14ac:dyDescent="0.25">
      <c r="A553" s="2" t="s">
        <v>3</v>
      </c>
      <c r="B553" s="3" t="s">
        <v>4</v>
      </c>
      <c r="C553" s="3" t="s">
        <v>5</v>
      </c>
      <c r="D553" s="3" t="s">
        <v>6</v>
      </c>
      <c r="E553" s="3" t="s">
        <v>4</v>
      </c>
      <c r="F553" s="4" t="s">
        <v>7</v>
      </c>
      <c r="G553" s="84"/>
      <c r="H553" s="18" t="s">
        <v>3</v>
      </c>
      <c r="I553" s="19" t="str">
        <f>B553</f>
        <v>Dist</v>
      </c>
      <c r="J553" s="19" t="str">
        <f>C553</f>
        <v>R.L</v>
      </c>
      <c r="K553" s="19" t="str">
        <f>D553</f>
        <v>Av.RL</v>
      </c>
      <c r="L553" s="19" t="str">
        <f>E553</f>
        <v>Dist</v>
      </c>
      <c r="M553" s="19" t="str">
        <f>F553</f>
        <v>Area</v>
      </c>
    </row>
    <row r="554" spans="1:13" ht="15.6" x14ac:dyDescent="0.25">
      <c r="A554" s="6">
        <v>1</v>
      </c>
      <c r="B554" s="7"/>
      <c r="C554" s="7"/>
      <c r="D554" s="8" t="s">
        <v>8</v>
      </c>
      <c r="E554" s="9" t="s">
        <v>8</v>
      </c>
      <c r="F554" s="10" t="s">
        <v>8</v>
      </c>
      <c r="G554" s="84"/>
      <c r="H554" s="20">
        <v>1</v>
      </c>
      <c r="I554" s="7"/>
      <c r="J554" s="7"/>
      <c r="K554" s="8" t="s">
        <v>8</v>
      </c>
      <c r="L554" s="9" t="s">
        <v>8</v>
      </c>
      <c r="M554" s="9" t="s">
        <v>8</v>
      </c>
    </row>
    <row r="555" spans="1:13" ht="15.6" x14ac:dyDescent="0.25">
      <c r="A555" s="6">
        <v>2</v>
      </c>
      <c r="B555" s="7"/>
      <c r="C555" s="7"/>
      <c r="D555" s="8" t="str">
        <f t="shared" ref="D555:D568" si="144">IF(C555="","",ROUNDUP(((C554+C555)/2),2))</f>
        <v/>
      </c>
      <c r="E555" s="9" t="str">
        <f t="shared" ref="E555:E568" si="145">IF(B555="","",ROUND((B555-B554),2))</f>
        <v/>
      </c>
      <c r="F555" s="10" t="str">
        <f t="shared" ref="F555:F568" si="146">IF(E555="","",IF(C555="","",ROUND((E555*D555),3)))</f>
        <v/>
      </c>
      <c r="G555" s="84"/>
      <c r="H555" s="20">
        <v>2</v>
      </c>
      <c r="I555" s="7"/>
      <c r="J555" s="7"/>
      <c r="K555" s="8" t="str">
        <f>IF(J555="","",ROUNDUP(((J554+J555)/2),2))</f>
        <v/>
      </c>
      <c r="L555" s="9" t="str">
        <f>IF(I555="","",ROUND((I555-I554),2))</f>
        <v/>
      </c>
      <c r="M555" s="9" t="str">
        <f>IF(L555="","",IF(J555="","",ROUND((L555*K555),3)))</f>
        <v/>
      </c>
    </row>
    <row r="556" spans="1:13" ht="15.6" x14ac:dyDescent="0.25">
      <c r="A556" s="6">
        <v>3</v>
      </c>
      <c r="B556" s="7"/>
      <c r="C556" s="7"/>
      <c r="D556" s="8" t="str">
        <f t="shared" si="144"/>
        <v/>
      </c>
      <c r="E556" s="9" t="str">
        <f t="shared" si="145"/>
        <v/>
      </c>
      <c r="F556" s="10" t="str">
        <f t="shared" si="146"/>
        <v/>
      </c>
      <c r="G556" s="84"/>
      <c r="H556" s="20">
        <v>3</v>
      </c>
      <c r="I556" s="7"/>
      <c r="J556" s="7"/>
      <c r="K556" s="8" t="str">
        <f t="shared" ref="K556:K568" si="147">IF(J556="","",ROUNDUP(((J555+J556)/2),2))</f>
        <v/>
      </c>
      <c r="L556" s="9" t="str">
        <f t="shared" ref="L556:L568" si="148">IF(I556="","",ROUND((I556-I555),2))</f>
        <v/>
      </c>
      <c r="M556" s="9" t="str">
        <f t="shared" ref="M556:M568" si="149">IF(L556="","",IF(J556="","",ROUND((L556*K556),3)))</f>
        <v/>
      </c>
    </row>
    <row r="557" spans="1:13" ht="15.6" x14ac:dyDescent="0.25">
      <c r="A557" s="6">
        <v>4</v>
      </c>
      <c r="B557" s="7"/>
      <c r="C557" s="7"/>
      <c r="D557" s="8" t="str">
        <f t="shared" si="144"/>
        <v/>
      </c>
      <c r="E557" s="9" t="str">
        <f t="shared" si="145"/>
        <v/>
      </c>
      <c r="F557" s="10" t="str">
        <f t="shared" si="146"/>
        <v/>
      </c>
      <c r="G557" s="84"/>
      <c r="H557" s="20">
        <v>4</v>
      </c>
      <c r="I557" s="7"/>
      <c r="J557" s="7"/>
      <c r="K557" s="8" t="str">
        <f t="shared" si="147"/>
        <v/>
      </c>
      <c r="L557" s="9" t="str">
        <f t="shared" si="148"/>
        <v/>
      </c>
      <c r="M557" s="9" t="str">
        <f t="shared" si="149"/>
        <v/>
      </c>
    </row>
    <row r="558" spans="1:13" ht="15.6" x14ac:dyDescent="0.25">
      <c r="A558" s="6">
        <v>5</v>
      </c>
      <c r="B558" s="7"/>
      <c r="C558" s="7"/>
      <c r="D558" s="8" t="str">
        <f t="shared" si="144"/>
        <v/>
      </c>
      <c r="E558" s="9" t="str">
        <f t="shared" si="145"/>
        <v/>
      </c>
      <c r="F558" s="10" t="str">
        <f t="shared" si="146"/>
        <v/>
      </c>
      <c r="G558" s="84"/>
      <c r="H558" s="20">
        <v>5</v>
      </c>
      <c r="I558" s="7"/>
      <c r="J558" s="7"/>
      <c r="K558" s="8" t="str">
        <f t="shared" si="147"/>
        <v/>
      </c>
      <c r="L558" s="9" t="str">
        <f t="shared" si="148"/>
        <v/>
      </c>
      <c r="M558" s="9" t="str">
        <f t="shared" si="149"/>
        <v/>
      </c>
    </row>
    <row r="559" spans="1:13" ht="15.6" x14ac:dyDescent="0.25">
      <c r="A559" s="6">
        <v>6</v>
      </c>
      <c r="B559" s="7"/>
      <c r="C559" s="7"/>
      <c r="D559" s="8" t="str">
        <f t="shared" si="144"/>
        <v/>
      </c>
      <c r="E559" s="9" t="str">
        <f t="shared" si="145"/>
        <v/>
      </c>
      <c r="F559" s="10" t="str">
        <f t="shared" si="146"/>
        <v/>
      </c>
      <c r="G559" s="84"/>
      <c r="H559" s="20">
        <v>6</v>
      </c>
      <c r="I559" s="7"/>
      <c r="J559" s="7"/>
      <c r="K559" s="8" t="str">
        <f t="shared" si="147"/>
        <v/>
      </c>
      <c r="L559" s="9" t="str">
        <f t="shared" si="148"/>
        <v/>
      </c>
      <c r="M559" s="9" t="str">
        <f t="shared" si="149"/>
        <v/>
      </c>
    </row>
    <row r="560" spans="1:13" ht="15.6" x14ac:dyDescent="0.25">
      <c r="A560" s="6">
        <v>7</v>
      </c>
      <c r="B560" s="7"/>
      <c r="C560" s="7"/>
      <c r="D560" s="8" t="str">
        <f t="shared" si="144"/>
        <v/>
      </c>
      <c r="E560" s="9" t="str">
        <f t="shared" si="145"/>
        <v/>
      </c>
      <c r="F560" s="10" t="str">
        <f t="shared" si="146"/>
        <v/>
      </c>
      <c r="G560" s="84"/>
      <c r="H560" s="20">
        <v>7</v>
      </c>
      <c r="I560" s="7"/>
      <c r="J560" s="7"/>
      <c r="K560" s="8" t="str">
        <f t="shared" si="147"/>
        <v/>
      </c>
      <c r="L560" s="9" t="str">
        <f t="shared" si="148"/>
        <v/>
      </c>
      <c r="M560" s="9" t="str">
        <f t="shared" si="149"/>
        <v/>
      </c>
    </row>
    <row r="561" spans="1:13" ht="15.6" x14ac:dyDescent="0.25">
      <c r="A561" s="6">
        <v>8</v>
      </c>
      <c r="B561" s="7"/>
      <c r="C561" s="7"/>
      <c r="D561" s="8" t="str">
        <f t="shared" si="144"/>
        <v/>
      </c>
      <c r="E561" s="9" t="str">
        <f t="shared" si="145"/>
        <v/>
      </c>
      <c r="F561" s="10" t="str">
        <f t="shared" si="146"/>
        <v/>
      </c>
      <c r="G561" s="84"/>
      <c r="H561" s="20">
        <v>8</v>
      </c>
      <c r="I561" s="7"/>
      <c r="J561" s="7"/>
      <c r="K561" s="8" t="str">
        <f t="shared" si="147"/>
        <v/>
      </c>
      <c r="L561" s="9" t="str">
        <f t="shared" si="148"/>
        <v/>
      </c>
      <c r="M561" s="9" t="str">
        <f t="shared" si="149"/>
        <v/>
      </c>
    </row>
    <row r="562" spans="1:13" ht="15.6" x14ac:dyDescent="0.25">
      <c r="A562" s="6">
        <v>9</v>
      </c>
      <c r="B562" s="7"/>
      <c r="C562" s="7"/>
      <c r="D562" s="8" t="str">
        <f t="shared" si="144"/>
        <v/>
      </c>
      <c r="E562" s="9" t="str">
        <f t="shared" si="145"/>
        <v/>
      </c>
      <c r="F562" s="10" t="str">
        <f t="shared" si="146"/>
        <v/>
      </c>
      <c r="G562" s="84"/>
      <c r="H562" s="20">
        <v>9</v>
      </c>
      <c r="I562" s="7"/>
      <c r="J562" s="7"/>
      <c r="K562" s="8" t="str">
        <f t="shared" si="147"/>
        <v/>
      </c>
      <c r="L562" s="9" t="str">
        <f t="shared" si="148"/>
        <v/>
      </c>
      <c r="M562" s="9" t="str">
        <f t="shared" si="149"/>
        <v/>
      </c>
    </row>
    <row r="563" spans="1:13" ht="15.6" x14ac:dyDescent="0.25">
      <c r="A563" s="6">
        <v>10</v>
      </c>
      <c r="B563" s="7"/>
      <c r="C563" s="7"/>
      <c r="D563" s="8" t="str">
        <f t="shared" si="144"/>
        <v/>
      </c>
      <c r="E563" s="9" t="str">
        <f t="shared" si="145"/>
        <v/>
      </c>
      <c r="F563" s="10" t="str">
        <f t="shared" si="146"/>
        <v/>
      </c>
      <c r="G563" s="84"/>
      <c r="H563" s="20">
        <v>10</v>
      </c>
      <c r="I563" s="7"/>
      <c r="J563" s="7"/>
      <c r="K563" s="8" t="str">
        <f t="shared" si="147"/>
        <v/>
      </c>
      <c r="L563" s="9" t="str">
        <f t="shared" si="148"/>
        <v/>
      </c>
      <c r="M563" s="9" t="str">
        <f t="shared" si="149"/>
        <v/>
      </c>
    </row>
    <row r="564" spans="1:13" ht="15.6" x14ac:dyDescent="0.25">
      <c r="A564" s="6">
        <v>11</v>
      </c>
      <c r="B564" s="7"/>
      <c r="C564" s="7"/>
      <c r="D564" s="8" t="str">
        <f t="shared" si="144"/>
        <v/>
      </c>
      <c r="E564" s="9" t="str">
        <f t="shared" si="145"/>
        <v/>
      </c>
      <c r="F564" s="10" t="str">
        <f t="shared" si="146"/>
        <v/>
      </c>
      <c r="G564" s="84"/>
      <c r="H564" s="20">
        <v>11</v>
      </c>
      <c r="I564" s="7"/>
      <c r="J564" s="7"/>
      <c r="K564" s="8" t="str">
        <f t="shared" si="147"/>
        <v/>
      </c>
      <c r="L564" s="9" t="str">
        <f t="shared" si="148"/>
        <v/>
      </c>
      <c r="M564" s="9" t="str">
        <f t="shared" si="149"/>
        <v/>
      </c>
    </row>
    <row r="565" spans="1:13" ht="15.6" x14ac:dyDescent="0.25">
      <c r="A565" s="6">
        <v>12</v>
      </c>
      <c r="B565" s="7"/>
      <c r="C565" s="7"/>
      <c r="D565" s="8" t="str">
        <f t="shared" si="144"/>
        <v/>
      </c>
      <c r="E565" s="9" t="str">
        <f t="shared" si="145"/>
        <v/>
      </c>
      <c r="F565" s="10" t="str">
        <f t="shared" si="146"/>
        <v/>
      </c>
      <c r="G565" s="84"/>
      <c r="H565" s="20">
        <v>12</v>
      </c>
      <c r="I565" s="7"/>
      <c r="J565" s="7"/>
      <c r="K565" s="8" t="str">
        <f t="shared" si="147"/>
        <v/>
      </c>
      <c r="L565" s="9" t="str">
        <f t="shared" si="148"/>
        <v/>
      </c>
      <c r="M565" s="9" t="str">
        <f t="shared" si="149"/>
        <v/>
      </c>
    </row>
    <row r="566" spans="1:13" ht="15.6" x14ac:dyDescent="0.25">
      <c r="A566" s="6">
        <v>13</v>
      </c>
      <c r="B566" s="7"/>
      <c r="C566" s="7"/>
      <c r="D566" s="8" t="str">
        <f t="shared" si="144"/>
        <v/>
      </c>
      <c r="E566" s="9" t="str">
        <f t="shared" si="145"/>
        <v/>
      </c>
      <c r="F566" s="10" t="str">
        <f t="shared" si="146"/>
        <v/>
      </c>
      <c r="G566" s="84"/>
      <c r="H566" s="20">
        <v>13</v>
      </c>
      <c r="I566" s="7"/>
      <c r="J566" s="7"/>
      <c r="K566" s="8" t="str">
        <f t="shared" si="147"/>
        <v/>
      </c>
      <c r="L566" s="9" t="str">
        <f t="shared" si="148"/>
        <v/>
      </c>
      <c r="M566" s="9" t="str">
        <f t="shared" si="149"/>
        <v/>
      </c>
    </row>
    <row r="567" spans="1:13" ht="15.6" x14ac:dyDescent="0.25">
      <c r="A567" s="6">
        <v>14</v>
      </c>
      <c r="B567" s="7"/>
      <c r="C567" s="7"/>
      <c r="D567" s="8" t="str">
        <f t="shared" si="144"/>
        <v/>
      </c>
      <c r="E567" s="9" t="str">
        <f t="shared" si="145"/>
        <v/>
      </c>
      <c r="F567" s="10" t="str">
        <f t="shared" si="146"/>
        <v/>
      </c>
      <c r="G567" s="84"/>
      <c r="H567" s="20">
        <v>14</v>
      </c>
      <c r="I567" s="7"/>
      <c r="J567" s="7"/>
      <c r="K567" s="8" t="str">
        <f t="shared" si="147"/>
        <v/>
      </c>
      <c r="L567" s="9" t="str">
        <f t="shared" si="148"/>
        <v/>
      </c>
      <c r="M567" s="9" t="str">
        <f t="shared" si="149"/>
        <v/>
      </c>
    </row>
    <row r="568" spans="1:13" ht="15.6" x14ac:dyDescent="0.25">
      <c r="A568" s="6">
        <v>15</v>
      </c>
      <c r="B568" s="7"/>
      <c r="C568" s="7"/>
      <c r="D568" s="8" t="str">
        <f t="shared" si="144"/>
        <v/>
      </c>
      <c r="E568" s="9" t="str">
        <f t="shared" si="145"/>
        <v/>
      </c>
      <c r="F568" s="10" t="str">
        <f t="shared" si="146"/>
        <v/>
      </c>
      <c r="G568" s="84"/>
      <c r="H568" s="21">
        <v>15</v>
      </c>
      <c r="I568" s="22"/>
      <c r="J568" s="22"/>
      <c r="K568" s="23" t="str">
        <f t="shared" si="147"/>
        <v/>
      </c>
      <c r="L568" s="24" t="str">
        <f t="shared" si="148"/>
        <v/>
      </c>
      <c r="M568" s="24" t="str">
        <f t="shared" si="149"/>
        <v/>
      </c>
    </row>
    <row r="569" spans="1:13" ht="15.6" x14ac:dyDescent="0.3">
      <c r="A569" s="86" t="s">
        <v>9</v>
      </c>
      <c r="B569" s="87"/>
      <c r="C569" s="87"/>
      <c r="D569" s="88"/>
      <c r="E569" s="89">
        <f>ROUND((SUM(F554:F568)),2)</f>
        <v>0</v>
      </c>
      <c r="F569" s="90"/>
      <c r="G569" s="85"/>
      <c r="H569" s="86" t="s">
        <v>9</v>
      </c>
      <c r="I569" s="87"/>
      <c r="J569" s="87"/>
      <c r="K569" s="88"/>
      <c r="L569" s="89">
        <f>ROUND((SUM(M554:M568)),2)</f>
        <v>0</v>
      </c>
      <c r="M569" s="90"/>
    </row>
    <row r="570" spans="1:13" ht="15.6" x14ac:dyDescent="0.25">
      <c r="A570" s="69" t="s">
        <v>10</v>
      </c>
      <c r="B570" s="70"/>
      <c r="C570" s="70"/>
      <c r="D570" s="70"/>
      <c r="E570" s="70"/>
      <c r="F570" s="71"/>
      <c r="G570" s="12" t="s">
        <v>11</v>
      </c>
      <c r="H570" s="72">
        <f>IF((E569-L569)&lt;0,((E569-L569)*-1),(E569-L569))</f>
        <v>0</v>
      </c>
      <c r="I570" s="73"/>
      <c r="J570" s="73"/>
      <c r="K570" s="73"/>
      <c r="L570" s="73"/>
      <c r="M570" s="74"/>
    </row>
    <row r="571" spans="1:13" ht="15.6" x14ac:dyDescent="0.25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</row>
    <row r="574" spans="1:13" ht="15.6" x14ac:dyDescent="0.25">
      <c r="A574" s="32" t="s">
        <v>44</v>
      </c>
      <c r="B574" s="33"/>
      <c r="C574" s="33"/>
      <c r="D574" s="33"/>
      <c r="E574" s="33"/>
      <c r="F574" s="33"/>
      <c r="G574" s="33"/>
      <c r="H574" s="33"/>
      <c r="I574" s="33"/>
      <c r="J574" s="33"/>
      <c r="K574" s="33"/>
      <c r="L574" s="33"/>
      <c r="M574" s="34"/>
    </row>
    <row r="575" spans="1:13" ht="15.6" x14ac:dyDescent="0.25">
      <c r="A575" s="32" t="s">
        <v>1</v>
      </c>
      <c r="B575" s="33"/>
      <c r="C575" s="33"/>
      <c r="D575" s="33"/>
      <c r="E575" s="33"/>
      <c r="F575" s="34"/>
      <c r="G575" s="83"/>
      <c r="H575" s="32" t="s">
        <v>2</v>
      </c>
      <c r="I575" s="33"/>
      <c r="J575" s="33"/>
      <c r="K575" s="33"/>
      <c r="L575" s="33"/>
      <c r="M575" s="34"/>
    </row>
    <row r="576" spans="1:13" ht="15.6" x14ac:dyDescent="0.25">
      <c r="A576" s="2" t="s">
        <v>3</v>
      </c>
      <c r="B576" s="3" t="s">
        <v>4</v>
      </c>
      <c r="C576" s="3" t="s">
        <v>5</v>
      </c>
      <c r="D576" s="3" t="s">
        <v>6</v>
      </c>
      <c r="E576" s="3" t="s">
        <v>4</v>
      </c>
      <c r="F576" s="4" t="s">
        <v>7</v>
      </c>
      <c r="G576" s="84"/>
      <c r="H576" s="18" t="s">
        <v>3</v>
      </c>
      <c r="I576" s="19" t="str">
        <f>B576</f>
        <v>Dist</v>
      </c>
      <c r="J576" s="19" t="str">
        <f>C576</f>
        <v>R.L</v>
      </c>
      <c r="K576" s="19" t="str">
        <f>D576</f>
        <v>Av.RL</v>
      </c>
      <c r="L576" s="19" t="str">
        <f>E576</f>
        <v>Dist</v>
      </c>
      <c r="M576" s="19" t="str">
        <f>F576</f>
        <v>Area</v>
      </c>
    </row>
    <row r="577" spans="1:13" ht="15.6" x14ac:dyDescent="0.25">
      <c r="A577" s="6">
        <v>1</v>
      </c>
      <c r="B577" s="7"/>
      <c r="C577" s="7"/>
      <c r="D577" s="8" t="s">
        <v>8</v>
      </c>
      <c r="E577" s="9" t="s">
        <v>8</v>
      </c>
      <c r="F577" s="10" t="s">
        <v>8</v>
      </c>
      <c r="G577" s="84"/>
      <c r="H577" s="20">
        <v>1</v>
      </c>
      <c r="I577" s="7"/>
      <c r="J577" s="7"/>
      <c r="K577" s="8" t="s">
        <v>8</v>
      </c>
      <c r="L577" s="9" t="s">
        <v>8</v>
      </c>
      <c r="M577" s="9" t="s">
        <v>8</v>
      </c>
    </row>
    <row r="578" spans="1:13" ht="15.6" x14ac:dyDescent="0.25">
      <c r="A578" s="6">
        <v>2</v>
      </c>
      <c r="B578" s="7"/>
      <c r="C578" s="7"/>
      <c r="D578" s="8" t="str">
        <f t="shared" ref="D578:D591" si="150">IF(C578="","",ROUNDUP(((C577+C578)/2),2))</f>
        <v/>
      </c>
      <c r="E578" s="9" t="str">
        <f t="shared" ref="E578:E591" si="151">IF(B578="","",ROUND((B578-B577),2))</f>
        <v/>
      </c>
      <c r="F578" s="10" t="str">
        <f t="shared" ref="F578:F591" si="152">IF(E578="","",IF(C578="","",ROUND((E578*D578),3)))</f>
        <v/>
      </c>
      <c r="G578" s="84"/>
      <c r="H578" s="20">
        <v>2</v>
      </c>
      <c r="I578" s="7"/>
      <c r="J578" s="7"/>
      <c r="K578" s="8" t="str">
        <f>IF(J578="","",ROUNDUP(((J577+J578)/2),2))</f>
        <v/>
      </c>
      <c r="L578" s="9" t="str">
        <f>IF(I578="","",ROUND((I578-I577),2))</f>
        <v/>
      </c>
      <c r="M578" s="9" t="str">
        <f>IF(L578="","",IF(J578="","",ROUND((L578*K578),3)))</f>
        <v/>
      </c>
    </row>
    <row r="579" spans="1:13" ht="15.6" x14ac:dyDescent="0.25">
      <c r="A579" s="6">
        <v>3</v>
      </c>
      <c r="B579" s="7"/>
      <c r="C579" s="7"/>
      <c r="D579" s="8" t="str">
        <f t="shared" si="150"/>
        <v/>
      </c>
      <c r="E579" s="9" t="str">
        <f t="shared" si="151"/>
        <v/>
      </c>
      <c r="F579" s="10" t="str">
        <f t="shared" si="152"/>
        <v/>
      </c>
      <c r="G579" s="84"/>
      <c r="H579" s="20">
        <v>3</v>
      </c>
      <c r="I579" s="7"/>
      <c r="J579" s="7"/>
      <c r="K579" s="8" t="str">
        <f t="shared" ref="K579:K591" si="153">IF(J579="","",ROUNDUP(((J578+J579)/2),2))</f>
        <v/>
      </c>
      <c r="L579" s="9" t="str">
        <f t="shared" ref="L579:L591" si="154">IF(I579="","",ROUND((I579-I578),2))</f>
        <v/>
      </c>
      <c r="M579" s="9" t="str">
        <f t="shared" ref="M579:M591" si="155">IF(L579="","",IF(J579="","",ROUND((L579*K579),3)))</f>
        <v/>
      </c>
    </row>
    <row r="580" spans="1:13" ht="15.6" x14ac:dyDescent="0.25">
      <c r="A580" s="6">
        <v>4</v>
      </c>
      <c r="B580" s="7"/>
      <c r="C580" s="7"/>
      <c r="D580" s="8" t="str">
        <f t="shared" si="150"/>
        <v/>
      </c>
      <c r="E580" s="9" t="str">
        <f t="shared" si="151"/>
        <v/>
      </c>
      <c r="F580" s="10" t="str">
        <f t="shared" si="152"/>
        <v/>
      </c>
      <c r="G580" s="84"/>
      <c r="H580" s="20">
        <v>4</v>
      </c>
      <c r="I580" s="7"/>
      <c r="J580" s="7"/>
      <c r="K580" s="8" t="str">
        <f t="shared" si="153"/>
        <v/>
      </c>
      <c r="L580" s="9" t="str">
        <f t="shared" si="154"/>
        <v/>
      </c>
      <c r="M580" s="9" t="str">
        <f t="shared" si="155"/>
        <v/>
      </c>
    </row>
    <row r="581" spans="1:13" ht="15.6" x14ac:dyDescent="0.25">
      <c r="A581" s="6">
        <v>5</v>
      </c>
      <c r="B581" s="7"/>
      <c r="C581" s="7"/>
      <c r="D581" s="8" t="str">
        <f t="shared" si="150"/>
        <v/>
      </c>
      <c r="E581" s="9" t="str">
        <f t="shared" si="151"/>
        <v/>
      </c>
      <c r="F581" s="10" t="str">
        <f t="shared" si="152"/>
        <v/>
      </c>
      <c r="G581" s="84"/>
      <c r="H581" s="20">
        <v>5</v>
      </c>
      <c r="I581" s="7"/>
      <c r="J581" s="7"/>
      <c r="K581" s="8" t="str">
        <f t="shared" si="153"/>
        <v/>
      </c>
      <c r="L581" s="9" t="str">
        <f t="shared" si="154"/>
        <v/>
      </c>
      <c r="M581" s="9" t="str">
        <f t="shared" si="155"/>
        <v/>
      </c>
    </row>
    <row r="582" spans="1:13" ht="15.6" x14ac:dyDescent="0.25">
      <c r="A582" s="6">
        <v>6</v>
      </c>
      <c r="B582" s="7"/>
      <c r="C582" s="7"/>
      <c r="D582" s="8" t="str">
        <f t="shared" si="150"/>
        <v/>
      </c>
      <c r="E582" s="9" t="str">
        <f t="shared" si="151"/>
        <v/>
      </c>
      <c r="F582" s="10" t="str">
        <f t="shared" si="152"/>
        <v/>
      </c>
      <c r="G582" s="84"/>
      <c r="H582" s="20">
        <v>6</v>
      </c>
      <c r="I582" s="7"/>
      <c r="J582" s="7"/>
      <c r="K582" s="8" t="str">
        <f t="shared" si="153"/>
        <v/>
      </c>
      <c r="L582" s="9" t="str">
        <f t="shared" si="154"/>
        <v/>
      </c>
      <c r="M582" s="9" t="str">
        <f t="shared" si="155"/>
        <v/>
      </c>
    </row>
    <row r="583" spans="1:13" ht="15.6" x14ac:dyDescent="0.25">
      <c r="A583" s="6">
        <v>7</v>
      </c>
      <c r="B583" s="7"/>
      <c r="C583" s="7"/>
      <c r="D583" s="8" t="str">
        <f t="shared" si="150"/>
        <v/>
      </c>
      <c r="E583" s="9" t="str">
        <f t="shared" si="151"/>
        <v/>
      </c>
      <c r="F583" s="10" t="str">
        <f t="shared" si="152"/>
        <v/>
      </c>
      <c r="G583" s="84"/>
      <c r="H583" s="20">
        <v>7</v>
      </c>
      <c r="I583" s="7"/>
      <c r="J583" s="7"/>
      <c r="K583" s="8" t="str">
        <f t="shared" si="153"/>
        <v/>
      </c>
      <c r="L583" s="9" t="str">
        <f t="shared" si="154"/>
        <v/>
      </c>
      <c r="M583" s="9" t="str">
        <f t="shared" si="155"/>
        <v/>
      </c>
    </row>
    <row r="584" spans="1:13" ht="15.6" x14ac:dyDescent="0.25">
      <c r="A584" s="6">
        <v>8</v>
      </c>
      <c r="B584" s="7"/>
      <c r="C584" s="7"/>
      <c r="D584" s="8" t="str">
        <f t="shared" si="150"/>
        <v/>
      </c>
      <c r="E584" s="9" t="str">
        <f t="shared" si="151"/>
        <v/>
      </c>
      <c r="F584" s="10" t="str">
        <f t="shared" si="152"/>
        <v/>
      </c>
      <c r="G584" s="84"/>
      <c r="H584" s="20">
        <v>8</v>
      </c>
      <c r="I584" s="7"/>
      <c r="J584" s="7"/>
      <c r="K584" s="8" t="str">
        <f t="shared" si="153"/>
        <v/>
      </c>
      <c r="L584" s="9" t="str">
        <f t="shared" si="154"/>
        <v/>
      </c>
      <c r="M584" s="9" t="str">
        <f t="shared" si="155"/>
        <v/>
      </c>
    </row>
    <row r="585" spans="1:13" ht="15.6" x14ac:dyDescent="0.25">
      <c r="A585" s="6">
        <v>9</v>
      </c>
      <c r="B585" s="7"/>
      <c r="C585" s="7"/>
      <c r="D585" s="8" t="str">
        <f t="shared" si="150"/>
        <v/>
      </c>
      <c r="E585" s="9" t="str">
        <f t="shared" si="151"/>
        <v/>
      </c>
      <c r="F585" s="10" t="str">
        <f t="shared" si="152"/>
        <v/>
      </c>
      <c r="G585" s="84"/>
      <c r="H585" s="20">
        <v>9</v>
      </c>
      <c r="I585" s="7"/>
      <c r="J585" s="7"/>
      <c r="K585" s="8" t="str">
        <f t="shared" si="153"/>
        <v/>
      </c>
      <c r="L585" s="9" t="str">
        <f t="shared" si="154"/>
        <v/>
      </c>
      <c r="M585" s="9" t="str">
        <f t="shared" si="155"/>
        <v/>
      </c>
    </row>
    <row r="586" spans="1:13" ht="15.6" x14ac:dyDescent="0.25">
      <c r="A586" s="6">
        <v>10</v>
      </c>
      <c r="B586" s="7"/>
      <c r="C586" s="7"/>
      <c r="D586" s="8" t="str">
        <f t="shared" si="150"/>
        <v/>
      </c>
      <c r="E586" s="9" t="str">
        <f t="shared" si="151"/>
        <v/>
      </c>
      <c r="F586" s="10" t="str">
        <f t="shared" si="152"/>
        <v/>
      </c>
      <c r="G586" s="84"/>
      <c r="H586" s="20">
        <v>10</v>
      </c>
      <c r="I586" s="7"/>
      <c r="J586" s="7"/>
      <c r="K586" s="8" t="str">
        <f t="shared" si="153"/>
        <v/>
      </c>
      <c r="L586" s="9" t="str">
        <f t="shared" si="154"/>
        <v/>
      </c>
      <c r="M586" s="9" t="str">
        <f t="shared" si="155"/>
        <v/>
      </c>
    </row>
    <row r="587" spans="1:13" ht="15.6" x14ac:dyDescent="0.25">
      <c r="A587" s="6">
        <v>11</v>
      </c>
      <c r="B587" s="7"/>
      <c r="C587" s="7"/>
      <c r="D587" s="8" t="str">
        <f t="shared" si="150"/>
        <v/>
      </c>
      <c r="E587" s="9" t="str">
        <f t="shared" si="151"/>
        <v/>
      </c>
      <c r="F587" s="10" t="str">
        <f t="shared" si="152"/>
        <v/>
      </c>
      <c r="G587" s="84"/>
      <c r="H587" s="20">
        <v>11</v>
      </c>
      <c r="I587" s="7"/>
      <c r="J587" s="7"/>
      <c r="K587" s="8" t="str">
        <f t="shared" si="153"/>
        <v/>
      </c>
      <c r="L587" s="9" t="str">
        <f t="shared" si="154"/>
        <v/>
      </c>
      <c r="M587" s="9" t="str">
        <f t="shared" si="155"/>
        <v/>
      </c>
    </row>
    <row r="588" spans="1:13" ht="15.6" x14ac:dyDescent="0.25">
      <c r="A588" s="6">
        <v>12</v>
      </c>
      <c r="B588" s="7"/>
      <c r="C588" s="7"/>
      <c r="D588" s="8" t="str">
        <f t="shared" si="150"/>
        <v/>
      </c>
      <c r="E588" s="9" t="str">
        <f t="shared" si="151"/>
        <v/>
      </c>
      <c r="F588" s="10" t="str">
        <f t="shared" si="152"/>
        <v/>
      </c>
      <c r="G588" s="84"/>
      <c r="H588" s="20">
        <v>12</v>
      </c>
      <c r="I588" s="7"/>
      <c r="J588" s="7"/>
      <c r="K588" s="8" t="str">
        <f t="shared" si="153"/>
        <v/>
      </c>
      <c r="L588" s="9" t="str">
        <f t="shared" si="154"/>
        <v/>
      </c>
      <c r="M588" s="9" t="str">
        <f t="shared" si="155"/>
        <v/>
      </c>
    </row>
    <row r="589" spans="1:13" ht="15.6" x14ac:dyDescent="0.25">
      <c r="A589" s="6">
        <v>13</v>
      </c>
      <c r="B589" s="7"/>
      <c r="C589" s="7"/>
      <c r="D589" s="8" t="str">
        <f t="shared" si="150"/>
        <v/>
      </c>
      <c r="E589" s="9" t="str">
        <f t="shared" si="151"/>
        <v/>
      </c>
      <c r="F589" s="10" t="str">
        <f t="shared" si="152"/>
        <v/>
      </c>
      <c r="G589" s="84"/>
      <c r="H589" s="20">
        <v>13</v>
      </c>
      <c r="I589" s="7"/>
      <c r="J589" s="7"/>
      <c r="K589" s="8" t="str">
        <f t="shared" si="153"/>
        <v/>
      </c>
      <c r="L589" s="9" t="str">
        <f t="shared" si="154"/>
        <v/>
      </c>
      <c r="M589" s="9" t="str">
        <f t="shared" si="155"/>
        <v/>
      </c>
    </row>
    <row r="590" spans="1:13" ht="15.6" x14ac:dyDescent="0.25">
      <c r="A590" s="6">
        <v>14</v>
      </c>
      <c r="B590" s="7"/>
      <c r="C590" s="7"/>
      <c r="D590" s="8" t="str">
        <f t="shared" si="150"/>
        <v/>
      </c>
      <c r="E590" s="9" t="str">
        <f t="shared" si="151"/>
        <v/>
      </c>
      <c r="F590" s="10" t="str">
        <f t="shared" si="152"/>
        <v/>
      </c>
      <c r="G590" s="84"/>
      <c r="H590" s="20">
        <v>14</v>
      </c>
      <c r="I590" s="7"/>
      <c r="J590" s="7"/>
      <c r="K590" s="8" t="str">
        <f t="shared" si="153"/>
        <v/>
      </c>
      <c r="L590" s="9" t="str">
        <f t="shared" si="154"/>
        <v/>
      </c>
      <c r="M590" s="9" t="str">
        <f t="shared" si="155"/>
        <v/>
      </c>
    </row>
    <row r="591" spans="1:13" ht="15.6" x14ac:dyDescent="0.25">
      <c r="A591" s="6">
        <v>15</v>
      </c>
      <c r="B591" s="7"/>
      <c r="C591" s="7"/>
      <c r="D591" s="8" t="str">
        <f t="shared" si="150"/>
        <v/>
      </c>
      <c r="E591" s="9" t="str">
        <f t="shared" si="151"/>
        <v/>
      </c>
      <c r="F591" s="10" t="str">
        <f t="shared" si="152"/>
        <v/>
      </c>
      <c r="G591" s="84"/>
      <c r="H591" s="21">
        <v>15</v>
      </c>
      <c r="I591" s="22"/>
      <c r="J591" s="22"/>
      <c r="K591" s="23" t="str">
        <f t="shared" si="153"/>
        <v/>
      </c>
      <c r="L591" s="24" t="str">
        <f t="shared" si="154"/>
        <v/>
      </c>
      <c r="M591" s="24" t="str">
        <f t="shared" si="155"/>
        <v/>
      </c>
    </row>
    <row r="592" spans="1:13" ht="15.6" x14ac:dyDescent="0.3">
      <c r="A592" s="86" t="s">
        <v>9</v>
      </c>
      <c r="B592" s="87"/>
      <c r="C592" s="87"/>
      <c r="D592" s="88"/>
      <c r="E592" s="89">
        <f>ROUND((SUM(F577:F591)),2)</f>
        <v>0</v>
      </c>
      <c r="F592" s="90"/>
      <c r="G592" s="85"/>
      <c r="H592" s="86" t="s">
        <v>9</v>
      </c>
      <c r="I592" s="87"/>
      <c r="J592" s="87"/>
      <c r="K592" s="88"/>
      <c r="L592" s="89">
        <f>ROUND((SUM(M577:M591)),2)</f>
        <v>0</v>
      </c>
      <c r="M592" s="90"/>
    </row>
    <row r="593" spans="1:13" ht="15.6" x14ac:dyDescent="0.25">
      <c r="A593" s="69" t="s">
        <v>10</v>
      </c>
      <c r="B593" s="70"/>
      <c r="C593" s="70"/>
      <c r="D593" s="70"/>
      <c r="E593" s="70"/>
      <c r="F593" s="71"/>
      <c r="G593" s="12" t="s">
        <v>11</v>
      </c>
      <c r="H593" s="72">
        <f>IF((E592-L592)&lt;0,((E592-L592)*-1),(E592-L592))</f>
        <v>0</v>
      </c>
      <c r="I593" s="73"/>
      <c r="J593" s="73"/>
      <c r="K593" s="73"/>
      <c r="L593" s="73"/>
      <c r="M593" s="74"/>
    </row>
    <row r="594" spans="1:13" ht="15.6" x14ac:dyDescent="0.25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</row>
    <row r="597" spans="1:13" ht="15.6" x14ac:dyDescent="0.25">
      <c r="A597" s="32" t="s">
        <v>45</v>
      </c>
      <c r="B597" s="33"/>
      <c r="C597" s="33"/>
      <c r="D597" s="33"/>
      <c r="E597" s="33"/>
      <c r="F597" s="33"/>
      <c r="G597" s="33"/>
      <c r="H597" s="33"/>
      <c r="I597" s="33"/>
      <c r="J597" s="33"/>
      <c r="K597" s="33"/>
      <c r="L597" s="33"/>
      <c r="M597" s="34"/>
    </row>
    <row r="598" spans="1:13" ht="15.6" x14ac:dyDescent="0.25">
      <c r="A598" s="32" t="s">
        <v>1</v>
      </c>
      <c r="B598" s="33"/>
      <c r="C598" s="33"/>
      <c r="D598" s="33"/>
      <c r="E598" s="33"/>
      <c r="F598" s="34"/>
      <c r="G598" s="83"/>
      <c r="H598" s="32" t="s">
        <v>2</v>
      </c>
      <c r="I598" s="33"/>
      <c r="J598" s="33"/>
      <c r="K598" s="33"/>
      <c r="L598" s="33"/>
      <c r="M598" s="34"/>
    </row>
    <row r="599" spans="1:13" ht="15.6" x14ac:dyDescent="0.25">
      <c r="A599" s="2" t="s">
        <v>3</v>
      </c>
      <c r="B599" s="3" t="s">
        <v>4</v>
      </c>
      <c r="C599" s="3" t="s">
        <v>5</v>
      </c>
      <c r="D599" s="3" t="s">
        <v>6</v>
      </c>
      <c r="E599" s="3" t="s">
        <v>4</v>
      </c>
      <c r="F599" s="4" t="s">
        <v>7</v>
      </c>
      <c r="G599" s="84"/>
      <c r="H599" s="18" t="s">
        <v>3</v>
      </c>
      <c r="I599" s="19" t="str">
        <f>B599</f>
        <v>Dist</v>
      </c>
      <c r="J599" s="19" t="str">
        <f>C599</f>
        <v>R.L</v>
      </c>
      <c r="K599" s="19" t="str">
        <f>D599</f>
        <v>Av.RL</v>
      </c>
      <c r="L599" s="19" t="str">
        <f>E599</f>
        <v>Dist</v>
      </c>
      <c r="M599" s="19" t="str">
        <f>F599</f>
        <v>Area</v>
      </c>
    </row>
    <row r="600" spans="1:13" ht="15.6" x14ac:dyDescent="0.25">
      <c r="A600" s="6">
        <v>1</v>
      </c>
      <c r="B600" s="7"/>
      <c r="C600" s="7"/>
      <c r="D600" s="8" t="s">
        <v>8</v>
      </c>
      <c r="E600" s="9" t="s">
        <v>8</v>
      </c>
      <c r="F600" s="10" t="s">
        <v>8</v>
      </c>
      <c r="G600" s="84"/>
      <c r="H600" s="20">
        <v>1</v>
      </c>
      <c r="I600" s="7"/>
      <c r="J600" s="7"/>
      <c r="K600" s="8" t="s">
        <v>8</v>
      </c>
      <c r="L600" s="9" t="s">
        <v>8</v>
      </c>
      <c r="M600" s="9" t="s">
        <v>8</v>
      </c>
    </row>
    <row r="601" spans="1:13" ht="15.6" x14ac:dyDescent="0.25">
      <c r="A601" s="6">
        <v>2</v>
      </c>
      <c r="B601" s="7"/>
      <c r="C601" s="7"/>
      <c r="D601" s="8" t="str">
        <f t="shared" ref="D601:D614" si="156">IF(C601="","",ROUNDUP(((C600+C601)/2),2))</f>
        <v/>
      </c>
      <c r="E601" s="9" t="str">
        <f t="shared" ref="E601:E614" si="157">IF(B601="","",ROUND((B601-B600),2))</f>
        <v/>
      </c>
      <c r="F601" s="10" t="str">
        <f t="shared" ref="F601:F614" si="158">IF(E601="","",IF(C601="","",ROUND((E601*D601),3)))</f>
        <v/>
      </c>
      <c r="G601" s="84"/>
      <c r="H601" s="20">
        <v>2</v>
      </c>
      <c r="I601" s="7"/>
      <c r="J601" s="7"/>
      <c r="K601" s="8" t="str">
        <f>IF(J601="","",ROUNDUP(((J600+J601)/2),2))</f>
        <v/>
      </c>
      <c r="L601" s="9" t="str">
        <f>IF(I601="","",ROUND((I601-I600),2))</f>
        <v/>
      </c>
      <c r="M601" s="9" t="str">
        <f>IF(L601="","",IF(J601="","",ROUND((L601*K601),3)))</f>
        <v/>
      </c>
    </row>
    <row r="602" spans="1:13" ht="15.6" x14ac:dyDescent="0.25">
      <c r="A602" s="6">
        <v>3</v>
      </c>
      <c r="B602" s="7"/>
      <c r="C602" s="7"/>
      <c r="D602" s="8" t="str">
        <f t="shared" si="156"/>
        <v/>
      </c>
      <c r="E602" s="9" t="str">
        <f t="shared" si="157"/>
        <v/>
      </c>
      <c r="F602" s="10" t="str">
        <f t="shared" si="158"/>
        <v/>
      </c>
      <c r="G602" s="84"/>
      <c r="H602" s="20">
        <v>3</v>
      </c>
      <c r="I602" s="7"/>
      <c r="J602" s="7"/>
      <c r="K602" s="8" t="str">
        <f t="shared" ref="K602:K614" si="159">IF(J602="","",ROUNDUP(((J601+J602)/2),2))</f>
        <v/>
      </c>
      <c r="L602" s="9" t="str">
        <f t="shared" ref="L602:L614" si="160">IF(I602="","",ROUND((I602-I601),2))</f>
        <v/>
      </c>
      <c r="M602" s="9" t="str">
        <f t="shared" ref="M602:M614" si="161">IF(L602="","",IF(J602="","",ROUND((L602*K602),3)))</f>
        <v/>
      </c>
    </row>
    <row r="603" spans="1:13" ht="15.6" x14ac:dyDescent="0.25">
      <c r="A603" s="6">
        <v>4</v>
      </c>
      <c r="B603" s="7"/>
      <c r="C603" s="7"/>
      <c r="D603" s="8" t="str">
        <f t="shared" si="156"/>
        <v/>
      </c>
      <c r="E603" s="9" t="str">
        <f t="shared" si="157"/>
        <v/>
      </c>
      <c r="F603" s="10" t="str">
        <f t="shared" si="158"/>
        <v/>
      </c>
      <c r="G603" s="84"/>
      <c r="H603" s="20">
        <v>4</v>
      </c>
      <c r="I603" s="7"/>
      <c r="J603" s="7"/>
      <c r="K603" s="8" t="str">
        <f t="shared" si="159"/>
        <v/>
      </c>
      <c r="L603" s="9" t="str">
        <f t="shared" si="160"/>
        <v/>
      </c>
      <c r="M603" s="9" t="str">
        <f t="shared" si="161"/>
        <v/>
      </c>
    </row>
    <row r="604" spans="1:13" ht="15.6" x14ac:dyDescent="0.25">
      <c r="A604" s="6">
        <v>5</v>
      </c>
      <c r="B604" s="7"/>
      <c r="C604" s="7"/>
      <c r="D604" s="8" t="str">
        <f t="shared" si="156"/>
        <v/>
      </c>
      <c r="E604" s="9" t="str">
        <f t="shared" si="157"/>
        <v/>
      </c>
      <c r="F604" s="10" t="str">
        <f t="shared" si="158"/>
        <v/>
      </c>
      <c r="G604" s="84"/>
      <c r="H604" s="20">
        <v>5</v>
      </c>
      <c r="I604" s="7"/>
      <c r="J604" s="7"/>
      <c r="K604" s="8" t="str">
        <f t="shared" si="159"/>
        <v/>
      </c>
      <c r="L604" s="9" t="str">
        <f t="shared" si="160"/>
        <v/>
      </c>
      <c r="M604" s="9" t="str">
        <f t="shared" si="161"/>
        <v/>
      </c>
    </row>
    <row r="605" spans="1:13" ht="15.6" x14ac:dyDescent="0.25">
      <c r="A605" s="6">
        <v>6</v>
      </c>
      <c r="B605" s="7"/>
      <c r="C605" s="7"/>
      <c r="D605" s="8" t="str">
        <f t="shared" si="156"/>
        <v/>
      </c>
      <c r="E605" s="9" t="str">
        <f t="shared" si="157"/>
        <v/>
      </c>
      <c r="F605" s="10" t="str">
        <f t="shared" si="158"/>
        <v/>
      </c>
      <c r="G605" s="84"/>
      <c r="H605" s="20">
        <v>6</v>
      </c>
      <c r="I605" s="7"/>
      <c r="J605" s="7"/>
      <c r="K605" s="8" t="str">
        <f t="shared" si="159"/>
        <v/>
      </c>
      <c r="L605" s="9" t="str">
        <f t="shared" si="160"/>
        <v/>
      </c>
      <c r="M605" s="9" t="str">
        <f t="shared" si="161"/>
        <v/>
      </c>
    </row>
    <row r="606" spans="1:13" ht="15.6" x14ac:dyDescent="0.25">
      <c r="A606" s="6">
        <v>7</v>
      </c>
      <c r="B606" s="7"/>
      <c r="C606" s="7"/>
      <c r="D606" s="8" t="str">
        <f t="shared" si="156"/>
        <v/>
      </c>
      <c r="E606" s="9" t="str">
        <f t="shared" si="157"/>
        <v/>
      </c>
      <c r="F606" s="10" t="str">
        <f t="shared" si="158"/>
        <v/>
      </c>
      <c r="G606" s="84"/>
      <c r="H606" s="20">
        <v>7</v>
      </c>
      <c r="I606" s="7"/>
      <c r="J606" s="7"/>
      <c r="K606" s="8" t="str">
        <f t="shared" si="159"/>
        <v/>
      </c>
      <c r="L606" s="9" t="str">
        <f t="shared" si="160"/>
        <v/>
      </c>
      <c r="M606" s="9" t="str">
        <f t="shared" si="161"/>
        <v/>
      </c>
    </row>
    <row r="607" spans="1:13" ht="15.6" x14ac:dyDescent="0.25">
      <c r="A607" s="6">
        <v>8</v>
      </c>
      <c r="B607" s="7"/>
      <c r="C607" s="7"/>
      <c r="D607" s="8" t="str">
        <f t="shared" si="156"/>
        <v/>
      </c>
      <c r="E607" s="9" t="str">
        <f t="shared" si="157"/>
        <v/>
      </c>
      <c r="F607" s="10" t="str">
        <f t="shared" si="158"/>
        <v/>
      </c>
      <c r="G607" s="84"/>
      <c r="H607" s="20">
        <v>8</v>
      </c>
      <c r="I607" s="7"/>
      <c r="J607" s="7"/>
      <c r="K607" s="8" t="str">
        <f t="shared" si="159"/>
        <v/>
      </c>
      <c r="L607" s="9" t="str">
        <f t="shared" si="160"/>
        <v/>
      </c>
      <c r="M607" s="9" t="str">
        <f t="shared" si="161"/>
        <v/>
      </c>
    </row>
    <row r="608" spans="1:13" ht="15.6" x14ac:dyDescent="0.25">
      <c r="A608" s="6">
        <v>9</v>
      </c>
      <c r="B608" s="7"/>
      <c r="C608" s="7"/>
      <c r="D608" s="8" t="str">
        <f t="shared" si="156"/>
        <v/>
      </c>
      <c r="E608" s="9" t="str">
        <f t="shared" si="157"/>
        <v/>
      </c>
      <c r="F608" s="10" t="str">
        <f t="shared" si="158"/>
        <v/>
      </c>
      <c r="G608" s="84"/>
      <c r="H608" s="20">
        <v>9</v>
      </c>
      <c r="I608" s="7"/>
      <c r="J608" s="7"/>
      <c r="K608" s="8" t="str">
        <f t="shared" si="159"/>
        <v/>
      </c>
      <c r="L608" s="9" t="str">
        <f t="shared" si="160"/>
        <v/>
      </c>
      <c r="M608" s="9" t="str">
        <f t="shared" si="161"/>
        <v/>
      </c>
    </row>
    <row r="609" spans="1:13" ht="15.6" x14ac:dyDescent="0.25">
      <c r="A609" s="6">
        <v>10</v>
      </c>
      <c r="B609" s="7"/>
      <c r="C609" s="7"/>
      <c r="D609" s="8" t="str">
        <f t="shared" si="156"/>
        <v/>
      </c>
      <c r="E609" s="9" t="str">
        <f t="shared" si="157"/>
        <v/>
      </c>
      <c r="F609" s="10" t="str">
        <f t="shared" si="158"/>
        <v/>
      </c>
      <c r="G609" s="84"/>
      <c r="H609" s="20">
        <v>10</v>
      </c>
      <c r="I609" s="7"/>
      <c r="J609" s="7"/>
      <c r="K609" s="8" t="str">
        <f t="shared" si="159"/>
        <v/>
      </c>
      <c r="L609" s="9" t="str">
        <f t="shared" si="160"/>
        <v/>
      </c>
      <c r="M609" s="9" t="str">
        <f t="shared" si="161"/>
        <v/>
      </c>
    </row>
    <row r="610" spans="1:13" ht="15.6" x14ac:dyDescent="0.25">
      <c r="A610" s="6">
        <v>11</v>
      </c>
      <c r="B610" s="7"/>
      <c r="C610" s="7"/>
      <c r="D610" s="8" t="str">
        <f t="shared" si="156"/>
        <v/>
      </c>
      <c r="E610" s="9" t="str">
        <f t="shared" si="157"/>
        <v/>
      </c>
      <c r="F610" s="10" t="str">
        <f t="shared" si="158"/>
        <v/>
      </c>
      <c r="G610" s="84"/>
      <c r="H610" s="20">
        <v>11</v>
      </c>
      <c r="I610" s="7"/>
      <c r="J610" s="7"/>
      <c r="K610" s="8" t="str">
        <f t="shared" si="159"/>
        <v/>
      </c>
      <c r="L610" s="9" t="str">
        <f t="shared" si="160"/>
        <v/>
      </c>
      <c r="M610" s="9" t="str">
        <f t="shared" si="161"/>
        <v/>
      </c>
    </row>
    <row r="611" spans="1:13" ht="15.6" x14ac:dyDescent="0.25">
      <c r="A611" s="6">
        <v>12</v>
      </c>
      <c r="B611" s="7"/>
      <c r="C611" s="7"/>
      <c r="D611" s="8" t="str">
        <f t="shared" si="156"/>
        <v/>
      </c>
      <c r="E611" s="9" t="str">
        <f t="shared" si="157"/>
        <v/>
      </c>
      <c r="F611" s="10" t="str">
        <f t="shared" si="158"/>
        <v/>
      </c>
      <c r="G611" s="84"/>
      <c r="H611" s="20">
        <v>12</v>
      </c>
      <c r="I611" s="7"/>
      <c r="J611" s="7"/>
      <c r="K611" s="8" t="str">
        <f t="shared" si="159"/>
        <v/>
      </c>
      <c r="L611" s="9" t="str">
        <f t="shared" si="160"/>
        <v/>
      </c>
      <c r="M611" s="9" t="str">
        <f t="shared" si="161"/>
        <v/>
      </c>
    </row>
    <row r="612" spans="1:13" ht="15.6" x14ac:dyDescent="0.25">
      <c r="A612" s="6">
        <v>13</v>
      </c>
      <c r="B612" s="7"/>
      <c r="C612" s="7"/>
      <c r="D612" s="8" t="str">
        <f t="shared" si="156"/>
        <v/>
      </c>
      <c r="E612" s="9" t="str">
        <f t="shared" si="157"/>
        <v/>
      </c>
      <c r="F612" s="10" t="str">
        <f t="shared" si="158"/>
        <v/>
      </c>
      <c r="G612" s="84"/>
      <c r="H612" s="20">
        <v>13</v>
      </c>
      <c r="I612" s="7"/>
      <c r="J612" s="7"/>
      <c r="K612" s="8" t="str">
        <f t="shared" si="159"/>
        <v/>
      </c>
      <c r="L612" s="9" t="str">
        <f t="shared" si="160"/>
        <v/>
      </c>
      <c r="M612" s="9" t="str">
        <f t="shared" si="161"/>
        <v/>
      </c>
    </row>
    <row r="613" spans="1:13" ht="15.6" x14ac:dyDescent="0.25">
      <c r="A613" s="6">
        <v>14</v>
      </c>
      <c r="B613" s="7"/>
      <c r="C613" s="7"/>
      <c r="D613" s="8" t="str">
        <f t="shared" si="156"/>
        <v/>
      </c>
      <c r="E613" s="9" t="str">
        <f t="shared" si="157"/>
        <v/>
      </c>
      <c r="F613" s="10" t="str">
        <f t="shared" si="158"/>
        <v/>
      </c>
      <c r="G613" s="84"/>
      <c r="H613" s="20">
        <v>14</v>
      </c>
      <c r="I613" s="7"/>
      <c r="J613" s="7"/>
      <c r="K613" s="8" t="str">
        <f t="shared" si="159"/>
        <v/>
      </c>
      <c r="L613" s="9" t="str">
        <f t="shared" si="160"/>
        <v/>
      </c>
      <c r="M613" s="9" t="str">
        <f t="shared" si="161"/>
        <v/>
      </c>
    </row>
    <row r="614" spans="1:13" ht="15.6" x14ac:dyDescent="0.25">
      <c r="A614" s="6">
        <v>15</v>
      </c>
      <c r="B614" s="7"/>
      <c r="C614" s="7"/>
      <c r="D614" s="8" t="str">
        <f t="shared" si="156"/>
        <v/>
      </c>
      <c r="E614" s="9" t="str">
        <f t="shared" si="157"/>
        <v/>
      </c>
      <c r="F614" s="10" t="str">
        <f t="shared" si="158"/>
        <v/>
      </c>
      <c r="G614" s="84"/>
      <c r="H614" s="21">
        <v>15</v>
      </c>
      <c r="I614" s="22"/>
      <c r="J614" s="22"/>
      <c r="K614" s="23" t="str">
        <f t="shared" si="159"/>
        <v/>
      </c>
      <c r="L614" s="24" t="str">
        <f t="shared" si="160"/>
        <v/>
      </c>
      <c r="M614" s="24" t="str">
        <f t="shared" si="161"/>
        <v/>
      </c>
    </row>
    <row r="615" spans="1:13" ht="15.6" x14ac:dyDescent="0.3">
      <c r="A615" s="86" t="s">
        <v>9</v>
      </c>
      <c r="B615" s="87"/>
      <c r="C615" s="87"/>
      <c r="D615" s="88"/>
      <c r="E615" s="89">
        <f>ROUND((SUM(F600:F614)),2)</f>
        <v>0</v>
      </c>
      <c r="F615" s="90"/>
      <c r="G615" s="85"/>
      <c r="H615" s="86" t="s">
        <v>9</v>
      </c>
      <c r="I615" s="87"/>
      <c r="J615" s="87"/>
      <c r="K615" s="88"/>
      <c r="L615" s="89">
        <f>ROUND((SUM(M600:M614)),2)</f>
        <v>0</v>
      </c>
      <c r="M615" s="90"/>
    </row>
    <row r="616" spans="1:13" ht="15.6" x14ac:dyDescent="0.25">
      <c r="A616" s="69" t="s">
        <v>10</v>
      </c>
      <c r="B616" s="70"/>
      <c r="C616" s="70"/>
      <c r="D616" s="70"/>
      <c r="E616" s="70"/>
      <c r="F616" s="71"/>
      <c r="G616" s="12" t="s">
        <v>11</v>
      </c>
      <c r="H616" s="72">
        <f>IF((E615-L615)&lt;0,((E615-L615)*-1),(E615-L615))</f>
        <v>0</v>
      </c>
      <c r="I616" s="73"/>
      <c r="J616" s="73"/>
      <c r="K616" s="73"/>
      <c r="L616" s="73"/>
      <c r="M616" s="74"/>
    </row>
    <row r="617" spans="1:13" ht="15.6" x14ac:dyDescent="0.25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</row>
    <row r="620" spans="1:13" ht="15.6" x14ac:dyDescent="0.25">
      <c r="A620" s="32" t="s">
        <v>46</v>
      </c>
      <c r="B620" s="33"/>
      <c r="C620" s="33"/>
      <c r="D620" s="33"/>
      <c r="E620" s="33"/>
      <c r="F620" s="33"/>
      <c r="G620" s="33"/>
      <c r="H620" s="33"/>
      <c r="I620" s="33"/>
      <c r="J620" s="33"/>
      <c r="K620" s="33"/>
      <c r="L620" s="33"/>
      <c r="M620" s="34"/>
    </row>
    <row r="621" spans="1:13" ht="15.6" x14ac:dyDescent="0.25">
      <c r="A621" s="32" t="s">
        <v>1</v>
      </c>
      <c r="B621" s="33"/>
      <c r="C621" s="33"/>
      <c r="D621" s="33"/>
      <c r="E621" s="33"/>
      <c r="F621" s="34"/>
      <c r="G621" s="83"/>
      <c r="H621" s="32" t="s">
        <v>2</v>
      </c>
      <c r="I621" s="33"/>
      <c r="J621" s="33"/>
      <c r="K621" s="33"/>
      <c r="L621" s="33"/>
      <c r="M621" s="34"/>
    </row>
    <row r="622" spans="1:13" ht="15.6" x14ac:dyDescent="0.25">
      <c r="A622" s="2" t="s">
        <v>3</v>
      </c>
      <c r="B622" s="3" t="s">
        <v>4</v>
      </c>
      <c r="C622" s="3" t="s">
        <v>5</v>
      </c>
      <c r="D622" s="3" t="s">
        <v>6</v>
      </c>
      <c r="E622" s="3" t="s">
        <v>4</v>
      </c>
      <c r="F622" s="4" t="s">
        <v>7</v>
      </c>
      <c r="G622" s="84"/>
      <c r="H622" s="18" t="s">
        <v>3</v>
      </c>
      <c r="I622" s="19" t="str">
        <f>B622</f>
        <v>Dist</v>
      </c>
      <c r="J622" s="19" t="str">
        <f>C622</f>
        <v>R.L</v>
      </c>
      <c r="K622" s="19" t="str">
        <f>D622</f>
        <v>Av.RL</v>
      </c>
      <c r="L622" s="19" t="str">
        <f>E622</f>
        <v>Dist</v>
      </c>
      <c r="M622" s="19" t="str">
        <f>F622</f>
        <v>Area</v>
      </c>
    </row>
    <row r="623" spans="1:13" ht="15.6" x14ac:dyDescent="0.25">
      <c r="A623" s="6">
        <v>1</v>
      </c>
      <c r="B623" s="7"/>
      <c r="C623" s="7"/>
      <c r="D623" s="8" t="s">
        <v>8</v>
      </c>
      <c r="E623" s="9" t="s">
        <v>8</v>
      </c>
      <c r="F623" s="10" t="s">
        <v>8</v>
      </c>
      <c r="G623" s="84"/>
      <c r="H623" s="20">
        <v>1</v>
      </c>
      <c r="I623" s="7"/>
      <c r="J623" s="7"/>
      <c r="K623" s="8" t="s">
        <v>8</v>
      </c>
      <c r="L623" s="9" t="s">
        <v>8</v>
      </c>
      <c r="M623" s="9" t="s">
        <v>8</v>
      </c>
    </row>
    <row r="624" spans="1:13" ht="15.6" x14ac:dyDescent="0.25">
      <c r="A624" s="6">
        <v>2</v>
      </c>
      <c r="B624" s="7"/>
      <c r="C624" s="7"/>
      <c r="D624" s="8" t="str">
        <f t="shared" ref="D624:D637" si="162">IF(C624="","",ROUNDUP(((C623+C624)/2),2))</f>
        <v/>
      </c>
      <c r="E624" s="9" t="str">
        <f t="shared" ref="E624:E637" si="163">IF(B624="","",ROUND((B624-B623),2))</f>
        <v/>
      </c>
      <c r="F624" s="10" t="str">
        <f t="shared" ref="F624:F637" si="164">IF(E624="","",IF(C624="","",ROUND((E624*D624),3)))</f>
        <v/>
      </c>
      <c r="G624" s="84"/>
      <c r="H624" s="20">
        <v>2</v>
      </c>
      <c r="I624" s="7"/>
      <c r="J624" s="7"/>
      <c r="K624" s="8" t="str">
        <f>IF(J624="","",ROUNDUP(((J623+J624)/2),2))</f>
        <v/>
      </c>
      <c r="L624" s="9" t="str">
        <f>IF(I624="","",ROUND((I624-I623),2))</f>
        <v/>
      </c>
      <c r="M624" s="9" t="str">
        <f>IF(L624="","",IF(J624="","",ROUND((L624*K624),3)))</f>
        <v/>
      </c>
    </row>
    <row r="625" spans="1:13" ht="15.6" x14ac:dyDescent="0.25">
      <c r="A625" s="6">
        <v>3</v>
      </c>
      <c r="B625" s="7"/>
      <c r="C625" s="7"/>
      <c r="D625" s="8" t="str">
        <f t="shared" si="162"/>
        <v/>
      </c>
      <c r="E625" s="9" t="str">
        <f t="shared" si="163"/>
        <v/>
      </c>
      <c r="F625" s="10" t="str">
        <f t="shared" si="164"/>
        <v/>
      </c>
      <c r="G625" s="84"/>
      <c r="H625" s="20">
        <v>3</v>
      </c>
      <c r="I625" s="7"/>
      <c r="J625" s="7"/>
      <c r="K625" s="8" t="str">
        <f t="shared" ref="K625:K637" si="165">IF(J625="","",ROUNDUP(((J624+J625)/2),2))</f>
        <v/>
      </c>
      <c r="L625" s="9" t="str">
        <f t="shared" ref="L625:L637" si="166">IF(I625="","",ROUND((I625-I624),2))</f>
        <v/>
      </c>
      <c r="M625" s="9" t="str">
        <f t="shared" ref="M625:M637" si="167">IF(L625="","",IF(J625="","",ROUND((L625*K625),3)))</f>
        <v/>
      </c>
    </row>
    <row r="626" spans="1:13" ht="15.6" x14ac:dyDescent="0.25">
      <c r="A626" s="6">
        <v>4</v>
      </c>
      <c r="B626" s="7"/>
      <c r="C626" s="7"/>
      <c r="D626" s="8" t="str">
        <f t="shared" si="162"/>
        <v/>
      </c>
      <c r="E626" s="9" t="str">
        <f t="shared" si="163"/>
        <v/>
      </c>
      <c r="F626" s="10" t="str">
        <f t="shared" si="164"/>
        <v/>
      </c>
      <c r="G626" s="84"/>
      <c r="H626" s="20">
        <v>4</v>
      </c>
      <c r="I626" s="7"/>
      <c r="J626" s="7"/>
      <c r="K626" s="8" t="str">
        <f t="shared" si="165"/>
        <v/>
      </c>
      <c r="L626" s="9" t="str">
        <f t="shared" si="166"/>
        <v/>
      </c>
      <c r="M626" s="9" t="str">
        <f t="shared" si="167"/>
        <v/>
      </c>
    </row>
    <row r="627" spans="1:13" ht="15.6" x14ac:dyDescent="0.25">
      <c r="A627" s="6">
        <v>5</v>
      </c>
      <c r="B627" s="7"/>
      <c r="C627" s="7"/>
      <c r="D627" s="8" t="str">
        <f t="shared" si="162"/>
        <v/>
      </c>
      <c r="E627" s="9" t="str">
        <f t="shared" si="163"/>
        <v/>
      </c>
      <c r="F627" s="10" t="str">
        <f t="shared" si="164"/>
        <v/>
      </c>
      <c r="G627" s="84"/>
      <c r="H627" s="20">
        <v>5</v>
      </c>
      <c r="I627" s="7"/>
      <c r="J627" s="7"/>
      <c r="K627" s="8" t="str">
        <f t="shared" si="165"/>
        <v/>
      </c>
      <c r="L627" s="9" t="str">
        <f t="shared" si="166"/>
        <v/>
      </c>
      <c r="M627" s="9" t="str">
        <f t="shared" si="167"/>
        <v/>
      </c>
    </row>
    <row r="628" spans="1:13" ht="15.6" x14ac:dyDescent="0.25">
      <c r="A628" s="6">
        <v>6</v>
      </c>
      <c r="B628" s="7"/>
      <c r="C628" s="7"/>
      <c r="D628" s="8" t="str">
        <f t="shared" si="162"/>
        <v/>
      </c>
      <c r="E628" s="9" t="str">
        <f t="shared" si="163"/>
        <v/>
      </c>
      <c r="F628" s="10" t="str">
        <f t="shared" si="164"/>
        <v/>
      </c>
      <c r="G628" s="84"/>
      <c r="H628" s="20">
        <v>6</v>
      </c>
      <c r="I628" s="7"/>
      <c r="J628" s="7"/>
      <c r="K628" s="8" t="str">
        <f t="shared" si="165"/>
        <v/>
      </c>
      <c r="L628" s="9" t="str">
        <f t="shared" si="166"/>
        <v/>
      </c>
      <c r="M628" s="9" t="str">
        <f t="shared" si="167"/>
        <v/>
      </c>
    </row>
    <row r="629" spans="1:13" ht="15.6" x14ac:dyDescent="0.25">
      <c r="A629" s="6">
        <v>7</v>
      </c>
      <c r="B629" s="7"/>
      <c r="C629" s="7"/>
      <c r="D629" s="8" t="str">
        <f t="shared" si="162"/>
        <v/>
      </c>
      <c r="E629" s="9" t="str">
        <f t="shared" si="163"/>
        <v/>
      </c>
      <c r="F629" s="10" t="str">
        <f t="shared" si="164"/>
        <v/>
      </c>
      <c r="G629" s="84"/>
      <c r="H629" s="20">
        <v>7</v>
      </c>
      <c r="I629" s="7"/>
      <c r="J629" s="7"/>
      <c r="K629" s="8" t="str">
        <f t="shared" si="165"/>
        <v/>
      </c>
      <c r="L629" s="9" t="str">
        <f t="shared" si="166"/>
        <v/>
      </c>
      <c r="M629" s="9" t="str">
        <f t="shared" si="167"/>
        <v/>
      </c>
    </row>
    <row r="630" spans="1:13" ht="15.6" x14ac:dyDescent="0.25">
      <c r="A630" s="6">
        <v>8</v>
      </c>
      <c r="B630" s="7"/>
      <c r="C630" s="7"/>
      <c r="D630" s="8" t="str">
        <f t="shared" si="162"/>
        <v/>
      </c>
      <c r="E630" s="9" t="str">
        <f t="shared" si="163"/>
        <v/>
      </c>
      <c r="F630" s="10" t="str">
        <f t="shared" si="164"/>
        <v/>
      </c>
      <c r="G630" s="84"/>
      <c r="H630" s="20">
        <v>8</v>
      </c>
      <c r="I630" s="7"/>
      <c r="J630" s="7"/>
      <c r="K630" s="8" t="str">
        <f t="shared" si="165"/>
        <v/>
      </c>
      <c r="L630" s="9" t="str">
        <f t="shared" si="166"/>
        <v/>
      </c>
      <c r="M630" s="9" t="str">
        <f t="shared" si="167"/>
        <v/>
      </c>
    </row>
    <row r="631" spans="1:13" ht="15.6" x14ac:dyDescent="0.25">
      <c r="A631" s="6">
        <v>9</v>
      </c>
      <c r="B631" s="7"/>
      <c r="C631" s="7"/>
      <c r="D631" s="8" t="str">
        <f t="shared" si="162"/>
        <v/>
      </c>
      <c r="E631" s="9" t="str">
        <f t="shared" si="163"/>
        <v/>
      </c>
      <c r="F631" s="10" t="str">
        <f t="shared" si="164"/>
        <v/>
      </c>
      <c r="G631" s="84"/>
      <c r="H631" s="20">
        <v>9</v>
      </c>
      <c r="I631" s="7"/>
      <c r="J631" s="7"/>
      <c r="K631" s="8" t="str">
        <f t="shared" si="165"/>
        <v/>
      </c>
      <c r="L631" s="9" t="str">
        <f t="shared" si="166"/>
        <v/>
      </c>
      <c r="M631" s="9" t="str">
        <f t="shared" si="167"/>
        <v/>
      </c>
    </row>
    <row r="632" spans="1:13" ht="15.6" x14ac:dyDescent="0.25">
      <c r="A632" s="6">
        <v>10</v>
      </c>
      <c r="B632" s="7"/>
      <c r="C632" s="7"/>
      <c r="D632" s="8" t="str">
        <f t="shared" si="162"/>
        <v/>
      </c>
      <c r="E632" s="9" t="str">
        <f t="shared" si="163"/>
        <v/>
      </c>
      <c r="F632" s="10" t="str">
        <f t="shared" si="164"/>
        <v/>
      </c>
      <c r="G632" s="84"/>
      <c r="H632" s="20">
        <v>10</v>
      </c>
      <c r="I632" s="7"/>
      <c r="J632" s="7"/>
      <c r="K632" s="8" t="str">
        <f t="shared" si="165"/>
        <v/>
      </c>
      <c r="L632" s="9" t="str">
        <f t="shared" si="166"/>
        <v/>
      </c>
      <c r="M632" s="9" t="str">
        <f t="shared" si="167"/>
        <v/>
      </c>
    </row>
    <row r="633" spans="1:13" ht="15.6" x14ac:dyDescent="0.25">
      <c r="A633" s="6">
        <v>11</v>
      </c>
      <c r="B633" s="7"/>
      <c r="C633" s="7"/>
      <c r="D633" s="8" t="str">
        <f t="shared" si="162"/>
        <v/>
      </c>
      <c r="E633" s="9" t="str">
        <f t="shared" si="163"/>
        <v/>
      </c>
      <c r="F633" s="10" t="str">
        <f t="shared" si="164"/>
        <v/>
      </c>
      <c r="G633" s="84"/>
      <c r="H633" s="20">
        <v>11</v>
      </c>
      <c r="I633" s="7"/>
      <c r="J633" s="7"/>
      <c r="K633" s="8" t="str">
        <f t="shared" si="165"/>
        <v/>
      </c>
      <c r="L633" s="9" t="str">
        <f t="shared" si="166"/>
        <v/>
      </c>
      <c r="M633" s="9" t="str">
        <f t="shared" si="167"/>
        <v/>
      </c>
    </row>
    <row r="634" spans="1:13" ht="15.6" x14ac:dyDescent="0.25">
      <c r="A634" s="6">
        <v>12</v>
      </c>
      <c r="B634" s="7"/>
      <c r="C634" s="7"/>
      <c r="D634" s="8" t="str">
        <f t="shared" si="162"/>
        <v/>
      </c>
      <c r="E634" s="9" t="str">
        <f t="shared" si="163"/>
        <v/>
      </c>
      <c r="F634" s="10" t="str">
        <f t="shared" si="164"/>
        <v/>
      </c>
      <c r="G634" s="84"/>
      <c r="H634" s="20">
        <v>12</v>
      </c>
      <c r="I634" s="7"/>
      <c r="J634" s="7"/>
      <c r="K634" s="8" t="str">
        <f t="shared" si="165"/>
        <v/>
      </c>
      <c r="L634" s="9" t="str">
        <f t="shared" si="166"/>
        <v/>
      </c>
      <c r="M634" s="9" t="str">
        <f t="shared" si="167"/>
        <v/>
      </c>
    </row>
    <row r="635" spans="1:13" ht="15.6" x14ac:dyDescent="0.25">
      <c r="A635" s="6">
        <v>13</v>
      </c>
      <c r="B635" s="7"/>
      <c r="C635" s="7"/>
      <c r="D635" s="8" t="str">
        <f t="shared" si="162"/>
        <v/>
      </c>
      <c r="E635" s="9" t="str">
        <f t="shared" si="163"/>
        <v/>
      </c>
      <c r="F635" s="10" t="str">
        <f t="shared" si="164"/>
        <v/>
      </c>
      <c r="G635" s="84"/>
      <c r="H635" s="20">
        <v>13</v>
      </c>
      <c r="I635" s="7"/>
      <c r="J635" s="7"/>
      <c r="K635" s="8" t="str">
        <f t="shared" si="165"/>
        <v/>
      </c>
      <c r="L635" s="9" t="str">
        <f t="shared" si="166"/>
        <v/>
      </c>
      <c r="M635" s="9" t="str">
        <f t="shared" si="167"/>
        <v/>
      </c>
    </row>
    <row r="636" spans="1:13" ht="15.6" x14ac:dyDescent="0.25">
      <c r="A636" s="6">
        <v>14</v>
      </c>
      <c r="B636" s="7"/>
      <c r="C636" s="7"/>
      <c r="D636" s="8" t="str">
        <f t="shared" si="162"/>
        <v/>
      </c>
      <c r="E636" s="9" t="str">
        <f t="shared" si="163"/>
        <v/>
      </c>
      <c r="F636" s="10" t="str">
        <f t="shared" si="164"/>
        <v/>
      </c>
      <c r="G636" s="84"/>
      <c r="H636" s="20">
        <v>14</v>
      </c>
      <c r="I636" s="7"/>
      <c r="J636" s="7"/>
      <c r="K636" s="8" t="str">
        <f t="shared" si="165"/>
        <v/>
      </c>
      <c r="L636" s="9" t="str">
        <f t="shared" si="166"/>
        <v/>
      </c>
      <c r="M636" s="9" t="str">
        <f t="shared" si="167"/>
        <v/>
      </c>
    </row>
    <row r="637" spans="1:13" ht="15.6" x14ac:dyDescent="0.25">
      <c r="A637" s="6">
        <v>15</v>
      </c>
      <c r="B637" s="7"/>
      <c r="C637" s="7"/>
      <c r="D637" s="8" t="str">
        <f t="shared" si="162"/>
        <v/>
      </c>
      <c r="E637" s="9" t="str">
        <f t="shared" si="163"/>
        <v/>
      </c>
      <c r="F637" s="10" t="str">
        <f t="shared" si="164"/>
        <v/>
      </c>
      <c r="G637" s="84"/>
      <c r="H637" s="21">
        <v>15</v>
      </c>
      <c r="I637" s="22"/>
      <c r="J637" s="22"/>
      <c r="K637" s="23" t="str">
        <f t="shared" si="165"/>
        <v/>
      </c>
      <c r="L637" s="24" t="str">
        <f t="shared" si="166"/>
        <v/>
      </c>
      <c r="M637" s="24" t="str">
        <f t="shared" si="167"/>
        <v/>
      </c>
    </row>
    <row r="638" spans="1:13" ht="15.6" x14ac:dyDescent="0.3">
      <c r="A638" s="86" t="s">
        <v>9</v>
      </c>
      <c r="B638" s="87"/>
      <c r="C638" s="87"/>
      <c r="D638" s="88"/>
      <c r="E638" s="89">
        <f>ROUND((SUM(F623:F637)),2)</f>
        <v>0</v>
      </c>
      <c r="F638" s="90"/>
      <c r="G638" s="85"/>
      <c r="H638" s="86" t="s">
        <v>9</v>
      </c>
      <c r="I638" s="87"/>
      <c r="J638" s="87"/>
      <c r="K638" s="88"/>
      <c r="L638" s="89">
        <f>ROUND((SUM(M623:M637)),2)</f>
        <v>0</v>
      </c>
      <c r="M638" s="90"/>
    </row>
    <row r="639" spans="1:13" ht="15.6" x14ac:dyDescent="0.25">
      <c r="A639" s="69" t="s">
        <v>10</v>
      </c>
      <c r="B639" s="70"/>
      <c r="C639" s="70"/>
      <c r="D639" s="70"/>
      <c r="E639" s="70"/>
      <c r="F639" s="71"/>
      <c r="G639" s="12" t="s">
        <v>11</v>
      </c>
      <c r="H639" s="72">
        <f>IF((E638-L638)&lt;0,((E638-L638)*-1),(E638-L638))</f>
        <v>0</v>
      </c>
      <c r="I639" s="73"/>
      <c r="J639" s="73"/>
      <c r="K639" s="73"/>
      <c r="L639" s="73"/>
      <c r="M639" s="74"/>
    </row>
    <row r="640" spans="1:13" ht="15.6" x14ac:dyDescent="0.25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</row>
    <row r="643" spans="1:13" ht="15.6" x14ac:dyDescent="0.25">
      <c r="A643" s="32" t="s">
        <v>47</v>
      </c>
      <c r="B643" s="33"/>
      <c r="C643" s="33"/>
      <c r="D643" s="33"/>
      <c r="E643" s="33"/>
      <c r="F643" s="33"/>
      <c r="G643" s="33"/>
      <c r="H643" s="33"/>
      <c r="I643" s="33"/>
      <c r="J643" s="33"/>
      <c r="K643" s="33"/>
      <c r="L643" s="33"/>
      <c r="M643" s="34"/>
    </row>
    <row r="644" spans="1:13" ht="15.6" x14ac:dyDescent="0.25">
      <c r="A644" s="32" t="s">
        <v>1</v>
      </c>
      <c r="B644" s="33"/>
      <c r="C644" s="33"/>
      <c r="D644" s="33"/>
      <c r="E644" s="33"/>
      <c r="F644" s="34"/>
      <c r="G644" s="83"/>
      <c r="H644" s="32" t="s">
        <v>2</v>
      </c>
      <c r="I644" s="33"/>
      <c r="J644" s="33"/>
      <c r="K644" s="33"/>
      <c r="L644" s="33"/>
      <c r="M644" s="34"/>
    </row>
    <row r="645" spans="1:13" ht="15.6" x14ac:dyDescent="0.25">
      <c r="A645" s="2" t="s">
        <v>3</v>
      </c>
      <c r="B645" s="3" t="s">
        <v>4</v>
      </c>
      <c r="C645" s="3" t="s">
        <v>5</v>
      </c>
      <c r="D645" s="3" t="s">
        <v>6</v>
      </c>
      <c r="E645" s="3" t="s">
        <v>4</v>
      </c>
      <c r="F645" s="4" t="s">
        <v>7</v>
      </c>
      <c r="G645" s="84"/>
      <c r="H645" s="18" t="s">
        <v>3</v>
      </c>
      <c r="I645" s="19" t="str">
        <f>B645</f>
        <v>Dist</v>
      </c>
      <c r="J645" s="19" t="str">
        <f>C645</f>
        <v>R.L</v>
      </c>
      <c r="K645" s="19" t="str">
        <f>D645</f>
        <v>Av.RL</v>
      </c>
      <c r="L645" s="19" t="str">
        <f>E645</f>
        <v>Dist</v>
      </c>
      <c r="M645" s="19" t="str">
        <f>F645</f>
        <v>Area</v>
      </c>
    </row>
    <row r="646" spans="1:13" ht="15.6" x14ac:dyDescent="0.25">
      <c r="A646" s="6">
        <v>1</v>
      </c>
      <c r="B646" s="7"/>
      <c r="C646" s="7"/>
      <c r="D646" s="8" t="s">
        <v>8</v>
      </c>
      <c r="E646" s="9" t="s">
        <v>8</v>
      </c>
      <c r="F646" s="10" t="s">
        <v>8</v>
      </c>
      <c r="G646" s="84"/>
      <c r="H646" s="20">
        <v>1</v>
      </c>
      <c r="I646" s="7"/>
      <c r="J646" s="7"/>
      <c r="K646" s="8" t="s">
        <v>8</v>
      </c>
      <c r="L646" s="9" t="s">
        <v>8</v>
      </c>
      <c r="M646" s="9" t="s">
        <v>8</v>
      </c>
    </row>
    <row r="647" spans="1:13" ht="15.6" x14ac:dyDescent="0.25">
      <c r="A647" s="6">
        <v>2</v>
      </c>
      <c r="B647" s="7"/>
      <c r="C647" s="7"/>
      <c r="D647" s="8" t="str">
        <f t="shared" ref="D647:D660" si="168">IF(C647="","",ROUNDUP(((C646+C647)/2),2))</f>
        <v/>
      </c>
      <c r="E647" s="9" t="str">
        <f t="shared" ref="E647:E660" si="169">IF(B647="","",ROUND((B647-B646),2))</f>
        <v/>
      </c>
      <c r="F647" s="10" t="str">
        <f t="shared" ref="F647:F660" si="170">IF(E647="","",IF(C647="","",ROUND((E647*D647),3)))</f>
        <v/>
      </c>
      <c r="G647" s="84"/>
      <c r="H647" s="20">
        <v>2</v>
      </c>
      <c r="I647" s="7"/>
      <c r="J647" s="7"/>
      <c r="K647" s="8" t="str">
        <f>IF(J647="","",ROUNDUP(((J646+J647)/2),2))</f>
        <v/>
      </c>
      <c r="L647" s="9" t="str">
        <f>IF(I647="","",ROUND((I647-I646),2))</f>
        <v/>
      </c>
      <c r="M647" s="9" t="str">
        <f>IF(L647="","",IF(J647="","",ROUND((L647*K647),3)))</f>
        <v/>
      </c>
    </row>
    <row r="648" spans="1:13" ht="15.6" x14ac:dyDescent="0.25">
      <c r="A648" s="6">
        <v>3</v>
      </c>
      <c r="B648" s="7"/>
      <c r="C648" s="7"/>
      <c r="D648" s="8" t="str">
        <f t="shared" si="168"/>
        <v/>
      </c>
      <c r="E648" s="9" t="str">
        <f t="shared" si="169"/>
        <v/>
      </c>
      <c r="F648" s="10" t="str">
        <f t="shared" si="170"/>
        <v/>
      </c>
      <c r="G648" s="84"/>
      <c r="H648" s="20">
        <v>3</v>
      </c>
      <c r="I648" s="7"/>
      <c r="J648" s="7"/>
      <c r="K648" s="8" t="str">
        <f t="shared" ref="K648:K660" si="171">IF(J648="","",ROUNDUP(((J647+J648)/2),2))</f>
        <v/>
      </c>
      <c r="L648" s="9" t="str">
        <f t="shared" ref="L648:L660" si="172">IF(I648="","",ROUND((I648-I647),2))</f>
        <v/>
      </c>
      <c r="M648" s="9" t="str">
        <f t="shared" ref="M648:M660" si="173">IF(L648="","",IF(J648="","",ROUND((L648*K648),3)))</f>
        <v/>
      </c>
    </row>
    <row r="649" spans="1:13" ht="15.6" x14ac:dyDescent="0.25">
      <c r="A649" s="6">
        <v>4</v>
      </c>
      <c r="B649" s="7"/>
      <c r="C649" s="7"/>
      <c r="D649" s="8" t="str">
        <f t="shared" si="168"/>
        <v/>
      </c>
      <c r="E649" s="9" t="str">
        <f t="shared" si="169"/>
        <v/>
      </c>
      <c r="F649" s="10" t="str">
        <f t="shared" si="170"/>
        <v/>
      </c>
      <c r="G649" s="84"/>
      <c r="H649" s="20">
        <v>4</v>
      </c>
      <c r="I649" s="7"/>
      <c r="J649" s="7"/>
      <c r="K649" s="8" t="str">
        <f t="shared" si="171"/>
        <v/>
      </c>
      <c r="L649" s="9" t="str">
        <f t="shared" si="172"/>
        <v/>
      </c>
      <c r="M649" s="9" t="str">
        <f t="shared" si="173"/>
        <v/>
      </c>
    </row>
    <row r="650" spans="1:13" ht="15.6" x14ac:dyDescent="0.25">
      <c r="A650" s="6">
        <v>5</v>
      </c>
      <c r="B650" s="7"/>
      <c r="C650" s="7"/>
      <c r="D650" s="8" t="str">
        <f t="shared" si="168"/>
        <v/>
      </c>
      <c r="E650" s="9" t="str">
        <f t="shared" si="169"/>
        <v/>
      </c>
      <c r="F650" s="10" t="str">
        <f t="shared" si="170"/>
        <v/>
      </c>
      <c r="G650" s="84"/>
      <c r="H650" s="20">
        <v>5</v>
      </c>
      <c r="I650" s="7"/>
      <c r="J650" s="7"/>
      <c r="K650" s="8" t="str">
        <f t="shared" si="171"/>
        <v/>
      </c>
      <c r="L650" s="9" t="str">
        <f t="shared" si="172"/>
        <v/>
      </c>
      <c r="M650" s="9" t="str">
        <f t="shared" si="173"/>
        <v/>
      </c>
    </row>
    <row r="651" spans="1:13" ht="15.6" x14ac:dyDescent="0.25">
      <c r="A651" s="6">
        <v>6</v>
      </c>
      <c r="B651" s="7"/>
      <c r="C651" s="7"/>
      <c r="D651" s="8" t="str">
        <f t="shared" si="168"/>
        <v/>
      </c>
      <c r="E651" s="9" t="str">
        <f t="shared" si="169"/>
        <v/>
      </c>
      <c r="F651" s="10" t="str">
        <f t="shared" si="170"/>
        <v/>
      </c>
      <c r="G651" s="84"/>
      <c r="H651" s="20">
        <v>6</v>
      </c>
      <c r="I651" s="7"/>
      <c r="J651" s="7"/>
      <c r="K651" s="8" t="str">
        <f t="shared" si="171"/>
        <v/>
      </c>
      <c r="L651" s="9" t="str">
        <f t="shared" si="172"/>
        <v/>
      </c>
      <c r="M651" s="9" t="str">
        <f t="shared" si="173"/>
        <v/>
      </c>
    </row>
    <row r="652" spans="1:13" ht="15.6" x14ac:dyDescent="0.25">
      <c r="A652" s="6">
        <v>7</v>
      </c>
      <c r="B652" s="7"/>
      <c r="C652" s="7"/>
      <c r="D652" s="8" t="str">
        <f t="shared" si="168"/>
        <v/>
      </c>
      <c r="E652" s="9" t="str">
        <f t="shared" si="169"/>
        <v/>
      </c>
      <c r="F652" s="10" t="str">
        <f t="shared" si="170"/>
        <v/>
      </c>
      <c r="G652" s="84"/>
      <c r="H652" s="20">
        <v>7</v>
      </c>
      <c r="I652" s="7"/>
      <c r="J652" s="7"/>
      <c r="K652" s="8" t="str">
        <f t="shared" si="171"/>
        <v/>
      </c>
      <c r="L652" s="9" t="str">
        <f t="shared" si="172"/>
        <v/>
      </c>
      <c r="M652" s="9" t="str">
        <f t="shared" si="173"/>
        <v/>
      </c>
    </row>
    <row r="653" spans="1:13" ht="15.6" x14ac:dyDescent="0.25">
      <c r="A653" s="6">
        <v>8</v>
      </c>
      <c r="B653" s="7"/>
      <c r="C653" s="7"/>
      <c r="D653" s="8" t="str">
        <f t="shared" si="168"/>
        <v/>
      </c>
      <c r="E653" s="9" t="str">
        <f t="shared" si="169"/>
        <v/>
      </c>
      <c r="F653" s="10" t="str">
        <f t="shared" si="170"/>
        <v/>
      </c>
      <c r="G653" s="84"/>
      <c r="H653" s="20">
        <v>8</v>
      </c>
      <c r="I653" s="7"/>
      <c r="J653" s="7"/>
      <c r="K653" s="8" t="str">
        <f t="shared" si="171"/>
        <v/>
      </c>
      <c r="L653" s="9" t="str">
        <f t="shared" si="172"/>
        <v/>
      </c>
      <c r="M653" s="9" t="str">
        <f t="shared" si="173"/>
        <v/>
      </c>
    </row>
    <row r="654" spans="1:13" ht="15.6" x14ac:dyDescent="0.25">
      <c r="A654" s="6">
        <v>9</v>
      </c>
      <c r="B654" s="7"/>
      <c r="C654" s="7"/>
      <c r="D654" s="8" t="str">
        <f t="shared" si="168"/>
        <v/>
      </c>
      <c r="E654" s="9" t="str">
        <f t="shared" si="169"/>
        <v/>
      </c>
      <c r="F654" s="10" t="str">
        <f t="shared" si="170"/>
        <v/>
      </c>
      <c r="G654" s="84"/>
      <c r="H654" s="20">
        <v>9</v>
      </c>
      <c r="I654" s="7"/>
      <c r="J654" s="7"/>
      <c r="K654" s="8" t="str">
        <f t="shared" si="171"/>
        <v/>
      </c>
      <c r="L654" s="9" t="str">
        <f t="shared" si="172"/>
        <v/>
      </c>
      <c r="M654" s="9" t="str">
        <f t="shared" si="173"/>
        <v/>
      </c>
    </row>
    <row r="655" spans="1:13" ht="15.6" x14ac:dyDescent="0.25">
      <c r="A655" s="6">
        <v>10</v>
      </c>
      <c r="B655" s="7"/>
      <c r="C655" s="7"/>
      <c r="D655" s="8" t="str">
        <f t="shared" si="168"/>
        <v/>
      </c>
      <c r="E655" s="9" t="str">
        <f t="shared" si="169"/>
        <v/>
      </c>
      <c r="F655" s="10" t="str">
        <f t="shared" si="170"/>
        <v/>
      </c>
      <c r="G655" s="84"/>
      <c r="H655" s="20">
        <v>10</v>
      </c>
      <c r="I655" s="7"/>
      <c r="J655" s="7"/>
      <c r="K655" s="8" t="str">
        <f t="shared" si="171"/>
        <v/>
      </c>
      <c r="L655" s="9" t="str">
        <f t="shared" si="172"/>
        <v/>
      </c>
      <c r="M655" s="9" t="str">
        <f t="shared" si="173"/>
        <v/>
      </c>
    </row>
    <row r="656" spans="1:13" ht="15.6" x14ac:dyDescent="0.25">
      <c r="A656" s="6">
        <v>11</v>
      </c>
      <c r="B656" s="7"/>
      <c r="C656" s="7"/>
      <c r="D656" s="8" t="str">
        <f t="shared" si="168"/>
        <v/>
      </c>
      <c r="E656" s="9" t="str">
        <f t="shared" si="169"/>
        <v/>
      </c>
      <c r="F656" s="10" t="str">
        <f t="shared" si="170"/>
        <v/>
      </c>
      <c r="G656" s="84"/>
      <c r="H656" s="20">
        <v>11</v>
      </c>
      <c r="I656" s="7"/>
      <c r="J656" s="7"/>
      <c r="K656" s="8" t="str">
        <f t="shared" si="171"/>
        <v/>
      </c>
      <c r="L656" s="9" t="str">
        <f t="shared" si="172"/>
        <v/>
      </c>
      <c r="M656" s="9" t="str">
        <f t="shared" si="173"/>
        <v/>
      </c>
    </row>
    <row r="657" spans="1:13" ht="15.6" x14ac:dyDescent="0.25">
      <c r="A657" s="6">
        <v>12</v>
      </c>
      <c r="B657" s="7"/>
      <c r="C657" s="7"/>
      <c r="D657" s="8" t="str">
        <f t="shared" si="168"/>
        <v/>
      </c>
      <c r="E657" s="9" t="str">
        <f t="shared" si="169"/>
        <v/>
      </c>
      <c r="F657" s="10" t="str">
        <f t="shared" si="170"/>
        <v/>
      </c>
      <c r="G657" s="84"/>
      <c r="H657" s="20">
        <v>12</v>
      </c>
      <c r="I657" s="7"/>
      <c r="J657" s="7"/>
      <c r="K657" s="8" t="str">
        <f t="shared" si="171"/>
        <v/>
      </c>
      <c r="L657" s="9" t="str">
        <f t="shared" si="172"/>
        <v/>
      </c>
      <c r="M657" s="9" t="str">
        <f t="shared" si="173"/>
        <v/>
      </c>
    </row>
    <row r="658" spans="1:13" ht="15.6" x14ac:dyDescent="0.25">
      <c r="A658" s="6">
        <v>13</v>
      </c>
      <c r="B658" s="7"/>
      <c r="C658" s="7"/>
      <c r="D658" s="8" t="str">
        <f t="shared" si="168"/>
        <v/>
      </c>
      <c r="E658" s="9" t="str">
        <f t="shared" si="169"/>
        <v/>
      </c>
      <c r="F658" s="10" t="str">
        <f t="shared" si="170"/>
        <v/>
      </c>
      <c r="G658" s="84"/>
      <c r="H658" s="20">
        <v>13</v>
      </c>
      <c r="I658" s="7"/>
      <c r="J658" s="7"/>
      <c r="K658" s="8" t="str">
        <f t="shared" si="171"/>
        <v/>
      </c>
      <c r="L658" s="9" t="str">
        <f t="shared" si="172"/>
        <v/>
      </c>
      <c r="M658" s="9" t="str">
        <f t="shared" si="173"/>
        <v/>
      </c>
    </row>
    <row r="659" spans="1:13" ht="15.6" x14ac:dyDescent="0.25">
      <c r="A659" s="6">
        <v>14</v>
      </c>
      <c r="B659" s="7"/>
      <c r="C659" s="7"/>
      <c r="D659" s="8" t="str">
        <f t="shared" si="168"/>
        <v/>
      </c>
      <c r="E659" s="9" t="str">
        <f t="shared" si="169"/>
        <v/>
      </c>
      <c r="F659" s="10" t="str">
        <f t="shared" si="170"/>
        <v/>
      </c>
      <c r="G659" s="84"/>
      <c r="H659" s="20">
        <v>14</v>
      </c>
      <c r="I659" s="7"/>
      <c r="J659" s="7"/>
      <c r="K659" s="8" t="str">
        <f t="shared" si="171"/>
        <v/>
      </c>
      <c r="L659" s="9" t="str">
        <f t="shared" si="172"/>
        <v/>
      </c>
      <c r="M659" s="9" t="str">
        <f t="shared" si="173"/>
        <v/>
      </c>
    </row>
    <row r="660" spans="1:13" ht="15.6" x14ac:dyDescent="0.25">
      <c r="A660" s="6">
        <v>15</v>
      </c>
      <c r="B660" s="7"/>
      <c r="C660" s="7"/>
      <c r="D660" s="8" t="str">
        <f t="shared" si="168"/>
        <v/>
      </c>
      <c r="E660" s="9" t="str">
        <f t="shared" si="169"/>
        <v/>
      </c>
      <c r="F660" s="10" t="str">
        <f t="shared" si="170"/>
        <v/>
      </c>
      <c r="G660" s="84"/>
      <c r="H660" s="21">
        <v>15</v>
      </c>
      <c r="I660" s="22"/>
      <c r="J660" s="22"/>
      <c r="K660" s="23" t="str">
        <f t="shared" si="171"/>
        <v/>
      </c>
      <c r="L660" s="24" t="str">
        <f t="shared" si="172"/>
        <v/>
      </c>
      <c r="M660" s="24" t="str">
        <f t="shared" si="173"/>
        <v/>
      </c>
    </row>
    <row r="661" spans="1:13" ht="15.6" x14ac:dyDescent="0.3">
      <c r="A661" s="86" t="s">
        <v>9</v>
      </c>
      <c r="B661" s="87"/>
      <c r="C661" s="87"/>
      <c r="D661" s="88"/>
      <c r="E661" s="89">
        <f>ROUND((SUM(F646:F660)),2)</f>
        <v>0</v>
      </c>
      <c r="F661" s="90"/>
      <c r="G661" s="85"/>
      <c r="H661" s="86" t="s">
        <v>9</v>
      </c>
      <c r="I661" s="87"/>
      <c r="J661" s="87"/>
      <c r="K661" s="88"/>
      <c r="L661" s="89">
        <f>ROUND((SUM(M646:M660)),2)</f>
        <v>0</v>
      </c>
      <c r="M661" s="90"/>
    </row>
    <row r="662" spans="1:13" ht="15.6" x14ac:dyDescent="0.25">
      <c r="A662" s="69" t="s">
        <v>10</v>
      </c>
      <c r="B662" s="70"/>
      <c r="C662" s="70"/>
      <c r="D662" s="70"/>
      <c r="E662" s="70"/>
      <c r="F662" s="71"/>
      <c r="G662" s="12" t="s">
        <v>11</v>
      </c>
      <c r="H662" s="72">
        <f>IF((E661-L661)&lt;0,((E661-L661)*-1),(E661-L661))</f>
        <v>0</v>
      </c>
      <c r="I662" s="73"/>
      <c r="J662" s="73"/>
      <c r="K662" s="73"/>
      <c r="L662" s="73"/>
      <c r="M662" s="74"/>
    </row>
    <row r="663" spans="1:13" ht="15.6" x14ac:dyDescent="0.25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</row>
    <row r="666" spans="1:13" ht="15.6" x14ac:dyDescent="0.25">
      <c r="A666" s="32" t="s">
        <v>48</v>
      </c>
      <c r="B666" s="33"/>
      <c r="C666" s="33"/>
      <c r="D666" s="33"/>
      <c r="E666" s="33"/>
      <c r="F666" s="33"/>
      <c r="G666" s="33"/>
      <c r="H666" s="33"/>
      <c r="I666" s="33"/>
      <c r="J666" s="33"/>
      <c r="K666" s="33"/>
      <c r="L666" s="33"/>
      <c r="M666" s="34"/>
    </row>
    <row r="667" spans="1:13" ht="15.6" x14ac:dyDescent="0.25">
      <c r="A667" s="32" t="s">
        <v>1</v>
      </c>
      <c r="B667" s="33"/>
      <c r="C667" s="33"/>
      <c r="D667" s="33"/>
      <c r="E667" s="33"/>
      <c r="F667" s="34"/>
      <c r="G667" s="83"/>
      <c r="H667" s="32" t="s">
        <v>2</v>
      </c>
      <c r="I667" s="33"/>
      <c r="J667" s="33"/>
      <c r="K667" s="33"/>
      <c r="L667" s="33"/>
      <c r="M667" s="34"/>
    </row>
    <row r="668" spans="1:13" ht="15.6" x14ac:dyDescent="0.25">
      <c r="A668" s="2" t="s">
        <v>3</v>
      </c>
      <c r="B668" s="3" t="s">
        <v>4</v>
      </c>
      <c r="C668" s="3" t="s">
        <v>5</v>
      </c>
      <c r="D668" s="3" t="s">
        <v>6</v>
      </c>
      <c r="E668" s="3" t="s">
        <v>4</v>
      </c>
      <c r="F668" s="4" t="s">
        <v>7</v>
      </c>
      <c r="G668" s="84"/>
      <c r="H668" s="18" t="s">
        <v>3</v>
      </c>
      <c r="I668" s="19" t="str">
        <f>B668</f>
        <v>Dist</v>
      </c>
      <c r="J668" s="19" t="str">
        <f>C668</f>
        <v>R.L</v>
      </c>
      <c r="K668" s="19" t="str">
        <f>D668</f>
        <v>Av.RL</v>
      </c>
      <c r="L668" s="19" t="str">
        <f>E668</f>
        <v>Dist</v>
      </c>
      <c r="M668" s="19" t="str">
        <f>F668</f>
        <v>Area</v>
      </c>
    </row>
    <row r="669" spans="1:13" ht="15.6" x14ac:dyDescent="0.25">
      <c r="A669" s="6">
        <v>1</v>
      </c>
      <c r="B669" s="7"/>
      <c r="C669" s="7"/>
      <c r="D669" s="8" t="s">
        <v>8</v>
      </c>
      <c r="E669" s="9" t="s">
        <v>8</v>
      </c>
      <c r="F669" s="10" t="s">
        <v>8</v>
      </c>
      <c r="G669" s="84"/>
      <c r="H669" s="20">
        <v>1</v>
      </c>
      <c r="I669" s="7"/>
      <c r="J669" s="7"/>
      <c r="K669" s="8" t="s">
        <v>8</v>
      </c>
      <c r="L669" s="9" t="s">
        <v>8</v>
      </c>
      <c r="M669" s="9" t="s">
        <v>8</v>
      </c>
    </row>
    <row r="670" spans="1:13" ht="15.6" x14ac:dyDescent="0.25">
      <c r="A670" s="6">
        <v>2</v>
      </c>
      <c r="B670" s="7"/>
      <c r="C670" s="7"/>
      <c r="D670" s="8" t="str">
        <f t="shared" ref="D670:D683" si="174">IF(C670="","",ROUNDUP(((C669+C670)/2),2))</f>
        <v/>
      </c>
      <c r="E670" s="9" t="str">
        <f t="shared" ref="E670:E683" si="175">IF(B670="","",ROUND((B670-B669),2))</f>
        <v/>
      </c>
      <c r="F670" s="10" t="str">
        <f t="shared" ref="F670:F683" si="176">IF(E670="","",IF(C670="","",ROUND((E670*D670),3)))</f>
        <v/>
      </c>
      <c r="G670" s="84"/>
      <c r="H670" s="20">
        <v>2</v>
      </c>
      <c r="I670" s="7"/>
      <c r="J670" s="7"/>
      <c r="K670" s="8" t="str">
        <f>IF(J670="","",ROUNDUP(((J669+J670)/2),2))</f>
        <v/>
      </c>
      <c r="L670" s="9" t="str">
        <f>IF(I670="","",ROUND((I670-I669),2))</f>
        <v/>
      </c>
      <c r="M670" s="9" t="str">
        <f>IF(L670="","",IF(J670="","",ROUND((L670*K670),3)))</f>
        <v/>
      </c>
    </row>
    <row r="671" spans="1:13" ht="15.6" x14ac:dyDescent="0.25">
      <c r="A671" s="6">
        <v>3</v>
      </c>
      <c r="B671" s="7"/>
      <c r="C671" s="7"/>
      <c r="D671" s="8" t="str">
        <f t="shared" si="174"/>
        <v/>
      </c>
      <c r="E671" s="9" t="str">
        <f t="shared" si="175"/>
        <v/>
      </c>
      <c r="F671" s="10" t="str">
        <f t="shared" si="176"/>
        <v/>
      </c>
      <c r="G671" s="84"/>
      <c r="H671" s="20">
        <v>3</v>
      </c>
      <c r="I671" s="7"/>
      <c r="J671" s="7"/>
      <c r="K671" s="8" t="str">
        <f t="shared" ref="K671:K683" si="177">IF(J671="","",ROUNDUP(((J670+J671)/2),2))</f>
        <v/>
      </c>
      <c r="L671" s="9" t="str">
        <f t="shared" ref="L671:L683" si="178">IF(I671="","",ROUND((I671-I670),2))</f>
        <v/>
      </c>
      <c r="M671" s="9" t="str">
        <f t="shared" ref="M671:M683" si="179">IF(L671="","",IF(J671="","",ROUND((L671*K671),3)))</f>
        <v/>
      </c>
    </row>
    <row r="672" spans="1:13" ht="15.6" x14ac:dyDescent="0.25">
      <c r="A672" s="6">
        <v>4</v>
      </c>
      <c r="B672" s="7"/>
      <c r="C672" s="7"/>
      <c r="D672" s="8" t="str">
        <f t="shared" si="174"/>
        <v/>
      </c>
      <c r="E672" s="9" t="str">
        <f t="shared" si="175"/>
        <v/>
      </c>
      <c r="F672" s="10" t="str">
        <f t="shared" si="176"/>
        <v/>
      </c>
      <c r="G672" s="84"/>
      <c r="H672" s="20">
        <v>4</v>
      </c>
      <c r="I672" s="7"/>
      <c r="J672" s="7"/>
      <c r="K672" s="8" t="str">
        <f t="shared" si="177"/>
        <v/>
      </c>
      <c r="L672" s="9" t="str">
        <f t="shared" si="178"/>
        <v/>
      </c>
      <c r="M672" s="9" t="str">
        <f t="shared" si="179"/>
        <v/>
      </c>
    </row>
    <row r="673" spans="1:13" ht="15.6" x14ac:dyDescent="0.25">
      <c r="A673" s="6">
        <v>5</v>
      </c>
      <c r="B673" s="7"/>
      <c r="C673" s="7"/>
      <c r="D673" s="8" t="str">
        <f t="shared" si="174"/>
        <v/>
      </c>
      <c r="E673" s="9" t="str">
        <f t="shared" si="175"/>
        <v/>
      </c>
      <c r="F673" s="10" t="str">
        <f t="shared" si="176"/>
        <v/>
      </c>
      <c r="G673" s="84"/>
      <c r="H673" s="20">
        <v>5</v>
      </c>
      <c r="I673" s="7"/>
      <c r="J673" s="7"/>
      <c r="K673" s="8" t="str">
        <f t="shared" si="177"/>
        <v/>
      </c>
      <c r="L673" s="9" t="str">
        <f t="shared" si="178"/>
        <v/>
      </c>
      <c r="M673" s="9" t="str">
        <f t="shared" si="179"/>
        <v/>
      </c>
    </row>
    <row r="674" spans="1:13" ht="15.6" x14ac:dyDescent="0.25">
      <c r="A674" s="6">
        <v>6</v>
      </c>
      <c r="B674" s="7"/>
      <c r="C674" s="7"/>
      <c r="D674" s="8" t="str">
        <f t="shared" si="174"/>
        <v/>
      </c>
      <c r="E674" s="9" t="str">
        <f t="shared" si="175"/>
        <v/>
      </c>
      <c r="F674" s="10" t="str">
        <f t="shared" si="176"/>
        <v/>
      </c>
      <c r="G674" s="84"/>
      <c r="H674" s="20">
        <v>6</v>
      </c>
      <c r="I674" s="7"/>
      <c r="J674" s="7"/>
      <c r="K674" s="8" t="str">
        <f t="shared" si="177"/>
        <v/>
      </c>
      <c r="L674" s="9" t="str">
        <f t="shared" si="178"/>
        <v/>
      </c>
      <c r="M674" s="9" t="str">
        <f t="shared" si="179"/>
        <v/>
      </c>
    </row>
    <row r="675" spans="1:13" ht="15.6" x14ac:dyDescent="0.25">
      <c r="A675" s="6">
        <v>7</v>
      </c>
      <c r="B675" s="7"/>
      <c r="C675" s="7"/>
      <c r="D675" s="8" t="str">
        <f t="shared" si="174"/>
        <v/>
      </c>
      <c r="E675" s="9" t="str">
        <f t="shared" si="175"/>
        <v/>
      </c>
      <c r="F675" s="10" t="str">
        <f t="shared" si="176"/>
        <v/>
      </c>
      <c r="G675" s="84"/>
      <c r="H675" s="20">
        <v>7</v>
      </c>
      <c r="I675" s="7"/>
      <c r="J675" s="7"/>
      <c r="K675" s="8" t="str">
        <f t="shared" si="177"/>
        <v/>
      </c>
      <c r="L675" s="9" t="str">
        <f t="shared" si="178"/>
        <v/>
      </c>
      <c r="M675" s="9" t="str">
        <f t="shared" si="179"/>
        <v/>
      </c>
    </row>
    <row r="676" spans="1:13" ht="15.6" x14ac:dyDescent="0.25">
      <c r="A676" s="6">
        <v>8</v>
      </c>
      <c r="B676" s="7"/>
      <c r="C676" s="7"/>
      <c r="D676" s="8" t="str">
        <f t="shared" si="174"/>
        <v/>
      </c>
      <c r="E676" s="9" t="str">
        <f t="shared" si="175"/>
        <v/>
      </c>
      <c r="F676" s="10" t="str">
        <f t="shared" si="176"/>
        <v/>
      </c>
      <c r="G676" s="84"/>
      <c r="H676" s="20">
        <v>8</v>
      </c>
      <c r="I676" s="7"/>
      <c r="J676" s="7"/>
      <c r="K676" s="8" t="str">
        <f t="shared" si="177"/>
        <v/>
      </c>
      <c r="L676" s="9" t="str">
        <f t="shared" si="178"/>
        <v/>
      </c>
      <c r="M676" s="9" t="str">
        <f t="shared" si="179"/>
        <v/>
      </c>
    </row>
    <row r="677" spans="1:13" ht="15.6" x14ac:dyDescent="0.25">
      <c r="A677" s="6">
        <v>9</v>
      </c>
      <c r="B677" s="7"/>
      <c r="C677" s="7"/>
      <c r="D677" s="8" t="str">
        <f t="shared" si="174"/>
        <v/>
      </c>
      <c r="E677" s="9" t="str">
        <f t="shared" si="175"/>
        <v/>
      </c>
      <c r="F677" s="10" t="str">
        <f t="shared" si="176"/>
        <v/>
      </c>
      <c r="G677" s="84"/>
      <c r="H677" s="20">
        <v>9</v>
      </c>
      <c r="I677" s="7"/>
      <c r="J677" s="7"/>
      <c r="K677" s="8" t="str">
        <f t="shared" si="177"/>
        <v/>
      </c>
      <c r="L677" s="9" t="str">
        <f t="shared" si="178"/>
        <v/>
      </c>
      <c r="M677" s="9" t="str">
        <f t="shared" si="179"/>
        <v/>
      </c>
    </row>
    <row r="678" spans="1:13" ht="15.6" x14ac:dyDescent="0.25">
      <c r="A678" s="6">
        <v>10</v>
      </c>
      <c r="B678" s="7"/>
      <c r="C678" s="7"/>
      <c r="D678" s="8" t="str">
        <f t="shared" si="174"/>
        <v/>
      </c>
      <c r="E678" s="9" t="str">
        <f t="shared" si="175"/>
        <v/>
      </c>
      <c r="F678" s="10" t="str">
        <f t="shared" si="176"/>
        <v/>
      </c>
      <c r="G678" s="84"/>
      <c r="H678" s="20">
        <v>10</v>
      </c>
      <c r="I678" s="7"/>
      <c r="J678" s="7"/>
      <c r="K678" s="8" t="str">
        <f t="shared" si="177"/>
        <v/>
      </c>
      <c r="L678" s="9" t="str">
        <f t="shared" si="178"/>
        <v/>
      </c>
      <c r="M678" s="9" t="str">
        <f t="shared" si="179"/>
        <v/>
      </c>
    </row>
    <row r="679" spans="1:13" ht="15.6" x14ac:dyDescent="0.25">
      <c r="A679" s="6">
        <v>11</v>
      </c>
      <c r="B679" s="7"/>
      <c r="C679" s="7"/>
      <c r="D679" s="8" t="str">
        <f t="shared" si="174"/>
        <v/>
      </c>
      <c r="E679" s="9" t="str">
        <f t="shared" si="175"/>
        <v/>
      </c>
      <c r="F679" s="10" t="str">
        <f t="shared" si="176"/>
        <v/>
      </c>
      <c r="G679" s="84"/>
      <c r="H679" s="20">
        <v>11</v>
      </c>
      <c r="I679" s="7"/>
      <c r="J679" s="7"/>
      <c r="K679" s="8" t="str">
        <f t="shared" si="177"/>
        <v/>
      </c>
      <c r="L679" s="9" t="str">
        <f t="shared" si="178"/>
        <v/>
      </c>
      <c r="M679" s="9" t="str">
        <f t="shared" si="179"/>
        <v/>
      </c>
    </row>
    <row r="680" spans="1:13" ht="15.6" x14ac:dyDescent="0.25">
      <c r="A680" s="6">
        <v>12</v>
      </c>
      <c r="B680" s="7"/>
      <c r="C680" s="7"/>
      <c r="D680" s="8" t="str">
        <f t="shared" si="174"/>
        <v/>
      </c>
      <c r="E680" s="9" t="str">
        <f t="shared" si="175"/>
        <v/>
      </c>
      <c r="F680" s="10" t="str">
        <f t="shared" si="176"/>
        <v/>
      </c>
      <c r="G680" s="84"/>
      <c r="H680" s="20">
        <v>12</v>
      </c>
      <c r="I680" s="7"/>
      <c r="J680" s="7"/>
      <c r="K680" s="8" t="str">
        <f t="shared" si="177"/>
        <v/>
      </c>
      <c r="L680" s="9" t="str">
        <f t="shared" si="178"/>
        <v/>
      </c>
      <c r="M680" s="9" t="str">
        <f t="shared" si="179"/>
        <v/>
      </c>
    </row>
    <row r="681" spans="1:13" ht="15.6" x14ac:dyDescent="0.25">
      <c r="A681" s="6">
        <v>13</v>
      </c>
      <c r="B681" s="7"/>
      <c r="C681" s="7"/>
      <c r="D681" s="8" t="str">
        <f t="shared" si="174"/>
        <v/>
      </c>
      <c r="E681" s="9" t="str">
        <f t="shared" si="175"/>
        <v/>
      </c>
      <c r="F681" s="10" t="str">
        <f t="shared" si="176"/>
        <v/>
      </c>
      <c r="G681" s="84"/>
      <c r="H681" s="20">
        <v>13</v>
      </c>
      <c r="I681" s="7"/>
      <c r="J681" s="7"/>
      <c r="K681" s="8" t="str">
        <f t="shared" si="177"/>
        <v/>
      </c>
      <c r="L681" s="9" t="str">
        <f t="shared" si="178"/>
        <v/>
      </c>
      <c r="M681" s="9" t="str">
        <f t="shared" si="179"/>
        <v/>
      </c>
    </row>
    <row r="682" spans="1:13" ht="15.6" x14ac:dyDescent="0.25">
      <c r="A682" s="6">
        <v>14</v>
      </c>
      <c r="B682" s="7"/>
      <c r="C682" s="7"/>
      <c r="D682" s="8" t="str">
        <f t="shared" si="174"/>
        <v/>
      </c>
      <c r="E682" s="9" t="str">
        <f t="shared" si="175"/>
        <v/>
      </c>
      <c r="F682" s="10" t="str">
        <f t="shared" si="176"/>
        <v/>
      </c>
      <c r="G682" s="84"/>
      <c r="H682" s="20">
        <v>14</v>
      </c>
      <c r="I682" s="7"/>
      <c r="J682" s="7"/>
      <c r="K682" s="8" t="str">
        <f t="shared" si="177"/>
        <v/>
      </c>
      <c r="L682" s="9" t="str">
        <f t="shared" si="178"/>
        <v/>
      </c>
      <c r="M682" s="9" t="str">
        <f t="shared" si="179"/>
        <v/>
      </c>
    </row>
    <row r="683" spans="1:13" ht="15.6" x14ac:dyDescent="0.25">
      <c r="A683" s="6">
        <v>15</v>
      </c>
      <c r="B683" s="7"/>
      <c r="C683" s="7"/>
      <c r="D683" s="8" t="str">
        <f t="shared" si="174"/>
        <v/>
      </c>
      <c r="E683" s="9" t="str">
        <f t="shared" si="175"/>
        <v/>
      </c>
      <c r="F683" s="10" t="str">
        <f t="shared" si="176"/>
        <v/>
      </c>
      <c r="G683" s="84"/>
      <c r="H683" s="21">
        <v>15</v>
      </c>
      <c r="I683" s="22"/>
      <c r="J683" s="22"/>
      <c r="K683" s="23" t="str">
        <f t="shared" si="177"/>
        <v/>
      </c>
      <c r="L683" s="24" t="str">
        <f t="shared" si="178"/>
        <v/>
      </c>
      <c r="M683" s="24" t="str">
        <f t="shared" si="179"/>
        <v/>
      </c>
    </row>
    <row r="684" spans="1:13" ht="15.6" x14ac:dyDescent="0.3">
      <c r="A684" s="86" t="s">
        <v>9</v>
      </c>
      <c r="B684" s="87"/>
      <c r="C684" s="87"/>
      <c r="D684" s="88"/>
      <c r="E684" s="89">
        <f>ROUND((SUM(F669:F683)),2)</f>
        <v>0</v>
      </c>
      <c r="F684" s="90"/>
      <c r="G684" s="85"/>
      <c r="H684" s="86" t="s">
        <v>9</v>
      </c>
      <c r="I684" s="87"/>
      <c r="J684" s="87"/>
      <c r="K684" s="88"/>
      <c r="L684" s="89">
        <f>ROUND((SUM(M669:M683)),2)</f>
        <v>0</v>
      </c>
      <c r="M684" s="90"/>
    </row>
    <row r="685" spans="1:13" ht="15.6" x14ac:dyDescent="0.25">
      <c r="A685" s="69" t="s">
        <v>10</v>
      </c>
      <c r="B685" s="70"/>
      <c r="C685" s="70"/>
      <c r="D685" s="70"/>
      <c r="E685" s="70"/>
      <c r="F685" s="71"/>
      <c r="G685" s="12" t="s">
        <v>11</v>
      </c>
      <c r="H685" s="72">
        <f>IF((E684-L684)&lt;0,((E684-L684)*-1),(E684-L684))</f>
        <v>0</v>
      </c>
      <c r="I685" s="73"/>
      <c r="J685" s="73"/>
      <c r="K685" s="73"/>
      <c r="L685" s="73"/>
      <c r="M685" s="74"/>
    </row>
    <row r="686" spans="1:13" ht="15.6" x14ac:dyDescent="0.25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</row>
    <row r="689" spans="1:13" ht="15.6" x14ac:dyDescent="0.25">
      <c r="A689" s="32" t="s">
        <v>49</v>
      </c>
      <c r="B689" s="33"/>
      <c r="C689" s="33"/>
      <c r="D689" s="33"/>
      <c r="E689" s="33"/>
      <c r="F689" s="33"/>
      <c r="G689" s="33"/>
      <c r="H689" s="33"/>
      <c r="I689" s="33"/>
      <c r="J689" s="33"/>
      <c r="K689" s="33"/>
      <c r="L689" s="33"/>
      <c r="M689" s="34"/>
    </row>
    <row r="690" spans="1:13" ht="15.6" x14ac:dyDescent="0.25">
      <c r="A690" s="32" t="s">
        <v>1</v>
      </c>
      <c r="B690" s="33"/>
      <c r="C690" s="33"/>
      <c r="D690" s="33"/>
      <c r="E690" s="33"/>
      <c r="F690" s="34"/>
      <c r="G690" s="83"/>
      <c r="H690" s="32" t="s">
        <v>2</v>
      </c>
      <c r="I690" s="33"/>
      <c r="J690" s="33"/>
      <c r="K690" s="33"/>
      <c r="L690" s="33"/>
      <c r="M690" s="34"/>
    </row>
    <row r="691" spans="1:13" ht="15.6" x14ac:dyDescent="0.25">
      <c r="A691" s="2" t="s">
        <v>3</v>
      </c>
      <c r="B691" s="3" t="s">
        <v>4</v>
      </c>
      <c r="C691" s="3" t="s">
        <v>5</v>
      </c>
      <c r="D691" s="3" t="s">
        <v>6</v>
      </c>
      <c r="E691" s="3" t="s">
        <v>4</v>
      </c>
      <c r="F691" s="4" t="s">
        <v>7</v>
      </c>
      <c r="G691" s="84"/>
      <c r="H691" s="18" t="s">
        <v>3</v>
      </c>
      <c r="I691" s="19" t="str">
        <f>B691</f>
        <v>Dist</v>
      </c>
      <c r="J691" s="19" t="str">
        <f>C691</f>
        <v>R.L</v>
      </c>
      <c r="K691" s="19" t="str">
        <f>D691</f>
        <v>Av.RL</v>
      </c>
      <c r="L691" s="19" t="str">
        <f>E691</f>
        <v>Dist</v>
      </c>
      <c r="M691" s="19" t="str">
        <f>F691</f>
        <v>Area</v>
      </c>
    </row>
    <row r="692" spans="1:13" ht="15.6" x14ac:dyDescent="0.25">
      <c r="A692" s="6">
        <v>1</v>
      </c>
      <c r="B692" s="7"/>
      <c r="C692" s="7"/>
      <c r="D692" s="8" t="s">
        <v>8</v>
      </c>
      <c r="E692" s="9" t="s">
        <v>8</v>
      </c>
      <c r="F692" s="10" t="s">
        <v>8</v>
      </c>
      <c r="G692" s="84"/>
      <c r="H692" s="20">
        <v>1</v>
      </c>
      <c r="I692" s="7"/>
      <c r="J692" s="7"/>
      <c r="K692" s="8" t="s">
        <v>8</v>
      </c>
      <c r="L692" s="9" t="s">
        <v>8</v>
      </c>
      <c r="M692" s="9" t="s">
        <v>8</v>
      </c>
    </row>
    <row r="693" spans="1:13" ht="15.6" x14ac:dyDescent="0.25">
      <c r="A693" s="6">
        <v>2</v>
      </c>
      <c r="B693" s="7"/>
      <c r="C693" s="7"/>
      <c r="D693" s="8" t="str">
        <f t="shared" ref="D693:D706" si="180">IF(C693="","",ROUNDUP(((C692+C693)/2),2))</f>
        <v/>
      </c>
      <c r="E693" s="9" t="str">
        <f t="shared" ref="E693:E706" si="181">IF(B693="","",ROUND((B693-B692),2))</f>
        <v/>
      </c>
      <c r="F693" s="10" t="str">
        <f t="shared" ref="F693:F706" si="182">IF(E693="","",IF(C693="","",ROUND((E693*D693),3)))</f>
        <v/>
      </c>
      <c r="G693" s="84"/>
      <c r="H693" s="20">
        <v>2</v>
      </c>
      <c r="I693" s="7"/>
      <c r="J693" s="7"/>
      <c r="K693" s="8" t="str">
        <f>IF(J693="","",ROUNDUP(((J692+J693)/2),2))</f>
        <v/>
      </c>
      <c r="L693" s="9" t="str">
        <f>IF(I693="","",ROUND((I693-I692),2))</f>
        <v/>
      </c>
      <c r="M693" s="9" t="str">
        <f>IF(L693="","",IF(J693="","",ROUND((L693*K693),3)))</f>
        <v/>
      </c>
    </row>
    <row r="694" spans="1:13" ht="15.6" x14ac:dyDescent="0.25">
      <c r="A694" s="6">
        <v>3</v>
      </c>
      <c r="B694" s="7"/>
      <c r="C694" s="7"/>
      <c r="D694" s="8" t="str">
        <f t="shared" si="180"/>
        <v/>
      </c>
      <c r="E694" s="9" t="str">
        <f t="shared" si="181"/>
        <v/>
      </c>
      <c r="F694" s="10" t="str">
        <f t="shared" si="182"/>
        <v/>
      </c>
      <c r="G694" s="84"/>
      <c r="H694" s="20">
        <v>3</v>
      </c>
      <c r="I694" s="7"/>
      <c r="J694" s="7"/>
      <c r="K694" s="8" t="str">
        <f t="shared" ref="K694:K706" si="183">IF(J694="","",ROUNDUP(((J693+J694)/2),2))</f>
        <v/>
      </c>
      <c r="L694" s="9" t="str">
        <f t="shared" ref="L694:L706" si="184">IF(I694="","",ROUND((I694-I693),2))</f>
        <v/>
      </c>
      <c r="M694" s="9" t="str">
        <f t="shared" ref="M694:M706" si="185">IF(L694="","",IF(J694="","",ROUND((L694*K694),3)))</f>
        <v/>
      </c>
    </row>
    <row r="695" spans="1:13" ht="15.6" x14ac:dyDescent="0.25">
      <c r="A695" s="6">
        <v>4</v>
      </c>
      <c r="B695" s="7"/>
      <c r="C695" s="7"/>
      <c r="D695" s="8" t="str">
        <f t="shared" si="180"/>
        <v/>
      </c>
      <c r="E695" s="9" t="str">
        <f t="shared" si="181"/>
        <v/>
      </c>
      <c r="F695" s="10" t="str">
        <f t="shared" si="182"/>
        <v/>
      </c>
      <c r="G695" s="84"/>
      <c r="H695" s="20">
        <v>4</v>
      </c>
      <c r="I695" s="7"/>
      <c r="J695" s="7"/>
      <c r="K695" s="8" t="str">
        <f t="shared" si="183"/>
        <v/>
      </c>
      <c r="L695" s="9" t="str">
        <f t="shared" si="184"/>
        <v/>
      </c>
      <c r="M695" s="9" t="str">
        <f t="shared" si="185"/>
        <v/>
      </c>
    </row>
    <row r="696" spans="1:13" ht="15.6" x14ac:dyDescent="0.25">
      <c r="A696" s="6">
        <v>5</v>
      </c>
      <c r="B696" s="7"/>
      <c r="C696" s="7"/>
      <c r="D696" s="8" t="str">
        <f t="shared" si="180"/>
        <v/>
      </c>
      <c r="E696" s="9" t="str">
        <f t="shared" si="181"/>
        <v/>
      </c>
      <c r="F696" s="10" t="str">
        <f t="shared" si="182"/>
        <v/>
      </c>
      <c r="G696" s="84"/>
      <c r="H696" s="20">
        <v>5</v>
      </c>
      <c r="I696" s="7"/>
      <c r="J696" s="7"/>
      <c r="K696" s="8" t="str">
        <f t="shared" si="183"/>
        <v/>
      </c>
      <c r="L696" s="9" t="str">
        <f t="shared" si="184"/>
        <v/>
      </c>
      <c r="M696" s="9" t="str">
        <f t="shared" si="185"/>
        <v/>
      </c>
    </row>
    <row r="697" spans="1:13" ht="15.6" x14ac:dyDescent="0.25">
      <c r="A697" s="6">
        <v>6</v>
      </c>
      <c r="B697" s="7"/>
      <c r="C697" s="7"/>
      <c r="D697" s="8" t="str">
        <f t="shared" si="180"/>
        <v/>
      </c>
      <c r="E697" s="9" t="str">
        <f t="shared" si="181"/>
        <v/>
      </c>
      <c r="F697" s="10" t="str">
        <f t="shared" si="182"/>
        <v/>
      </c>
      <c r="G697" s="84"/>
      <c r="H697" s="20">
        <v>6</v>
      </c>
      <c r="I697" s="7"/>
      <c r="J697" s="7"/>
      <c r="K697" s="8" t="str">
        <f t="shared" si="183"/>
        <v/>
      </c>
      <c r="L697" s="9" t="str">
        <f t="shared" si="184"/>
        <v/>
      </c>
      <c r="M697" s="9" t="str">
        <f t="shared" si="185"/>
        <v/>
      </c>
    </row>
    <row r="698" spans="1:13" ht="15.6" x14ac:dyDescent="0.25">
      <c r="A698" s="6">
        <v>7</v>
      </c>
      <c r="B698" s="7"/>
      <c r="C698" s="7"/>
      <c r="D698" s="8" t="str">
        <f t="shared" si="180"/>
        <v/>
      </c>
      <c r="E698" s="9" t="str">
        <f t="shared" si="181"/>
        <v/>
      </c>
      <c r="F698" s="10" t="str">
        <f t="shared" si="182"/>
        <v/>
      </c>
      <c r="G698" s="84"/>
      <c r="H698" s="20">
        <v>7</v>
      </c>
      <c r="I698" s="7"/>
      <c r="J698" s="7"/>
      <c r="K698" s="8" t="str">
        <f t="shared" si="183"/>
        <v/>
      </c>
      <c r="L698" s="9" t="str">
        <f t="shared" si="184"/>
        <v/>
      </c>
      <c r="M698" s="9" t="str">
        <f t="shared" si="185"/>
        <v/>
      </c>
    </row>
    <row r="699" spans="1:13" ht="15.6" x14ac:dyDescent="0.25">
      <c r="A699" s="6">
        <v>8</v>
      </c>
      <c r="B699" s="7"/>
      <c r="C699" s="7"/>
      <c r="D699" s="8" t="str">
        <f t="shared" si="180"/>
        <v/>
      </c>
      <c r="E699" s="9" t="str">
        <f t="shared" si="181"/>
        <v/>
      </c>
      <c r="F699" s="10" t="str">
        <f t="shared" si="182"/>
        <v/>
      </c>
      <c r="G699" s="84"/>
      <c r="H699" s="20">
        <v>8</v>
      </c>
      <c r="I699" s="7"/>
      <c r="J699" s="7"/>
      <c r="K699" s="8" t="str">
        <f t="shared" si="183"/>
        <v/>
      </c>
      <c r="L699" s="9" t="str">
        <f t="shared" si="184"/>
        <v/>
      </c>
      <c r="M699" s="9" t="str">
        <f t="shared" si="185"/>
        <v/>
      </c>
    </row>
    <row r="700" spans="1:13" ht="15.6" x14ac:dyDescent="0.25">
      <c r="A700" s="6">
        <v>9</v>
      </c>
      <c r="B700" s="7"/>
      <c r="C700" s="7"/>
      <c r="D700" s="8" t="str">
        <f t="shared" si="180"/>
        <v/>
      </c>
      <c r="E700" s="9" t="str">
        <f t="shared" si="181"/>
        <v/>
      </c>
      <c r="F700" s="10" t="str">
        <f t="shared" si="182"/>
        <v/>
      </c>
      <c r="G700" s="84"/>
      <c r="H700" s="20">
        <v>9</v>
      </c>
      <c r="I700" s="7"/>
      <c r="J700" s="7"/>
      <c r="K700" s="8" t="str">
        <f t="shared" si="183"/>
        <v/>
      </c>
      <c r="L700" s="9" t="str">
        <f t="shared" si="184"/>
        <v/>
      </c>
      <c r="M700" s="9" t="str">
        <f t="shared" si="185"/>
        <v/>
      </c>
    </row>
    <row r="701" spans="1:13" ht="15.6" x14ac:dyDescent="0.25">
      <c r="A701" s="6">
        <v>10</v>
      </c>
      <c r="B701" s="7"/>
      <c r="C701" s="7"/>
      <c r="D701" s="8" t="str">
        <f t="shared" si="180"/>
        <v/>
      </c>
      <c r="E701" s="9" t="str">
        <f t="shared" si="181"/>
        <v/>
      </c>
      <c r="F701" s="10" t="str">
        <f t="shared" si="182"/>
        <v/>
      </c>
      <c r="G701" s="84"/>
      <c r="H701" s="20">
        <v>10</v>
      </c>
      <c r="I701" s="7"/>
      <c r="J701" s="7"/>
      <c r="K701" s="8" t="str">
        <f t="shared" si="183"/>
        <v/>
      </c>
      <c r="L701" s="9" t="str">
        <f t="shared" si="184"/>
        <v/>
      </c>
      <c r="M701" s="9" t="str">
        <f t="shared" si="185"/>
        <v/>
      </c>
    </row>
    <row r="702" spans="1:13" ht="15.6" x14ac:dyDescent="0.25">
      <c r="A702" s="6">
        <v>11</v>
      </c>
      <c r="B702" s="7"/>
      <c r="C702" s="7"/>
      <c r="D702" s="8" t="str">
        <f t="shared" si="180"/>
        <v/>
      </c>
      <c r="E702" s="9" t="str">
        <f t="shared" si="181"/>
        <v/>
      </c>
      <c r="F702" s="10" t="str">
        <f t="shared" si="182"/>
        <v/>
      </c>
      <c r="G702" s="84"/>
      <c r="H702" s="20">
        <v>11</v>
      </c>
      <c r="I702" s="7"/>
      <c r="J702" s="7"/>
      <c r="K702" s="8" t="str">
        <f t="shared" si="183"/>
        <v/>
      </c>
      <c r="L702" s="9" t="str">
        <f t="shared" si="184"/>
        <v/>
      </c>
      <c r="M702" s="9" t="str">
        <f t="shared" si="185"/>
        <v/>
      </c>
    </row>
    <row r="703" spans="1:13" ht="15.6" x14ac:dyDescent="0.25">
      <c r="A703" s="6">
        <v>12</v>
      </c>
      <c r="B703" s="7"/>
      <c r="C703" s="7"/>
      <c r="D703" s="8" t="str">
        <f t="shared" si="180"/>
        <v/>
      </c>
      <c r="E703" s="9" t="str">
        <f t="shared" si="181"/>
        <v/>
      </c>
      <c r="F703" s="10" t="str">
        <f t="shared" si="182"/>
        <v/>
      </c>
      <c r="G703" s="84"/>
      <c r="H703" s="20">
        <v>12</v>
      </c>
      <c r="I703" s="7"/>
      <c r="J703" s="7"/>
      <c r="K703" s="8" t="str">
        <f t="shared" si="183"/>
        <v/>
      </c>
      <c r="L703" s="9" t="str">
        <f t="shared" si="184"/>
        <v/>
      </c>
      <c r="M703" s="9" t="str">
        <f t="shared" si="185"/>
        <v/>
      </c>
    </row>
    <row r="704" spans="1:13" ht="15.6" x14ac:dyDescent="0.25">
      <c r="A704" s="6">
        <v>13</v>
      </c>
      <c r="B704" s="7"/>
      <c r="C704" s="7"/>
      <c r="D704" s="8" t="str">
        <f t="shared" si="180"/>
        <v/>
      </c>
      <c r="E704" s="9" t="str">
        <f t="shared" si="181"/>
        <v/>
      </c>
      <c r="F704" s="10" t="str">
        <f t="shared" si="182"/>
        <v/>
      </c>
      <c r="G704" s="84"/>
      <c r="H704" s="20">
        <v>13</v>
      </c>
      <c r="I704" s="7"/>
      <c r="J704" s="7"/>
      <c r="K704" s="8" t="str">
        <f t="shared" si="183"/>
        <v/>
      </c>
      <c r="L704" s="9" t="str">
        <f t="shared" si="184"/>
        <v/>
      </c>
      <c r="M704" s="9" t="str">
        <f t="shared" si="185"/>
        <v/>
      </c>
    </row>
    <row r="705" spans="1:13" ht="15.6" x14ac:dyDescent="0.25">
      <c r="A705" s="6">
        <v>14</v>
      </c>
      <c r="B705" s="7"/>
      <c r="C705" s="7"/>
      <c r="D705" s="8" t="str">
        <f t="shared" si="180"/>
        <v/>
      </c>
      <c r="E705" s="9" t="str">
        <f t="shared" si="181"/>
        <v/>
      </c>
      <c r="F705" s="10" t="str">
        <f t="shared" si="182"/>
        <v/>
      </c>
      <c r="G705" s="84"/>
      <c r="H705" s="20">
        <v>14</v>
      </c>
      <c r="I705" s="7"/>
      <c r="J705" s="7"/>
      <c r="K705" s="8" t="str">
        <f t="shared" si="183"/>
        <v/>
      </c>
      <c r="L705" s="9" t="str">
        <f t="shared" si="184"/>
        <v/>
      </c>
      <c r="M705" s="9" t="str">
        <f t="shared" si="185"/>
        <v/>
      </c>
    </row>
    <row r="706" spans="1:13" ht="15.6" x14ac:dyDescent="0.25">
      <c r="A706" s="6">
        <v>15</v>
      </c>
      <c r="B706" s="7"/>
      <c r="C706" s="7"/>
      <c r="D706" s="8" t="str">
        <f t="shared" si="180"/>
        <v/>
      </c>
      <c r="E706" s="9" t="str">
        <f t="shared" si="181"/>
        <v/>
      </c>
      <c r="F706" s="10" t="str">
        <f t="shared" si="182"/>
        <v/>
      </c>
      <c r="G706" s="84"/>
      <c r="H706" s="21">
        <v>15</v>
      </c>
      <c r="I706" s="22"/>
      <c r="J706" s="22"/>
      <c r="K706" s="23" t="str">
        <f t="shared" si="183"/>
        <v/>
      </c>
      <c r="L706" s="24" t="str">
        <f t="shared" si="184"/>
        <v/>
      </c>
      <c r="M706" s="24" t="str">
        <f t="shared" si="185"/>
        <v/>
      </c>
    </row>
    <row r="707" spans="1:13" ht="15.6" x14ac:dyDescent="0.3">
      <c r="A707" s="86" t="s">
        <v>9</v>
      </c>
      <c r="B707" s="87"/>
      <c r="C707" s="87"/>
      <c r="D707" s="88"/>
      <c r="E707" s="89">
        <f>ROUND((SUM(F692:F706)),2)</f>
        <v>0</v>
      </c>
      <c r="F707" s="90"/>
      <c r="G707" s="85"/>
      <c r="H707" s="86" t="s">
        <v>9</v>
      </c>
      <c r="I707" s="87"/>
      <c r="J707" s="87"/>
      <c r="K707" s="88"/>
      <c r="L707" s="89">
        <f>ROUND((SUM(M692:M706)),2)</f>
        <v>0</v>
      </c>
      <c r="M707" s="90"/>
    </row>
    <row r="708" spans="1:13" ht="15.6" x14ac:dyDescent="0.25">
      <c r="A708" s="69" t="s">
        <v>10</v>
      </c>
      <c r="B708" s="70"/>
      <c r="C708" s="70"/>
      <c r="D708" s="70"/>
      <c r="E708" s="70"/>
      <c r="F708" s="71"/>
      <c r="G708" s="12" t="s">
        <v>11</v>
      </c>
      <c r="H708" s="72">
        <f>IF((E707-L707)&lt;0,((E707-L707)*-1),(E707-L707))</f>
        <v>0</v>
      </c>
      <c r="I708" s="73"/>
      <c r="J708" s="73"/>
      <c r="K708" s="73"/>
      <c r="L708" s="73"/>
      <c r="M708" s="74"/>
    </row>
    <row r="709" spans="1:13" ht="15.6" x14ac:dyDescent="0.25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</row>
    <row r="712" spans="1:13" ht="15.6" x14ac:dyDescent="0.25">
      <c r="A712" s="32" t="s">
        <v>50</v>
      </c>
      <c r="B712" s="33"/>
      <c r="C712" s="33"/>
      <c r="D712" s="33"/>
      <c r="E712" s="33"/>
      <c r="F712" s="33"/>
      <c r="G712" s="33"/>
      <c r="H712" s="33"/>
      <c r="I712" s="33"/>
      <c r="J712" s="33"/>
      <c r="K712" s="33"/>
      <c r="L712" s="33"/>
      <c r="M712" s="34"/>
    </row>
    <row r="713" spans="1:13" ht="15.6" x14ac:dyDescent="0.25">
      <c r="A713" s="32" t="s">
        <v>1</v>
      </c>
      <c r="B713" s="33"/>
      <c r="C713" s="33"/>
      <c r="D713" s="33"/>
      <c r="E713" s="33"/>
      <c r="F713" s="34"/>
      <c r="G713" s="83"/>
      <c r="H713" s="32" t="s">
        <v>2</v>
      </c>
      <c r="I713" s="33"/>
      <c r="J713" s="33"/>
      <c r="K713" s="33"/>
      <c r="L713" s="33"/>
      <c r="M713" s="34"/>
    </row>
    <row r="714" spans="1:13" ht="15.6" x14ac:dyDescent="0.25">
      <c r="A714" s="2" t="s">
        <v>3</v>
      </c>
      <c r="B714" s="3" t="s">
        <v>4</v>
      </c>
      <c r="C714" s="3" t="s">
        <v>5</v>
      </c>
      <c r="D714" s="3" t="s">
        <v>6</v>
      </c>
      <c r="E714" s="3" t="s">
        <v>4</v>
      </c>
      <c r="F714" s="4" t="s">
        <v>7</v>
      </c>
      <c r="G714" s="84"/>
      <c r="H714" s="5" t="s">
        <v>3</v>
      </c>
      <c r="I714" s="3" t="str">
        <f>B714</f>
        <v>Dist</v>
      </c>
      <c r="J714" s="3" t="str">
        <f>C714</f>
        <v>R.L</v>
      </c>
      <c r="K714" s="3" t="str">
        <f>D714</f>
        <v>Av.RL</v>
      </c>
      <c r="L714" s="3" t="str">
        <f>E714</f>
        <v>Dist</v>
      </c>
      <c r="M714" s="3" t="str">
        <f>F714</f>
        <v>Area</v>
      </c>
    </row>
    <row r="715" spans="1:13" ht="15.6" x14ac:dyDescent="0.25">
      <c r="A715" s="6">
        <v>1</v>
      </c>
      <c r="B715" s="7"/>
      <c r="C715" s="7"/>
      <c r="D715" s="8" t="s">
        <v>8</v>
      </c>
      <c r="E715" s="9" t="s">
        <v>8</v>
      </c>
      <c r="F715" s="10" t="s">
        <v>8</v>
      </c>
      <c r="G715" s="84"/>
      <c r="H715" s="28">
        <v>1</v>
      </c>
      <c r="I715" s="29"/>
      <c r="J715" s="29"/>
      <c r="K715" s="30" t="s">
        <v>8</v>
      </c>
      <c r="L715" s="31" t="s">
        <v>8</v>
      </c>
      <c r="M715" s="31" t="s">
        <v>8</v>
      </c>
    </row>
    <row r="716" spans="1:13" ht="15.6" x14ac:dyDescent="0.25">
      <c r="A716" s="6">
        <v>2</v>
      </c>
      <c r="B716" s="7"/>
      <c r="C716" s="7"/>
      <c r="D716" s="8" t="str">
        <f t="shared" ref="D716:D729" si="186">IF(C716="","",ROUNDUP(((C715+C716)/2),2))</f>
        <v/>
      </c>
      <c r="E716" s="9" t="str">
        <f t="shared" ref="E716:E729" si="187">IF(B716="","",ROUND((B716-B715),2))</f>
        <v/>
      </c>
      <c r="F716" s="10" t="str">
        <f t="shared" ref="F716:F729" si="188">IF(E716="","",IF(C716="","",ROUND((E716*D716),3)))</f>
        <v/>
      </c>
      <c r="G716" s="84"/>
      <c r="H716" s="20">
        <v>2</v>
      </c>
      <c r="I716" s="7"/>
      <c r="J716" s="7"/>
      <c r="K716" s="8" t="str">
        <f>IF(J716="","",ROUNDUP(((J715+J716)/2),2))</f>
        <v/>
      </c>
      <c r="L716" s="9" t="str">
        <f>IF(I716="","",ROUND((I716-I715),2))</f>
        <v/>
      </c>
      <c r="M716" s="9" t="str">
        <f>IF(L716="","",IF(J716="","",ROUND((L716*K716),3)))</f>
        <v/>
      </c>
    </row>
    <row r="717" spans="1:13" ht="15.6" x14ac:dyDescent="0.25">
      <c r="A717" s="6">
        <v>3</v>
      </c>
      <c r="B717" s="7"/>
      <c r="C717" s="7"/>
      <c r="D717" s="8" t="str">
        <f t="shared" si="186"/>
        <v/>
      </c>
      <c r="E717" s="9" t="str">
        <f t="shared" si="187"/>
        <v/>
      </c>
      <c r="F717" s="10" t="str">
        <f t="shared" si="188"/>
        <v/>
      </c>
      <c r="G717" s="84"/>
      <c r="H717" s="20">
        <v>3</v>
      </c>
      <c r="I717" s="7"/>
      <c r="J717" s="7"/>
      <c r="K717" s="8" t="str">
        <f t="shared" ref="K717:K729" si="189">IF(J717="","",ROUNDUP(((J716+J717)/2),2))</f>
        <v/>
      </c>
      <c r="L717" s="9" t="str">
        <f t="shared" ref="L717:L729" si="190">IF(I717="","",ROUND((I717-I716),2))</f>
        <v/>
      </c>
      <c r="M717" s="9" t="str">
        <f t="shared" ref="M717:M729" si="191">IF(L717="","",IF(J717="","",ROUND((L717*K717),3)))</f>
        <v/>
      </c>
    </row>
    <row r="718" spans="1:13" ht="15.6" x14ac:dyDescent="0.25">
      <c r="A718" s="6">
        <v>4</v>
      </c>
      <c r="B718" s="7"/>
      <c r="C718" s="7"/>
      <c r="D718" s="8" t="str">
        <f t="shared" si="186"/>
        <v/>
      </c>
      <c r="E718" s="9" t="str">
        <f t="shared" si="187"/>
        <v/>
      </c>
      <c r="F718" s="10" t="str">
        <f t="shared" si="188"/>
        <v/>
      </c>
      <c r="G718" s="84"/>
      <c r="H718" s="20">
        <v>4</v>
      </c>
      <c r="I718" s="7"/>
      <c r="J718" s="7"/>
      <c r="K718" s="8" t="str">
        <f t="shared" si="189"/>
        <v/>
      </c>
      <c r="L718" s="9" t="str">
        <f t="shared" si="190"/>
        <v/>
      </c>
      <c r="M718" s="9" t="str">
        <f t="shared" si="191"/>
        <v/>
      </c>
    </row>
    <row r="719" spans="1:13" ht="15.6" x14ac:dyDescent="0.25">
      <c r="A719" s="6">
        <v>5</v>
      </c>
      <c r="B719" s="7"/>
      <c r="C719" s="7"/>
      <c r="D719" s="8" t="str">
        <f t="shared" si="186"/>
        <v/>
      </c>
      <c r="E719" s="9" t="str">
        <f t="shared" si="187"/>
        <v/>
      </c>
      <c r="F719" s="10" t="str">
        <f t="shared" si="188"/>
        <v/>
      </c>
      <c r="G719" s="84"/>
      <c r="H719" s="20">
        <v>5</v>
      </c>
      <c r="I719" s="7"/>
      <c r="J719" s="7"/>
      <c r="K719" s="8" t="str">
        <f t="shared" si="189"/>
        <v/>
      </c>
      <c r="L719" s="9" t="str">
        <f t="shared" si="190"/>
        <v/>
      </c>
      <c r="M719" s="9" t="str">
        <f t="shared" si="191"/>
        <v/>
      </c>
    </row>
    <row r="720" spans="1:13" ht="15.6" x14ac:dyDescent="0.25">
      <c r="A720" s="6">
        <v>6</v>
      </c>
      <c r="B720" s="7"/>
      <c r="C720" s="7"/>
      <c r="D720" s="8" t="str">
        <f t="shared" si="186"/>
        <v/>
      </c>
      <c r="E720" s="9" t="str">
        <f t="shared" si="187"/>
        <v/>
      </c>
      <c r="F720" s="10" t="str">
        <f t="shared" si="188"/>
        <v/>
      </c>
      <c r="G720" s="84"/>
      <c r="H720" s="20">
        <v>6</v>
      </c>
      <c r="I720" s="7"/>
      <c r="J720" s="7"/>
      <c r="K720" s="8" t="str">
        <f t="shared" si="189"/>
        <v/>
      </c>
      <c r="L720" s="9" t="str">
        <f t="shared" si="190"/>
        <v/>
      </c>
      <c r="M720" s="9" t="str">
        <f t="shared" si="191"/>
        <v/>
      </c>
    </row>
    <row r="721" spans="1:13" ht="15.6" x14ac:dyDescent="0.25">
      <c r="A721" s="6">
        <v>7</v>
      </c>
      <c r="B721" s="7"/>
      <c r="C721" s="7"/>
      <c r="D721" s="8" t="str">
        <f t="shared" si="186"/>
        <v/>
      </c>
      <c r="E721" s="9" t="str">
        <f t="shared" si="187"/>
        <v/>
      </c>
      <c r="F721" s="10" t="str">
        <f t="shared" si="188"/>
        <v/>
      </c>
      <c r="G721" s="84"/>
      <c r="H721" s="20">
        <v>7</v>
      </c>
      <c r="I721" s="7"/>
      <c r="J721" s="7"/>
      <c r="K721" s="8" t="str">
        <f t="shared" si="189"/>
        <v/>
      </c>
      <c r="L721" s="9" t="str">
        <f t="shared" si="190"/>
        <v/>
      </c>
      <c r="M721" s="9" t="str">
        <f t="shared" si="191"/>
        <v/>
      </c>
    </row>
    <row r="722" spans="1:13" ht="15.6" x14ac:dyDescent="0.25">
      <c r="A722" s="6">
        <v>8</v>
      </c>
      <c r="B722" s="7"/>
      <c r="C722" s="7"/>
      <c r="D722" s="8" t="str">
        <f t="shared" si="186"/>
        <v/>
      </c>
      <c r="E722" s="9" t="str">
        <f t="shared" si="187"/>
        <v/>
      </c>
      <c r="F722" s="10" t="str">
        <f t="shared" si="188"/>
        <v/>
      </c>
      <c r="G722" s="84"/>
      <c r="H722" s="20">
        <v>8</v>
      </c>
      <c r="I722" s="7"/>
      <c r="J722" s="7"/>
      <c r="K722" s="8" t="str">
        <f t="shared" si="189"/>
        <v/>
      </c>
      <c r="L722" s="9" t="str">
        <f t="shared" si="190"/>
        <v/>
      </c>
      <c r="M722" s="9" t="str">
        <f t="shared" si="191"/>
        <v/>
      </c>
    </row>
    <row r="723" spans="1:13" ht="15.6" x14ac:dyDescent="0.25">
      <c r="A723" s="6">
        <v>9</v>
      </c>
      <c r="B723" s="7"/>
      <c r="C723" s="7"/>
      <c r="D723" s="8" t="str">
        <f t="shared" si="186"/>
        <v/>
      </c>
      <c r="E723" s="9" t="str">
        <f t="shared" si="187"/>
        <v/>
      </c>
      <c r="F723" s="10" t="str">
        <f t="shared" si="188"/>
        <v/>
      </c>
      <c r="G723" s="84"/>
      <c r="H723" s="20">
        <v>9</v>
      </c>
      <c r="I723" s="7"/>
      <c r="J723" s="7"/>
      <c r="K723" s="8" t="str">
        <f t="shared" si="189"/>
        <v/>
      </c>
      <c r="L723" s="9" t="str">
        <f t="shared" si="190"/>
        <v/>
      </c>
      <c r="M723" s="9" t="str">
        <f t="shared" si="191"/>
        <v/>
      </c>
    </row>
    <row r="724" spans="1:13" ht="15.6" x14ac:dyDescent="0.25">
      <c r="A724" s="6">
        <v>10</v>
      </c>
      <c r="B724" s="7"/>
      <c r="C724" s="7"/>
      <c r="D724" s="8" t="str">
        <f t="shared" si="186"/>
        <v/>
      </c>
      <c r="E724" s="9" t="str">
        <f t="shared" si="187"/>
        <v/>
      </c>
      <c r="F724" s="10" t="str">
        <f t="shared" si="188"/>
        <v/>
      </c>
      <c r="G724" s="84"/>
      <c r="H724" s="20">
        <v>10</v>
      </c>
      <c r="I724" s="7"/>
      <c r="J724" s="7"/>
      <c r="K724" s="8" t="str">
        <f t="shared" si="189"/>
        <v/>
      </c>
      <c r="L724" s="9" t="str">
        <f t="shared" si="190"/>
        <v/>
      </c>
      <c r="M724" s="9" t="str">
        <f t="shared" si="191"/>
        <v/>
      </c>
    </row>
    <row r="725" spans="1:13" ht="15.6" x14ac:dyDescent="0.25">
      <c r="A725" s="6">
        <v>11</v>
      </c>
      <c r="B725" s="7"/>
      <c r="C725" s="7"/>
      <c r="D725" s="8" t="str">
        <f t="shared" si="186"/>
        <v/>
      </c>
      <c r="E725" s="9" t="str">
        <f t="shared" si="187"/>
        <v/>
      </c>
      <c r="F725" s="10" t="str">
        <f t="shared" si="188"/>
        <v/>
      </c>
      <c r="G725" s="84"/>
      <c r="H725" s="20">
        <v>11</v>
      </c>
      <c r="I725" s="7"/>
      <c r="J725" s="7"/>
      <c r="K725" s="8" t="str">
        <f t="shared" si="189"/>
        <v/>
      </c>
      <c r="L725" s="9" t="str">
        <f t="shared" si="190"/>
        <v/>
      </c>
      <c r="M725" s="9" t="str">
        <f t="shared" si="191"/>
        <v/>
      </c>
    </row>
    <row r="726" spans="1:13" ht="15.6" x14ac:dyDescent="0.25">
      <c r="A726" s="6">
        <v>12</v>
      </c>
      <c r="B726" s="7"/>
      <c r="C726" s="7"/>
      <c r="D726" s="8" t="str">
        <f t="shared" si="186"/>
        <v/>
      </c>
      <c r="E726" s="9" t="str">
        <f t="shared" si="187"/>
        <v/>
      </c>
      <c r="F726" s="10" t="str">
        <f t="shared" si="188"/>
        <v/>
      </c>
      <c r="G726" s="84"/>
      <c r="H726" s="20">
        <v>12</v>
      </c>
      <c r="I726" s="7"/>
      <c r="J726" s="7"/>
      <c r="K726" s="8" t="str">
        <f t="shared" si="189"/>
        <v/>
      </c>
      <c r="L726" s="9" t="str">
        <f t="shared" si="190"/>
        <v/>
      </c>
      <c r="M726" s="9" t="str">
        <f t="shared" si="191"/>
        <v/>
      </c>
    </row>
    <row r="727" spans="1:13" ht="15.6" x14ac:dyDescent="0.25">
      <c r="A727" s="6">
        <v>13</v>
      </c>
      <c r="B727" s="7"/>
      <c r="C727" s="7"/>
      <c r="D727" s="8" t="str">
        <f t="shared" si="186"/>
        <v/>
      </c>
      <c r="E727" s="9" t="str">
        <f t="shared" si="187"/>
        <v/>
      </c>
      <c r="F727" s="10" t="str">
        <f t="shared" si="188"/>
        <v/>
      </c>
      <c r="G727" s="84"/>
      <c r="H727" s="20">
        <v>13</v>
      </c>
      <c r="I727" s="7"/>
      <c r="J727" s="7"/>
      <c r="K727" s="8" t="str">
        <f t="shared" si="189"/>
        <v/>
      </c>
      <c r="L727" s="9" t="str">
        <f t="shared" si="190"/>
        <v/>
      </c>
      <c r="M727" s="9" t="str">
        <f t="shared" si="191"/>
        <v/>
      </c>
    </row>
    <row r="728" spans="1:13" ht="15.6" x14ac:dyDescent="0.25">
      <c r="A728" s="6">
        <v>14</v>
      </c>
      <c r="B728" s="7"/>
      <c r="C728" s="7"/>
      <c r="D728" s="8" t="str">
        <f t="shared" si="186"/>
        <v/>
      </c>
      <c r="E728" s="9" t="str">
        <f t="shared" si="187"/>
        <v/>
      </c>
      <c r="F728" s="10" t="str">
        <f t="shared" si="188"/>
        <v/>
      </c>
      <c r="G728" s="84"/>
      <c r="H728" s="20">
        <v>14</v>
      </c>
      <c r="I728" s="7"/>
      <c r="J728" s="7"/>
      <c r="K728" s="8" t="str">
        <f t="shared" si="189"/>
        <v/>
      </c>
      <c r="L728" s="9" t="str">
        <f t="shared" si="190"/>
        <v/>
      </c>
      <c r="M728" s="9" t="str">
        <f t="shared" si="191"/>
        <v/>
      </c>
    </row>
    <row r="729" spans="1:13" ht="15.6" x14ac:dyDescent="0.25">
      <c r="A729" s="6">
        <v>15</v>
      </c>
      <c r="B729" s="7"/>
      <c r="C729" s="7"/>
      <c r="D729" s="8" t="str">
        <f t="shared" si="186"/>
        <v/>
      </c>
      <c r="E729" s="9" t="str">
        <f t="shared" si="187"/>
        <v/>
      </c>
      <c r="F729" s="10" t="str">
        <f t="shared" si="188"/>
        <v/>
      </c>
      <c r="G729" s="84"/>
      <c r="H729" s="21">
        <v>15</v>
      </c>
      <c r="I729" s="22"/>
      <c r="J729" s="22"/>
      <c r="K729" s="23" t="str">
        <f t="shared" si="189"/>
        <v/>
      </c>
      <c r="L729" s="24" t="str">
        <f t="shared" si="190"/>
        <v/>
      </c>
      <c r="M729" s="24" t="str">
        <f t="shared" si="191"/>
        <v/>
      </c>
    </row>
    <row r="730" spans="1:13" ht="15.6" x14ac:dyDescent="0.3">
      <c r="A730" s="86" t="s">
        <v>9</v>
      </c>
      <c r="B730" s="87"/>
      <c r="C730" s="87"/>
      <c r="D730" s="88"/>
      <c r="E730" s="89">
        <f>ROUND((SUM(F715:F729)),2)</f>
        <v>0</v>
      </c>
      <c r="F730" s="90"/>
      <c r="G730" s="85"/>
      <c r="H730" s="86" t="s">
        <v>9</v>
      </c>
      <c r="I730" s="87"/>
      <c r="J730" s="87"/>
      <c r="K730" s="88"/>
      <c r="L730" s="89">
        <f>ROUND((SUM(M715:M729)),2)</f>
        <v>0</v>
      </c>
      <c r="M730" s="90"/>
    </row>
    <row r="731" spans="1:13" ht="15.6" x14ac:dyDescent="0.25">
      <c r="A731" s="69" t="s">
        <v>10</v>
      </c>
      <c r="B731" s="70"/>
      <c r="C731" s="70"/>
      <c r="D731" s="70"/>
      <c r="E731" s="70"/>
      <c r="F731" s="71"/>
      <c r="G731" s="12" t="s">
        <v>11</v>
      </c>
      <c r="H731" s="72">
        <f>IF((E730-L730)&lt;0,((E730-L730)*-1),(E730-L730))</f>
        <v>0</v>
      </c>
      <c r="I731" s="73"/>
      <c r="J731" s="73"/>
      <c r="K731" s="73"/>
      <c r="L731" s="73"/>
      <c r="M731" s="74"/>
    </row>
    <row r="732" spans="1:13" ht="15.6" x14ac:dyDescent="0.25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</row>
    <row r="735" spans="1:13" ht="15.6" x14ac:dyDescent="0.25">
      <c r="A735" s="32" t="s">
        <v>51</v>
      </c>
      <c r="B735" s="33"/>
      <c r="C735" s="33"/>
      <c r="D735" s="33"/>
      <c r="E735" s="33"/>
      <c r="F735" s="33"/>
      <c r="G735" s="33"/>
      <c r="H735" s="33"/>
      <c r="I735" s="33"/>
      <c r="J735" s="33"/>
      <c r="K735" s="33"/>
      <c r="L735" s="33"/>
      <c r="M735" s="34"/>
    </row>
    <row r="736" spans="1:13" ht="15.6" x14ac:dyDescent="0.25">
      <c r="A736" s="32" t="s">
        <v>1</v>
      </c>
      <c r="B736" s="33"/>
      <c r="C736" s="33"/>
      <c r="D736" s="33"/>
      <c r="E736" s="33"/>
      <c r="F736" s="34"/>
      <c r="G736" s="83"/>
      <c r="H736" s="32" t="s">
        <v>2</v>
      </c>
      <c r="I736" s="33"/>
      <c r="J736" s="33"/>
      <c r="K736" s="33"/>
      <c r="L736" s="33"/>
      <c r="M736" s="34"/>
    </row>
    <row r="737" spans="1:13" ht="15.6" x14ac:dyDescent="0.25">
      <c r="A737" s="2" t="s">
        <v>3</v>
      </c>
      <c r="B737" s="3" t="s">
        <v>4</v>
      </c>
      <c r="C737" s="3" t="s">
        <v>5</v>
      </c>
      <c r="D737" s="3" t="s">
        <v>6</v>
      </c>
      <c r="E737" s="3" t="s">
        <v>4</v>
      </c>
      <c r="F737" s="4" t="s">
        <v>7</v>
      </c>
      <c r="G737" s="84"/>
      <c r="H737" s="18" t="s">
        <v>3</v>
      </c>
      <c r="I737" s="19" t="str">
        <f>B737</f>
        <v>Dist</v>
      </c>
      <c r="J737" s="19" t="str">
        <f>C737</f>
        <v>R.L</v>
      </c>
      <c r="K737" s="19" t="str">
        <f>D737</f>
        <v>Av.RL</v>
      </c>
      <c r="L737" s="19" t="str">
        <f>E737</f>
        <v>Dist</v>
      </c>
      <c r="M737" s="19" t="str">
        <f>F737</f>
        <v>Area</v>
      </c>
    </row>
    <row r="738" spans="1:13" ht="15.6" x14ac:dyDescent="0.25">
      <c r="A738" s="6">
        <v>1</v>
      </c>
      <c r="B738" s="7"/>
      <c r="C738" s="7"/>
      <c r="D738" s="8" t="s">
        <v>8</v>
      </c>
      <c r="E738" s="9" t="s">
        <v>8</v>
      </c>
      <c r="F738" s="10" t="s">
        <v>8</v>
      </c>
      <c r="G738" s="84"/>
      <c r="H738" s="20">
        <v>1</v>
      </c>
      <c r="I738" s="7"/>
      <c r="J738" s="7"/>
      <c r="K738" s="8" t="s">
        <v>8</v>
      </c>
      <c r="L738" s="9" t="s">
        <v>8</v>
      </c>
      <c r="M738" s="9" t="s">
        <v>8</v>
      </c>
    </row>
    <row r="739" spans="1:13" ht="15.6" x14ac:dyDescent="0.25">
      <c r="A739" s="6">
        <v>2</v>
      </c>
      <c r="B739" s="7"/>
      <c r="C739" s="7"/>
      <c r="D739" s="8" t="str">
        <f t="shared" ref="D739:D752" si="192">IF(C739="","",ROUNDUP(((C738+C739)/2),2))</f>
        <v/>
      </c>
      <c r="E739" s="9" t="str">
        <f t="shared" ref="E739:E752" si="193">IF(B739="","",ROUND((B739-B738),2))</f>
        <v/>
      </c>
      <c r="F739" s="10" t="str">
        <f t="shared" ref="F739:F752" si="194">IF(E739="","",IF(C739="","",ROUND((E739*D739),3)))</f>
        <v/>
      </c>
      <c r="G739" s="84"/>
      <c r="H739" s="20">
        <v>2</v>
      </c>
      <c r="I739" s="7"/>
      <c r="J739" s="7"/>
      <c r="K739" s="8" t="str">
        <f>IF(J739="","",ROUNDUP(((J738+J739)/2),2))</f>
        <v/>
      </c>
      <c r="L739" s="9" t="str">
        <f>IF(I739="","",ROUND((I739-I738),2))</f>
        <v/>
      </c>
      <c r="M739" s="9" t="str">
        <f>IF(L739="","",IF(J739="","",ROUND((L739*K739),3)))</f>
        <v/>
      </c>
    </row>
    <row r="740" spans="1:13" ht="15.6" x14ac:dyDescent="0.25">
      <c r="A740" s="6">
        <v>3</v>
      </c>
      <c r="B740" s="7"/>
      <c r="C740" s="7"/>
      <c r="D740" s="8" t="str">
        <f t="shared" si="192"/>
        <v/>
      </c>
      <c r="E740" s="9" t="str">
        <f t="shared" si="193"/>
        <v/>
      </c>
      <c r="F740" s="10" t="str">
        <f t="shared" si="194"/>
        <v/>
      </c>
      <c r="G740" s="84"/>
      <c r="H740" s="20">
        <v>3</v>
      </c>
      <c r="I740" s="7"/>
      <c r="J740" s="7"/>
      <c r="K740" s="8" t="str">
        <f t="shared" ref="K740:K752" si="195">IF(J740="","",ROUNDUP(((J739+J740)/2),2))</f>
        <v/>
      </c>
      <c r="L740" s="9" t="str">
        <f t="shared" ref="L740:L752" si="196">IF(I740="","",ROUND((I740-I739),2))</f>
        <v/>
      </c>
      <c r="M740" s="9" t="str">
        <f t="shared" ref="M740:M752" si="197">IF(L740="","",IF(J740="","",ROUND((L740*K740),3)))</f>
        <v/>
      </c>
    </row>
    <row r="741" spans="1:13" ht="15.6" x14ac:dyDescent="0.25">
      <c r="A741" s="6">
        <v>4</v>
      </c>
      <c r="B741" s="7"/>
      <c r="C741" s="7"/>
      <c r="D741" s="8" t="str">
        <f t="shared" si="192"/>
        <v/>
      </c>
      <c r="E741" s="9" t="str">
        <f t="shared" si="193"/>
        <v/>
      </c>
      <c r="F741" s="10" t="str">
        <f t="shared" si="194"/>
        <v/>
      </c>
      <c r="G741" s="84"/>
      <c r="H741" s="20">
        <v>4</v>
      </c>
      <c r="I741" s="7"/>
      <c r="J741" s="7"/>
      <c r="K741" s="8" t="str">
        <f t="shared" si="195"/>
        <v/>
      </c>
      <c r="L741" s="9" t="str">
        <f t="shared" si="196"/>
        <v/>
      </c>
      <c r="M741" s="9" t="str">
        <f t="shared" si="197"/>
        <v/>
      </c>
    </row>
    <row r="742" spans="1:13" ht="15.6" x14ac:dyDescent="0.25">
      <c r="A742" s="6">
        <v>5</v>
      </c>
      <c r="B742" s="7"/>
      <c r="C742" s="7"/>
      <c r="D742" s="8" t="str">
        <f t="shared" si="192"/>
        <v/>
      </c>
      <c r="E742" s="9" t="str">
        <f t="shared" si="193"/>
        <v/>
      </c>
      <c r="F742" s="10" t="str">
        <f t="shared" si="194"/>
        <v/>
      </c>
      <c r="G742" s="84"/>
      <c r="H742" s="20">
        <v>5</v>
      </c>
      <c r="I742" s="7"/>
      <c r="J742" s="7"/>
      <c r="K742" s="8" t="str">
        <f t="shared" si="195"/>
        <v/>
      </c>
      <c r="L742" s="9" t="str">
        <f t="shared" si="196"/>
        <v/>
      </c>
      <c r="M742" s="9" t="str">
        <f t="shared" si="197"/>
        <v/>
      </c>
    </row>
    <row r="743" spans="1:13" ht="15.6" x14ac:dyDescent="0.25">
      <c r="A743" s="6">
        <v>6</v>
      </c>
      <c r="B743" s="7"/>
      <c r="C743" s="7"/>
      <c r="D743" s="8" t="str">
        <f t="shared" si="192"/>
        <v/>
      </c>
      <c r="E743" s="9" t="str">
        <f t="shared" si="193"/>
        <v/>
      </c>
      <c r="F743" s="10" t="str">
        <f t="shared" si="194"/>
        <v/>
      </c>
      <c r="G743" s="84"/>
      <c r="H743" s="20">
        <v>6</v>
      </c>
      <c r="I743" s="7"/>
      <c r="J743" s="7"/>
      <c r="K743" s="8" t="str">
        <f t="shared" si="195"/>
        <v/>
      </c>
      <c r="L743" s="9" t="str">
        <f t="shared" si="196"/>
        <v/>
      </c>
      <c r="M743" s="9" t="str">
        <f t="shared" si="197"/>
        <v/>
      </c>
    </row>
    <row r="744" spans="1:13" ht="15.6" x14ac:dyDescent="0.25">
      <c r="A744" s="6">
        <v>7</v>
      </c>
      <c r="B744" s="7"/>
      <c r="C744" s="7"/>
      <c r="D744" s="8" t="str">
        <f t="shared" si="192"/>
        <v/>
      </c>
      <c r="E744" s="9" t="str">
        <f t="shared" si="193"/>
        <v/>
      </c>
      <c r="F744" s="10" t="str">
        <f t="shared" si="194"/>
        <v/>
      </c>
      <c r="G744" s="84"/>
      <c r="H744" s="20">
        <v>7</v>
      </c>
      <c r="I744" s="7"/>
      <c r="J744" s="7"/>
      <c r="K744" s="8" t="str">
        <f t="shared" si="195"/>
        <v/>
      </c>
      <c r="L744" s="9" t="str">
        <f t="shared" si="196"/>
        <v/>
      </c>
      <c r="M744" s="9" t="str">
        <f t="shared" si="197"/>
        <v/>
      </c>
    </row>
    <row r="745" spans="1:13" ht="15.6" x14ac:dyDescent="0.25">
      <c r="A745" s="6">
        <v>8</v>
      </c>
      <c r="B745" s="7"/>
      <c r="C745" s="7"/>
      <c r="D745" s="8" t="str">
        <f t="shared" si="192"/>
        <v/>
      </c>
      <c r="E745" s="9" t="str">
        <f t="shared" si="193"/>
        <v/>
      </c>
      <c r="F745" s="10" t="str">
        <f t="shared" si="194"/>
        <v/>
      </c>
      <c r="G745" s="84"/>
      <c r="H745" s="20">
        <v>8</v>
      </c>
      <c r="I745" s="7"/>
      <c r="J745" s="7"/>
      <c r="K745" s="8" t="str">
        <f t="shared" si="195"/>
        <v/>
      </c>
      <c r="L745" s="9" t="str">
        <f t="shared" si="196"/>
        <v/>
      </c>
      <c r="M745" s="9" t="str">
        <f t="shared" si="197"/>
        <v/>
      </c>
    </row>
    <row r="746" spans="1:13" ht="15.6" x14ac:dyDescent="0.25">
      <c r="A746" s="6">
        <v>9</v>
      </c>
      <c r="B746" s="7"/>
      <c r="C746" s="7"/>
      <c r="D746" s="8" t="str">
        <f t="shared" si="192"/>
        <v/>
      </c>
      <c r="E746" s="9" t="str">
        <f t="shared" si="193"/>
        <v/>
      </c>
      <c r="F746" s="10" t="str">
        <f t="shared" si="194"/>
        <v/>
      </c>
      <c r="G746" s="84"/>
      <c r="H746" s="20">
        <v>9</v>
      </c>
      <c r="I746" s="7"/>
      <c r="J746" s="7"/>
      <c r="K746" s="8" t="str">
        <f t="shared" si="195"/>
        <v/>
      </c>
      <c r="L746" s="9" t="str">
        <f t="shared" si="196"/>
        <v/>
      </c>
      <c r="M746" s="9" t="str">
        <f t="shared" si="197"/>
        <v/>
      </c>
    </row>
    <row r="747" spans="1:13" ht="15.6" x14ac:dyDescent="0.25">
      <c r="A747" s="6">
        <v>10</v>
      </c>
      <c r="B747" s="7"/>
      <c r="C747" s="7"/>
      <c r="D747" s="8" t="str">
        <f t="shared" si="192"/>
        <v/>
      </c>
      <c r="E747" s="9" t="str">
        <f t="shared" si="193"/>
        <v/>
      </c>
      <c r="F747" s="10" t="str">
        <f t="shared" si="194"/>
        <v/>
      </c>
      <c r="G747" s="84"/>
      <c r="H747" s="20">
        <v>10</v>
      </c>
      <c r="I747" s="7"/>
      <c r="J747" s="7"/>
      <c r="K747" s="8" t="str">
        <f t="shared" si="195"/>
        <v/>
      </c>
      <c r="L747" s="9" t="str">
        <f t="shared" si="196"/>
        <v/>
      </c>
      <c r="M747" s="9" t="str">
        <f t="shared" si="197"/>
        <v/>
      </c>
    </row>
    <row r="748" spans="1:13" ht="15.6" x14ac:dyDescent="0.25">
      <c r="A748" s="6">
        <v>11</v>
      </c>
      <c r="B748" s="7"/>
      <c r="C748" s="7"/>
      <c r="D748" s="8" t="str">
        <f t="shared" si="192"/>
        <v/>
      </c>
      <c r="E748" s="9" t="str">
        <f t="shared" si="193"/>
        <v/>
      </c>
      <c r="F748" s="10" t="str">
        <f t="shared" si="194"/>
        <v/>
      </c>
      <c r="G748" s="84"/>
      <c r="H748" s="20">
        <v>11</v>
      </c>
      <c r="I748" s="7"/>
      <c r="J748" s="7"/>
      <c r="K748" s="8" t="str">
        <f t="shared" si="195"/>
        <v/>
      </c>
      <c r="L748" s="9" t="str">
        <f t="shared" si="196"/>
        <v/>
      </c>
      <c r="M748" s="9" t="str">
        <f t="shared" si="197"/>
        <v/>
      </c>
    </row>
    <row r="749" spans="1:13" ht="15.6" x14ac:dyDescent="0.25">
      <c r="A749" s="6">
        <v>12</v>
      </c>
      <c r="B749" s="7"/>
      <c r="C749" s="7"/>
      <c r="D749" s="8" t="str">
        <f t="shared" si="192"/>
        <v/>
      </c>
      <c r="E749" s="9" t="str">
        <f t="shared" si="193"/>
        <v/>
      </c>
      <c r="F749" s="10" t="str">
        <f t="shared" si="194"/>
        <v/>
      </c>
      <c r="G749" s="84"/>
      <c r="H749" s="20">
        <v>12</v>
      </c>
      <c r="I749" s="7"/>
      <c r="J749" s="7"/>
      <c r="K749" s="8" t="str">
        <f t="shared" si="195"/>
        <v/>
      </c>
      <c r="L749" s="9" t="str">
        <f t="shared" si="196"/>
        <v/>
      </c>
      <c r="M749" s="9" t="str">
        <f t="shared" si="197"/>
        <v/>
      </c>
    </row>
    <row r="750" spans="1:13" ht="15.6" x14ac:dyDescent="0.25">
      <c r="A750" s="6">
        <v>13</v>
      </c>
      <c r="B750" s="7"/>
      <c r="C750" s="7"/>
      <c r="D750" s="8" t="str">
        <f t="shared" si="192"/>
        <v/>
      </c>
      <c r="E750" s="9" t="str">
        <f t="shared" si="193"/>
        <v/>
      </c>
      <c r="F750" s="10" t="str">
        <f t="shared" si="194"/>
        <v/>
      </c>
      <c r="G750" s="84"/>
      <c r="H750" s="20">
        <v>13</v>
      </c>
      <c r="I750" s="7"/>
      <c r="J750" s="7"/>
      <c r="K750" s="8" t="str">
        <f t="shared" si="195"/>
        <v/>
      </c>
      <c r="L750" s="9" t="str">
        <f t="shared" si="196"/>
        <v/>
      </c>
      <c r="M750" s="9" t="str">
        <f t="shared" si="197"/>
        <v/>
      </c>
    </row>
    <row r="751" spans="1:13" ht="15.6" x14ac:dyDescent="0.25">
      <c r="A751" s="6">
        <v>14</v>
      </c>
      <c r="B751" s="7"/>
      <c r="C751" s="7"/>
      <c r="D751" s="8" t="str">
        <f t="shared" si="192"/>
        <v/>
      </c>
      <c r="E751" s="9" t="str">
        <f t="shared" si="193"/>
        <v/>
      </c>
      <c r="F751" s="10" t="str">
        <f t="shared" si="194"/>
        <v/>
      </c>
      <c r="G751" s="84"/>
      <c r="H751" s="20">
        <v>14</v>
      </c>
      <c r="I751" s="7"/>
      <c r="J751" s="7"/>
      <c r="K751" s="8" t="str">
        <f t="shared" si="195"/>
        <v/>
      </c>
      <c r="L751" s="9" t="str">
        <f t="shared" si="196"/>
        <v/>
      </c>
      <c r="M751" s="9" t="str">
        <f t="shared" si="197"/>
        <v/>
      </c>
    </row>
    <row r="752" spans="1:13" ht="15.6" x14ac:dyDescent="0.25">
      <c r="A752" s="6">
        <v>15</v>
      </c>
      <c r="B752" s="7"/>
      <c r="C752" s="7"/>
      <c r="D752" s="8" t="str">
        <f t="shared" si="192"/>
        <v/>
      </c>
      <c r="E752" s="9" t="str">
        <f t="shared" si="193"/>
        <v/>
      </c>
      <c r="F752" s="10" t="str">
        <f t="shared" si="194"/>
        <v/>
      </c>
      <c r="G752" s="84"/>
      <c r="H752" s="21">
        <v>15</v>
      </c>
      <c r="I752" s="22"/>
      <c r="J752" s="22"/>
      <c r="K752" s="23" t="str">
        <f t="shared" si="195"/>
        <v/>
      </c>
      <c r="L752" s="24" t="str">
        <f t="shared" si="196"/>
        <v/>
      </c>
      <c r="M752" s="24" t="str">
        <f t="shared" si="197"/>
        <v/>
      </c>
    </row>
    <row r="753" spans="1:13" ht="15.6" x14ac:dyDescent="0.3">
      <c r="A753" s="86" t="s">
        <v>9</v>
      </c>
      <c r="B753" s="87"/>
      <c r="C753" s="87"/>
      <c r="D753" s="88"/>
      <c r="E753" s="89">
        <f>ROUND((SUM(F738:F752)),2)</f>
        <v>0</v>
      </c>
      <c r="F753" s="90"/>
      <c r="G753" s="85"/>
      <c r="H753" s="86" t="s">
        <v>9</v>
      </c>
      <c r="I753" s="87"/>
      <c r="J753" s="87"/>
      <c r="K753" s="88"/>
      <c r="L753" s="89">
        <f>ROUND((SUM(M738:M752)),2)</f>
        <v>0</v>
      </c>
      <c r="M753" s="90"/>
    </row>
    <row r="754" spans="1:13" ht="15.6" x14ac:dyDescent="0.25">
      <c r="A754" s="69" t="s">
        <v>10</v>
      </c>
      <c r="B754" s="70"/>
      <c r="C754" s="70"/>
      <c r="D754" s="70"/>
      <c r="E754" s="70"/>
      <c r="F754" s="71"/>
      <c r="G754" s="12" t="s">
        <v>11</v>
      </c>
      <c r="H754" s="72">
        <f>IF((E753-L753)&lt;0,((E753-L753)*-1),(E753-L753))</f>
        <v>0</v>
      </c>
      <c r="I754" s="73"/>
      <c r="J754" s="73"/>
      <c r="K754" s="73"/>
      <c r="L754" s="73"/>
      <c r="M754" s="74"/>
    </row>
    <row r="755" spans="1:13" ht="15.6" x14ac:dyDescent="0.25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</row>
    <row r="758" spans="1:13" ht="15.6" x14ac:dyDescent="0.25">
      <c r="A758" s="32" t="s">
        <v>52</v>
      </c>
      <c r="B758" s="33"/>
      <c r="C758" s="33"/>
      <c r="D758" s="33"/>
      <c r="E758" s="33"/>
      <c r="F758" s="33"/>
      <c r="G758" s="33"/>
      <c r="H758" s="33"/>
      <c r="I758" s="33"/>
      <c r="J758" s="33"/>
      <c r="K758" s="33"/>
      <c r="L758" s="33"/>
      <c r="M758" s="34"/>
    </row>
    <row r="759" spans="1:13" ht="15.6" x14ac:dyDescent="0.25">
      <c r="A759" s="32" t="s">
        <v>1</v>
      </c>
      <c r="B759" s="33"/>
      <c r="C759" s="33"/>
      <c r="D759" s="33"/>
      <c r="E759" s="33"/>
      <c r="F759" s="34"/>
      <c r="G759" s="83"/>
      <c r="H759" s="32" t="s">
        <v>2</v>
      </c>
      <c r="I759" s="33"/>
      <c r="J759" s="33"/>
      <c r="K759" s="33"/>
      <c r="L759" s="33"/>
      <c r="M759" s="34"/>
    </row>
    <row r="760" spans="1:13" ht="15.6" x14ac:dyDescent="0.25">
      <c r="A760" s="2" t="s">
        <v>3</v>
      </c>
      <c r="B760" s="3" t="s">
        <v>4</v>
      </c>
      <c r="C760" s="3" t="s">
        <v>5</v>
      </c>
      <c r="D760" s="3" t="s">
        <v>6</v>
      </c>
      <c r="E760" s="3" t="s">
        <v>4</v>
      </c>
      <c r="F760" s="4" t="s">
        <v>7</v>
      </c>
      <c r="G760" s="84"/>
      <c r="H760" s="18" t="s">
        <v>3</v>
      </c>
      <c r="I760" s="19" t="str">
        <f>B760</f>
        <v>Dist</v>
      </c>
      <c r="J760" s="19" t="str">
        <f>C760</f>
        <v>R.L</v>
      </c>
      <c r="K760" s="19" t="str">
        <f>D760</f>
        <v>Av.RL</v>
      </c>
      <c r="L760" s="19" t="str">
        <f>E760</f>
        <v>Dist</v>
      </c>
      <c r="M760" s="19" t="str">
        <f>F760</f>
        <v>Area</v>
      </c>
    </row>
    <row r="761" spans="1:13" ht="15.6" x14ac:dyDescent="0.25">
      <c r="A761" s="6">
        <v>1</v>
      </c>
      <c r="B761" s="7"/>
      <c r="C761" s="7"/>
      <c r="D761" s="8" t="s">
        <v>8</v>
      </c>
      <c r="E761" s="9" t="s">
        <v>8</v>
      </c>
      <c r="F761" s="10" t="s">
        <v>8</v>
      </c>
      <c r="G761" s="84"/>
      <c r="H761" s="20">
        <v>1</v>
      </c>
      <c r="I761" s="7"/>
      <c r="J761" s="7"/>
      <c r="K761" s="8" t="s">
        <v>8</v>
      </c>
      <c r="L761" s="9" t="s">
        <v>8</v>
      </c>
      <c r="M761" s="9" t="s">
        <v>8</v>
      </c>
    </row>
    <row r="762" spans="1:13" ht="15.6" x14ac:dyDescent="0.25">
      <c r="A762" s="6">
        <v>2</v>
      </c>
      <c r="B762" s="7"/>
      <c r="C762" s="7"/>
      <c r="D762" s="8" t="str">
        <f t="shared" ref="D762:D775" si="198">IF(C762="","",ROUNDUP(((C761+C762)/2),2))</f>
        <v/>
      </c>
      <c r="E762" s="9" t="str">
        <f t="shared" ref="E762:E775" si="199">IF(B762="","",ROUND((B762-B761),2))</f>
        <v/>
      </c>
      <c r="F762" s="10" t="str">
        <f t="shared" ref="F762:F775" si="200">IF(E762="","",IF(C762="","",ROUND((E762*D762),3)))</f>
        <v/>
      </c>
      <c r="G762" s="84"/>
      <c r="H762" s="20">
        <v>2</v>
      </c>
      <c r="I762" s="7"/>
      <c r="J762" s="7"/>
      <c r="K762" s="8" t="str">
        <f>IF(J762="","",ROUNDUP(((J761+J762)/2),2))</f>
        <v/>
      </c>
      <c r="L762" s="9" t="str">
        <f>IF(I762="","",ROUND((I762-I761),2))</f>
        <v/>
      </c>
      <c r="M762" s="9" t="str">
        <f>IF(L762="","",IF(J762="","",ROUND((L762*K762),3)))</f>
        <v/>
      </c>
    </row>
    <row r="763" spans="1:13" ht="15.6" x14ac:dyDescent="0.25">
      <c r="A763" s="6">
        <v>3</v>
      </c>
      <c r="B763" s="7"/>
      <c r="C763" s="7"/>
      <c r="D763" s="8" t="str">
        <f t="shared" si="198"/>
        <v/>
      </c>
      <c r="E763" s="9" t="str">
        <f t="shared" si="199"/>
        <v/>
      </c>
      <c r="F763" s="10" t="str">
        <f t="shared" si="200"/>
        <v/>
      </c>
      <c r="G763" s="84"/>
      <c r="H763" s="20">
        <v>3</v>
      </c>
      <c r="I763" s="7"/>
      <c r="J763" s="7"/>
      <c r="K763" s="8" t="str">
        <f t="shared" ref="K763:K775" si="201">IF(J763="","",ROUNDUP(((J762+J763)/2),2))</f>
        <v/>
      </c>
      <c r="L763" s="9" t="str">
        <f t="shared" ref="L763:L775" si="202">IF(I763="","",ROUND((I763-I762),2))</f>
        <v/>
      </c>
      <c r="M763" s="9" t="str">
        <f t="shared" ref="M763:M775" si="203">IF(L763="","",IF(J763="","",ROUND((L763*K763),3)))</f>
        <v/>
      </c>
    </row>
    <row r="764" spans="1:13" ht="15.6" x14ac:dyDescent="0.25">
      <c r="A764" s="6">
        <v>4</v>
      </c>
      <c r="B764" s="7"/>
      <c r="C764" s="7"/>
      <c r="D764" s="8" t="str">
        <f t="shared" si="198"/>
        <v/>
      </c>
      <c r="E764" s="9" t="str">
        <f t="shared" si="199"/>
        <v/>
      </c>
      <c r="F764" s="10" t="str">
        <f t="shared" si="200"/>
        <v/>
      </c>
      <c r="G764" s="84"/>
      <c r="H764" s="20">
        <v>4</v>
      </c>
      <c r="I764" s="7"/>
      <c r="J764" s="7"/>
      <c r="K764" s="8" t="str">
        <f t="shared" si="201"/>
        <v/>
      </c>
      <c r="L764" s="9" t="str">
        <f t="shared" si="202"/>
        <v/>
      </c>
      <c r="M764" s="9" t="str">
        <f t="shared" si="203"/>
        <v/>
      </c>
    </row>
    <row r="765" spans="1:13" ht="15.6" x14ac:dyDescent="0.25">
      <c r="A765" s="6">
        <v>5</v>
      </c>
      <c r="B765" s="7"/>
      <c r="C765" s="7"/>
      <c r="D765" s="8" t="str">
        <f t="shared" si="198"/>
        <v/>
      </c>
      <c r="E765" s="9" t="str">
        <f t="shared" si="199"/>
        <v/>
      </c>
      <c r="F765" s="10" t="str">
        <f t="shared" si="200"/>
        <v/>
      </c>
      <c r="G765" s="84"/>
      <c r="H765" s="20">
        <v>5</v>
      </c>
      <c r="I765" s="7"/>
      <c r="J765" s="7"/>
      <c r="K765" s="8" t="str">
        <f t="shared" si="201"/>
        <v/>
      </c>
      <c r="L765" s="9" t="str">
        <f t="shared" si="202"/>
        <v/>
      </c>
      <c r="M765" s="9" t="str">
        <f t="shared" si="203"/>
        <v/>
      </c>
    </row>
    <row r="766" spans="1:13" ht="15.6" x14ac:dyDescent="0.25">
      <c r="A766" s="6">
        <v>6</v>
      </c>
      <c r="B766" s="7"/>
      <c r="C766" s="7"/>
      <c r="D766" s="8" t="str">
        <f t="shared" si="198"/>
        <v/>
      </c>
      <c r="E766" s="9" t="str">
        <f t="shared" si="199"/>
        <v/>
      </c>
      <c r="F766" s="10" t="str">
        <f t="shared" si="200"/>
        <v/>
      </c>
      <c r="G766" s="84"/>
      <c r="H766" s="20">
        <v>6</v>
      </c>
      <c r="I766" s="7"/>
      <c r="J766" s="7"/>
      <c r="K766" s="8" t="str">
        <f t="shared" si="201"/>
        <v/>
      </c>
      <c r="L766" s="9" t="str">
        <f t="shared" si="202"/>
        <v/>
      </c>
      <c r="M766" s="9" t="str">
        <f t="shared" si="203"/>
        <v/>
      </c>
    </row>
    <row r="767" spans="1:13" ht="15.6" x14ac:dyDescent="0.25">
      <c r="A767" s="6">
        <v>7</v>
      </c>
      <c r="B767" s="7"/>
      <c r="C767" s="7"/>
      <c r="D767" s="8" t="str">
        <f t="shared" si="198"/>
        <v/>
      </c>
      <c r="E767" s="9" t="str">
        <f t="shared" si="199"/>
        <v/>
      </c>
      <c r="F767" s="10" t="str">
        <f t="shared" si="200"/>
        <v/>
      </c>
      <c r="G767" s="84"/>
      <c r="H767" s="20">
        <v>7</v>
      </c>
      <c r="I767" s="7"/>
      <c r="J767" s="7"/>
      <c r="K767" s="8" t="str">
        <f t="shared" si="201"/>
        <v/>
      </c>
      <c r="L767" s="9" t="str">
        <f t="shared" si="202"/>
        <v/>
      </c>
      <c r="M767" s="9" t="str">
        <f t="shared" si="203"/>
        <v/>
      </c>
    </row>
    <row r="768" spans="1:13" ht="15.6" x14ac:dyDescent="0.25">
      <c r="A768" s="6">
        <v>8</v>
      </c>
      <c r="B768" s="7"/>
      <c r="C768" s="7"/>
      <c r="D768" s="8" t="str">
        <f t="shared" si="198"/>
        <v/>
      </c>
      <c r="E768" s="9" t="str">
        <f t="shared" si="199"/>
        <v/>
      </c>
      <c r="F768" s="10" t="str">
        <f t="shared" si="200"/>
        <v/>
      </c>
      <c r="G768" s="84"/>
      <c r="H768" s="20">
        <v>8</v>
      </c>
      <c r="I768" s="7"/>
      <c r="J768" s="7"/>
      <c r="K768" s="8" t="str">
        <f t="shared" si="201"/>
        <v/>
      </c>
      <c r="L768" s="9" t="str">
        <f t="shared" si="202"/>
        <v/>
      </c>
      <c r="M768" s="9" t="str">
        <f t="shared" si="203"/>
        <v/>
      </c>
    </row>
    <row r="769" spans="1:13" ht="15.6" x14ac:dyDescent="0.25">
      <c r="A769" s="6">
        <v>9</v>
      </c>
      <c r="B769" s="7"/>
      <c r="C769" s="7"/>
      <c r="D769" s="8" t="str">
        <f t="shared" si="198"/>
        <v/>
      </c>
      <c r="E769" s="9" t="str">
        <f t="shared" si="199"/>
        <v/>
      </c>
      <c r="F769" s="10" t="str">
        <f t="shared" si="200"/>
        <v/>
      </c>
      <c r="G769" s="84"/>
      <c r="H769" s="20">
        <v>9</v>
      </c>
      <c r="I769" s="7"/>
      <c r="J769" s="7"/>
      <c r="K769" s="8" t="str">
        <f t="shared" si="201"/>
        <v/>
      </c>
      <c r="L769" s="9" t="str">
        <f t="shared" si="202"/>
        <v/>
      </c>
      <c r="M769" s="9" t="str">
        <f t="shared" si="203"/>
        <v/>
      </c>
    </row>
    <row r="770" spans="1:13" ht="15.6" x14ac:dyDescent="0.25">
      <c r="A770" s="6">
        <v>10</v>
      </c>
      <c r="B770" s="7"/>
      <c r="C770" s="7"/>
      <c r="D770" s="8" t="str">
        <f t="shared" si="198"/>
        <v/>
      </c>
      <c r="E770" s="9" t="str">
        <f t="shared" si="199"/>
        <v/>
      </c>
      <c r="F770" s="10" t="str">
        <f t="shared" si="200"/>
        <v/>
      </c>
      <c r="G770" s="84"/>
      <c r="H770" s="20">
        <v>10</v>
      </c>
      <c r="I770" s="7"/>
      <c r="J770" s="7"/>
      <c r="K770" s="8" t="str">
        <f t="shared" si="201"/>
        <v/>
      </c>
      <c r="L770" s="9" t="str">
        <f t="shared" si="202"/>
        <v/>
      </c>
      <c r="M770" s="9" t="str">
        <f t="shared" si="203"/>
        <v/>
      </c>
    </row>
    <row r="771" spans="1:13" ht="15.6" x14ac:dyDescent="0.25">
      <c r="A771" s="6">
        <v>11</v>
      </c>
      <c r="B771" s="7"/>
      <c r="C771" s="7"/>
      <c r="D771" s="8" t="str">
        <f t="shared" si="198"/>
        <v/>
      </c>
      <c r="E771" s="9" t="str">
        <f t="shared" si="199"/>
        <v/>
      </c>
      <c r="F771" s="10" t="str">
        <f t="shared" si="200"/>
        <v/>
      </c>
      <c r="G771" s="84"/>
      <c r="H771" s="20">
        <v>11</v>
      </c>
      <c r="I771" s="7"/>
      <c r="J771" s="7"/>
      <c r="K771" s="8" t="str">
        <f t="shared" si="201"/>
        <v/>
      </c>
      <c r="L771" s="9" t="str">
        <f t="shared" si="202"/>
        <v/>
      </c>
      <c r="M771" s="9" t="str">
        <f t="shared" si="203"/>
        <v/>
      </c>
    </row>
    <row r="772" spans="1:13" ht="15.6" x14ac:dyDescent="0.25">
      <c r="A772" s="6">
        <v>12</v>
      </c>
      <c r="B772" s="7"/>
      <c r="C772" s="7"/>
      <c r="D772" s="8" t="str">
        <f t="shared" si="198"/>
        <v/>
      </c>
      <c r="E772" s="9" t="str">
        <f t="shared" si="199"/>
        <v/>
      </c>
      <c r="F772" s="10" t="str">
        <f t="shared" si="200"/>
        <v/>
      </c>
      <c r="G772" s="84"/>
      <c r="H772" s="20">
        <v>12</v>
      </c>
      <c r="I772" s="7"/>
      <c r="J772" s="7"/>
      <c r="K772" s="8" t="str">
        <f t="shared" si="201"/>
        <v/>
      </c>
      <c r="L772" s="9" t="str">
        <f t="shared" si="202"/>
        <v/>
      </c>
      <c r="M772" s="9" t="str">
        <f t="shared" si="203"/>
        <v/>
      </c>
    </row>
    <row r="773" spans="1:13" ht="15.6" x14ac:dyDescent="0.25">
      <c r="A773" s="6">
        <v>13</v>
      </c>
      <c r="B773" s="7"/>
      <c r="C773" s="7"/>
      <c r="D773" s="8" t="str">
        <f t="shared" si="198"/>
        <v/>
      </c>
      <c r="E773" s="9" t="str">
        <f t="shared" si="199"/>
        <v/>
      </c>
      <c r="F773" s="10" t="str">
        <f t="shared" si="200"/>
        <v/>
      </c>
      <c r="G773" s="84"/>
      <c r="H773" s="20">
        <v>13</v>
      </c>
      <c r="I773" s="7"/>
      <c r="J773" s="7"/>
      <c r="K773" s="8" t="str">
        <f t="shared" si="201"/>
        <v/>
      </c>
      <c r="L773" s="9" t="str">
        <f t="shared" si="202"/>
        <v/>
      </c>
      <c r="M773" s="9" t="str">
        <f t="shared" si="203"/>
        <v/>
      </c>
    </row>
    <row r="774" spans="1:13" ht="15.6" x14ac:dyDescent="0.25">
      <c r="A774" s="6">
        <v>14</v>
      </c>
      <c r="B774" s="7"/>
      <c r="C774" s="7"/>
      <c r="D774" s="8" t="str">
        <f t="shared" si="198"/>
        <v/>
      </c>
      <c r="E774" s="9" t="str">
        <f t="shared" si="199"/>
        <v/>
      </c>
      <c r="F774" s="10" t="str">
        <f t="shared" si="200"/>
        <v/>
      </c>
      <c r="G774" s="84"/>
      <c r="H774" s="20">
        <v>14</v>
      </c>
      <c r="I774" s="7"/>
      <c r="J774" s="7"/>
      <c r="K774" s="8" t="str">
        <f t="shared" si="201"/>
        <v/>
      </c>
      <c r="L774" s="9" t="str">
        <f t="shared" si="202"/>
        <v/>
      </c>
      <c r="M774" s="9" t="str">
        <f t="shared" si="203"/>
        <v/>
      </c>
    </row>
    <row r="775" spans="1:13" ht="15.6" x14ac:dyDescent="0.25">
      <c r="A775" s="6">
        <v>15</v>
      </c>
      <c r="B775" s="7"/>
      <c r="C775" s="7"/>
      <c r="D775" s="8" t="str">
        <f t="shared" si="198"/>
        <v/>
      </c>
      <c r="E775" s="9" t="str">
        <f t="shared" si="199"/>
        <v/>
      </c>
      <c r="F775" s="10" t="str">
        <f t="shared" si="200"/>
        <v/>
      </c>
      <c r="G775" s="84"/>
      <c r="H775" s="21">
        <v>15</v>
      </c>
      <c r="I775" s="22"/>
      <c r="J775" s="22"/>
      <c r="K775" s="23" t="str">
        <f t="shared" si="201"/>
        <v/>
      </c>
      <c r="L775" s="24" t="str">
        <f t="shared" si="202"/>
        <v/>
      </c>
      <c r="M775" s="24" t="str">
        <f t="shared" si="203"/>
        <v/>
      </c>
    </row>
    <row r="776" spans="1:13" ht="15.6" x14ac:dyDescent="0.3">
      <c r="A776" s="86" t="s">
        <v>9</v>
      </c>
      <c r="B776" s="87"/>
      <c r="C776" s="87"/>
      <c r="D776" s="88"/>
      <c r="E776" s="89">
        <f>ROUND((SUM(F761:F775)),2)</f>
        <v>0</v>
      </c>
      <c r="F776" s="90"/>
      <c r="G776" s="85"/>
      <c r="H776" s="86" t="s">
        <v>9</v>
      </c>
      <c r="I776" s="87"/>
      <c r="J776" s="87"/>
      <c r="K776" s="88"/>
      <c r="L776" s="89">
        <f>ROUND((SUM(M761:M775)),2)</f>
        <v>0</v>
      </c>
      <c r="M776" s="90"/>
    </row>
    <row r="777" spans="1:13" ht="15.6" x14ac:dyDescent="0.25">
      <c r="A777" s="69" t="s">
        <v>10</v>
      </c>
      <c r="B777" s="70"/>
      <c r="C777" s="70"/>
      <c r="D777" s="70"/>
      <c r="E777" s="70"/>
      <c r="F777" s="71"/>
      <c r="G777" s="12" t="s">
        <v>11</v>
      </c>
      <c r="H777" s="72">
        <f>IF((E776-L776)&lt;0,((E776-L776)*-1),(E776-L776))</f>
        <v>0</v>
      </c>
      <c r="I777" s="73"/>
      <c r="J777" s="73"/>
      <c r="K777" s="73"/>
      <c r="L777" s="73"/>
      <c r="M777" s="74"/>
    </row>
    <row r="778" spans="1:13" ht="15.6" x14ac:dyDescent="0.25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</row>
    <row r="781" spans="1:13" ht="15.6" x14ac:dyDescent="0.25">
      <c r="A781" s="32" t="s">
        <v>53</v>
      </c>
      <c r="B781" s="33"/>
      <c r="C781" s="33"/>
      <c r="D781" s="33"/>
      <c r="E781" s="33"/>
      <c r="F781" s="33"/>
      <c r="G781" s="33"/>
      <c r="H781" s="33"/>
      <c r="I781" s="33"/>
      <c r="J781" s="33"/>
      <c r="K781" s="33"/>
      <c r="L781" s="33"/>
      <c r="M781" s="34"/>
    </row>
    <row r="782" spans="1:13" ht="15.6" x14ac:dyDescent="0.25">
      <c r="A782" s="32" t="s">
        <v>1</v>
      </c>
      <c r="B782" s="33"/>
      <c r="C782" s="33"/>
      <c r="D782" s="33"/>
      <c r="E782" s="33"/>
      <c r="F782" s="34"/>
      <c r="G782" s="83"/>
      <c r="H782" s="32" t="s">
        <v>2</v>
      </c>
      <c r="I782" s="33"/>
      <c r="J782" s="33"/>
      <c r="K782" s="33"/>
      <c r="L782" s="33"/>
      <c r="M782" s="34"/>
    </row>
    <row r="783" spans="1:13" ht="15.6" x14ac:dyDescent="0.25">
      <c r="A783" s="2" t="s">
        <v>3</v>
      </c>
      <c r="B783" s="3" t="s">
        <v>4</v>
      </c>
      <c r="C783" s="3" t="s">
        <v>5</v>
      </c>
      <c r="D783" s="3" t="s">
        <v>6</v>
      </c>
      <c r="E783" s="3" t="s">
        <v>4</v>
      </c>
      <c r="F783" s="4" t="s">
        <v>7</v>
      </c>
      <c r="G783" s="84"/>
      <c r="H783" s="18" t="s">
        <v>3</v>
      </c>
      <c r="I783" s="19" t="str">
        <f>B783</f>
        <v>Dist</v>
      </c>
      <c r="J783" s="19" t="str">
        <f>C783</f>
        <v>R.L</v>
      </c>
      <c r="K783" s="19" t="str">
        <f>D783</f>
        <v>Av.RL</v>
      </c>
      <c r="L783" s="19" t="str">
        <f>E783</f>
        <v>Dist</v>
      </c>
      <c r="M783" s="19" t="str">
        <f>F783</f>
        <v>Area</v>
      </c>
    </row>
    <row r="784" spans="1:13" ht="15.6" x14ac:dyDescent="0.25">
      <c r="A784" s="6">
        <v>1</v>
      </c>
      <c r="B784" s="7"/>
      <c r="C784" s="7"/>
      <c r="D784" s="8" t="s">
        <v>8</v>
      </c>
      <c r="E784" s="9" t="s">
        <v>8</v>
      </c>
      <c r="F784" s="10" t="s">
        <v>8</v>
      </c>
      <c r="G784" s="84"/>
      <c r="H784" s="20">
        <v>1</v>
      </c>
      <c r="I784" s="7"/>
      <c r="J784" s="7"/>
      <c r="K784" s="8" t="s">
        <v>8</v>
      </c>
      <c r="L784" s="9" t="s">
        <v>8</v>
      </c>
      <c r="M784" s="9" t="s">
        <v>8</v>
      </c>
    </row>
    <row r="785" spans="1:13" ht="15.6" x14ac:dyDescent="0.25">
      <c r="A785" s="6">
        <v>2</v>
      </c>
      <c r="B785" s="7"/>
      <c r="C785" s="7"/>
      <c r="D785" s="8" t="str">
        <f t="shared" ref="D785:D798" si="204">IF(C785="","",ROUNDUP(((C784+C785)/2),2))</f>
        <v/>
      </c>
      <c r="E785" s="9" t="str">
        <f t="shared" ref="E785:E798" si="205">IF(B785="","",ROUND((B785-B784),2))</f>
        <v/>
      </c>
      <c r="F785" s="10" t="str">
        <f t="shared" ref="F785:F798" si="206">IF(E785="","",IF(C785="","",ROUND((E785*D785),3)))</f>
        <v/>
      </c>
      <c r="G785" s="84"/>
      <c r="H785" s="20">
        <v>2</v>
      </c>
      <c r="I785" s="7"/>
      <c r="J785" s="7"/>
      <c r="K785" s="8" t="str">
        <f>IF(J785="","",ROUNDUP(((J784+J785)/2),2))</f>
        <v/>
      </c>
      <c r="L785" s="9" t="str">
        <f>IF(I785="","",ROUND((I785-I784),2))</f>
        <v/>
      </c>
      <c r="M785" s="9" t="str">
        <f>IF(L785="","",IF(J785="","",ROUND((L785*K785),3)))</f>
        <v/>
      </c>
    </row>
    <row r="786" spans="1:13" ht="15.6" x14ac:dyDescent="0.25">
      <c r="A786" s="6">
        <v>3</v>
      </c>
      <c r="B786" s="7"/>
      <c r="C786" s="7"/>
      <c r="D786" s="8" t="str">
        <f t="shared" si="204"/>
        <v/>
      </c>
      <c r="E786" s="9" t="str">
        <f t="shared" si="205"/>
        <v/>
      </c>
      <c r="F786" s="10" t="str">
        <f t="shared" si="206"/>
        <v/>
      </c>
      <c r="G786" s="84"/>
      <c r="H786" s="20">
        <v>3</v>
      </c>
      <c r="I786" s="7"/>
      <c r="J786" s="7"/>
      <c r="K786" s="8" t="str">
        <f t="shared" ref="K786:K798" si="207">IF(J786="","",ROUNDUP(((J785+J786)/2),2))</f>
        <v/>
      </c>
      <c r="L786" s="9" t="str">
        <f t="shared" ref="L786:L798" si="208">IF(I786="","",ROUND((I786-I785),2))</f>
        <v/>
      </c>
      <c r="M786" s="9" t="str">
        <f t="shared" ref="M786:M798" si="209">IF(L786="","",IF(J786="","",ROUND((L786*K786),3)))</f>
        <v/>
      </c>
    </row>
    <row r="787" spans="1:13" ht="15.6" x14ac:dyDescent="0.25">
      <c r="A787" s="6">
        <v>4</v>
      </c>
      <c r="B787" s="7"/>
      <c r="C787" s="7"/>
      <c r="D787" s="8" t="str">
        <f t="shared" si="204"/>
        <v/>
      </c>
      <c r="E787" s="9" t="str">
        <f t="shared" si="205"/>
        <v/>
      </c>
      <c r="F787" s="10" t="str">
        <f t="shared" si="206"/>
        <v/>
      </c>
      <c r="G787" s="84"/>
      <c r="H787" s="20">
        <v>4</v>
      </c>
      <c r="I787" s="7"/>
      <c r="J787" s="7"/>
      <c r="K787" s="8" t="str">
        <f t="shared" si="207"/>
        <v/>
      </c>
      <c r="L787" s="9" t="str">
        <f t="shared" si="208"/>
        <v/>
      </c>
      <c r="M787" s="9" t="str">
        <f t="shared" si="209"/>
        <v/>
      </c>
    </row>
    <row r="788" spans="1:13" ht="15.6" x14ac:dyDescent="0.25">
      <c r="A788" s="6">
        <v>5</v>
      </c>
      <c r="B788" s="7"/>
      <c r="C788" s="7"/>
      <c r="D788" s="8" t="str">
        <f t="shared" si="204"/>
        <v/>
      </c>
      <c r="E788" s="9" t="str">
        <f t="shared" si="205"/>
        <v/>
      </c>
      <c r="F788" s="10" t="str">
        <f t="shared" si="206"/>
        <v/>
      </c>
      <c r="G788" s="84"/>
      <c r="H788" s="20">
        <v>5</v>
      </c>
      <c r="I788" s="7"/>
      <c r="J788" s="7"/>
      <c r="K788" s="8" t="str">
        <f t="shared" si="207"/>
        <v/>
      </c>
      <c r="L788" s="9" t="str">
        <f t="shared" si="208"/>
        <v/>
      </c>
      <c r="M788" s="9" t="str">
        <f t="shared" si="209"/>
        <v/>
      </c>
    </row>
    <row r="789" spans="1:13" ht="15.6" x14ac:dyDescent="0.25">
      <c r="A789" s="6">
        <v>6</v>
      </c>
      <c r="B789" s="7"/>
      <c r="C789" s="7"/>
      <c r="D789" s="8" t="str">
        <f t="shared" si="204"/>
        <v/>
      </c>
      <c r="E789" s="9" t="str">
        <f t="shared" si="205"/>
        <v/>
      </c>
      <c r="F789" s="10" t="str">
        <f t="shared" si="206"/>
        <v/>
      </c>
      <c r="G789" s="84"/>
      <c r="H789" s="20">
        <v>6</v>
      </c>
      <c r="I789" s="7"/>
      <c r="J789" s="7"/>
      <c r="K789" s="8" t="str">
        <f t="shared" si="207"/>
        <v/>
      </c>
      <c r="L789" s="9" t="str">
        <f t="shared" si="208"/>
        <v/>
      </c>
      <c r="M789" s="9" t="str">
        <f t="shared" si="209"/>
        <v/>
      </c>
    </row>
    <row r="790" spans="1:13" ht="15.6" x14ac:dyDescent="0.25">
      <c r="A790" s="6">
        <v>7</v>
      </c>
      <c r="B790" s="7"/>
      <c r="C790" s="7"/>
      <c r="D790" s="8" t="str">
        <f t="shared" si="204"/>
        <v/>
      </c>
      <c r="E790" s="9" t="str">
        <f t="shared" si="205"/>
        <v/>
      </c>
      <c r="F790" s="10" t="str">
        <f t="shared" si="206"/>
        <v/>
      </c>
      <c r="G790" s="84"/>
      <c r="H790" s="20">
        <v>7</v>
      </c>
      <c r="I790" s="7"/>
      <c r="J790" s="7"/>
      <c r="K790" s="8" t="str">
        <f t="shared" si="207"/>
        <v/>
      </c>
      <c r="L790" s="9" t="str">
        <f t="shared" si="208"/>
        <v/>
      </c>
      <c r="M790" s="9" t="str">
        <f t="shared" si="209"/>
        <v/>
      </c>
    </row>
    <row r="791" spans="1:13" ht="15.6" x14ac:dyDescent="0.25">
      <c r="A791" s="6">
        <v>8</v>
      </c>
      <c r="B791" s="7"/>
      <c r="C791" s="7"/>
      <c r="D791" s="8" t="str">
        <f t="shared" si="204"/>
        <v/>
      </c>
      <c r="E791" s="9" t="str">
        <f t="shared" si="205"/>
        <v/>
      </c>
      <c r="F791" s="10" t="str">
        <f t="shared" si="206"/>
        <v/>
      </c>
      <c r="G791" s="84"/>
      <c r="H791" s="20">
        <v>8</v>
      </c>
      <c r="I791" s="7"/>
      <c r="J791" s="7"/>
      <c r="K791" s="8" t="str">
        <f t="shared" si="207"/>
        <v/>
      </c>
      <c r="L791" s="9" t="str">
        <f t="shared" si="208"/>
        <v/>
      </c>
      <c r="M791" s="9" t="str">
        <f t="shared" si="209"/>
        <v/>
      </c>
    </row>
    <row r="792" spans="1:13" ht="15.6" x14ac:dyDescent="0.25">
      <c r="A792" s="6">
        <v>9</v>
      </c>
      <c r="B792" s="7"/>
      <c r="C792" s="7"/>
      <c r="D792" s="8" t="str">
        <f t="shared" si="204"/>
        <v/>
      </c>
      <c r="E792" s="9" t="str">
        <f t="shared" si="205"/>
        <v/>
      </c>
      <c r="F792" s="10" t="str">
        <f t="shared" si="206"/>
        <v/>
      </c>
      <c r="G792" s="84"/>
      <c r="H792" s="20">
        <v>9</v>
      </c>
      <c r="I792" s="7"/>
      <c r="J792" s="7"/>
      <c r="K792" s="8" t="str">
        <f t="shared" si="207"/>
        <v/>
      </c>
      <c r="L792" s="9" t="str">
        <f t="shared" si="208"/>
        <v/>
      </c>
      <c r="M792" s="9" t="str">
        <f t="shared" si="209"/>
        <v/>
      </c>
    </row>
    <row r="793" spans="1:13" ht="15.6" x14ac:dyDescent="0.25">
      <c r="A793" s="6">
        <v>10</v>
      </c>
      <c r="B793" s="7"/>
      <c r="C793" s="7"/>
      <c r="D793" s="8" t="str">
        <f t="shared" si="204"/>
        <v/>
      </c>
      <c r="E793" s="9" t="str">
        <f t="shared" si="205"/>
        <v/>
      </c>
      <c r="F793" s="10" t="str">
        <f t="shared" si="206"/>
        <v/>
      </c>
      <c r="G793" s="84"/>
      <c r="H793" s="20">
        <v>10</v>
      </c>
      <c r="I793" s="7"/>
      <c r="J793" s="7"/>
      <c r="K793" s="8" t="str">
        <f t="shared" si="207"/>
        <v/>
      </c>
      <c r="L793" s="9" t="str">
        <f t="shared" si="208"/>
        <v/>
      </c>
      <c r="M793" s="9" t="str">
        <f t="shared" si="209"/>
        <v/>
      </c>
    </row>
    <row r="794" spans="1:13" ht="15.6" x14ac:dyDescent="0.25">
      <c r="A794" s="6">
        <v>11</v>
      </c>
      <c r="B794" s="7"/>
      <c r="C794" s="7"/>
      <c r="D794" s="8" t="str">
        <f t="shared" si="204"/>
        <v/>
      </c>
      <c r="E794" s="9" t="str">
        <f t="shared" si="205"/>
        <v/>
      </c>
      <c r="F794" s="10" t="str">
        <f t="shared" si="206"/>
        <v/>
      </c>
      <c r="G794" s="84"/>
      <c r="H794" s="20">
        <v>11</v>
      </c>
      <c r="I794" s="7"/>
      <c r="J794" s="7"/>
      <c r="K794" s="8" t="str">
        <f t="shared" si="207"/>
        <v/>
      </c>
      <c r="L794" s="9" t="str">
        <f t="shared" si="208"/>
        <v/>
      </c>
      <c r="M794" s="9" t="str">
        <f t="shared" si="209"/>
        <v/>
      </c>
    </row>
    <row r="795" spans="1:13" ht="15.6" x14ac:dyDescent="0.25">
      <c r="A795" s="6">
        <v>12</v>
      </c>
      <c r="B795" s="7"/>
      <c r="C795" s="7"/>
      <c r="D795" s="8" t="str">
        <f t="shared" si="204"/>
        <v/>
      </c>
      <c r="E795" s="9" t="str">
        <f t="shared" si="205"/>
        <v/>
      </c>
      <c r="F795" s="10" t="str">
        <f t="shared" si="206"/>
        <v/>
      </c>
      <c r="G795" s="84"/>
      <c r="H795" s="20">
        <v>12</v>
      </c>
      <c r="I795" s="7"/>
      <c r="J795" s="7"/>
      <c r="K795" s="8" t="str">
        <f t="shared" si="207"/>
        <v/>
      </c>
      <c r="L795" s="9" t="str">
        <f t="shared" si="208"/>
        <v/>
      </c>
      <c r="M795" s="9" t="str">
        <f t="shared" si="209"/>
        <v/>
      </c>
    </row>
    <row r="796" spans="1:13" ht="15.6" x14ac:dyDescent="0.25">
      <c r="A796" s="6">
        <v>13</v>
      </c>
      <c r="B796" s="7"/>
      <c r="C796" s="7"/>
      <c r="D796" s="8" t="str">
        <f t="shared" si="204"/>
        <v/>
      </c>
      <c r="E796" s="9" t="str">
        <f t="shared" si="205"/>
        <v/>
      </c>
      <c r="F796" s="10" t="str">
        <f t="shared" si="206"/>
        <v/>
      </c>
      <c r="G796" s="84"/>
      <c r="H796" s="20">
        <v>13</v>
      </c>
      <c r="I796" s="7"/>
      <c r="J796" s="7"/>
      <c r="K796" s="8" t="str">
        <f t="shared" si="207"/>
        <v/>
      </c>
      <c r="L796" s="9" t="str">
        <f t="shared" si="208"/>
        <v/>
      </c>
      <c r="M796" s="9" t="str">
        <f t="shared" si="209"/>
        <v/>
      </c>
    </row>
    <row r="797" spans="1:13" ht="15.6" x14ac:dyDescent="0.25">
      <c r="A797" s="6">
        <v>14</v>
      </c>
      <c r="B797" s="7"/>
      <c r="C797" s="7"/>
      <c r="D797" s="8" t="str">
        <f t="shared" si="204"/>
        <v/>
      </c>
      <c r="E797" s="9" t="str">
        <f t="shared" si="205"/>
        <v/>
      </c>
      <c r="F797" s="10" t="str">
        <f t="shared" si="206"/>
        <v/>
      </c>
      <c r="G797" s="84"/>
      <c r="H797" s="20">
        <v>14</v>
      </c>
      <c r="I797" s="7"/>
      <c r="J797" s="7"/>
      <c r="K797" s="8" t="str">
        <f t="shared" si="207"/>
        <v/>
      </c>
      <c r="L797" s="9" t="str">
        <f t="shared" si="208"/>
        <v/>
      </c>
      <c r="M797" s="9" t="str">
        <f t="shared" si="209"/>
        <v/>
      </c>
    </row>
    <row r="798" spans="1:13" ht="15.6" x14ac:dyDescent="0.25">
      <c r="A798" s="6">
        <v>15</v>
      </c>
      <c r="B798" s="7"/>
      <c r="C798" s="7"/>
      <c r="D798" s="8" t="str">
        <f t="shared" si="204"/>
        <v/>
      </c>
      <c r="E798" s="9" t="str">
        <f t="shared" si="205"/>
        <v/>
      </c>
      <c r="F798" s="10" t="str">
        <f t="shared" si="206"/>
        <v/>
      </c>
      <c r="G798" s="84"/>
      <c r="H798" s="21">
        <v>15</v>
      </c>
      <c r="I798" s="22"/>
      <c r="J798" s="22"/>
      <c r="K798" s="23" t="str">
        <f t="shared" si="207"/>
        <v/>
      </c>
      <c r="L798" s="24" t="str">
        <f t="shared" si="208"/>
        <v/>
      </c>
      <c r="M798" s="24" t="str">
        <f t="shared" si="209"/>
        <v/>
      </c>
    </row>
    <row r="799" spans="1:13" ht="15.6" x14ac:dyDescent="0.3">
      <c r="A799" s="86" t="s">
        <v>9</v>
      </c>
      <c r="B799" s="87"/>
      <c r="C799" s="87"/>
      <c r="D799" s="88"/>
      <c r="E799" s="89">
        <f>ROUND((SUM(F784:F798)),2)</f>
        <v>0</v>
      </c>
      <c r="F799" s="90"/>
      <c r="G799" s="85"/>
      <c r="H799" s="86" t="s">
        <v>9</v>
      </c>
      <c r="I799" s="87"/>
      <c r="J799" s="87"/>
      <c r="K799" s="88"/>
      <c r="L799" s="89">
        <f>ROUND((SUM(M784:M798)),2)</f>
        <v>0</v>
      </c>
      <c r="M799" s="90"/>
    </row>
    <row r="800" spans="1:13" ht="15.6" x14ac:dyDescent="0.25">
      <c r="A800" s="69" t="s">
        <v>10</v>
      </c>
      <c r="B800" s="70"/>
      <c r="C800" s="70"/>
      <c r="D800" s="70"/>
      <c r="E800" s="70"/>
      <c r="F800" s="71"/>
      <c r="G800" s="12" t="s">
        <v>11</v>
      </c>
      <c r="H800" s="72">
        <f>IF((E799-L799)&lt;0,((E799-L799)*-1),(E799-L799))</f>
        <v>0</v>
      </c>
      <c r="I800" s="73"/>
      <c r="J800" s="73"/>
      <c r="K800" s="73"/>
      <c r="L800" s="73"/>
      <c r="M800" s="74"/>
    </row>
    <row r="801" spans="1:13" ht="15.6" x14ac:dyDescent="0.25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</row>
    <row r="804" spans="1:13" ht="78" x14ac:dyDescent="0.25">
      <c r="A804" s="75" t="s">
        <v>12</v>
      </c>
      <c r="B804" s="76"/>
      <c r="C804" s="76"/>
      <c r="D804" s="76"/>
      <c r="E804" s="76"/>
      <c r="F804" s="76"/>
      <c r="G804" s="76"/>
      <c r="H804" s="76"/>
      <c r="I804" s="76"/>
      <c r="J804" s="76"/>
      <c r="K804" s="76"/>
      <c r="L804" s="76"/>
      <c r="M804" s="77"/>
    </row>
    <row r="805" spans="1:13" ht="14.4" x14ac:dyDescent="0.25">
      <c r="A805" s="78" t="s">
        <v>13</v>
      </c>
      <c r="B805" s="79"/>
      <c r="C805" s="79"/>
      <c r="D805" s="80"/>
      <c r="E805" s="17" t="s">
        <v>14</v>
      </c>
      <c r="F805" s="81" t="s">
        <v>15</v>
      </c>
      <c r="G805" s="80"/>
      <c r="H805" s="81" t="s">
        <v>16</v>
      </c>
      <c r="I805" s="80"/>
      <c r="J805" s="81" t="s">
        <v>0</v>
      </c>
      <c r="K805" s="80"/>
      <c r="L805" s="81" t="s">
        <v>17</v>
      </c>
      <c r="M805" s="82"/>
    </row>
    <row r="806" spans="1:13" ht="41.4" x14ac:dyDescent="0.25">
      <c r="A806" s="58" t="str">
        <f>IF(A3="","",A3)</f>
        <v>C/S  No. :  01 at km. 0.000</v>
      </c>
      <c r="B806" s="59"/>
      <c r="C806" s="59"/>
      <c r="D806" s="60"/>
      <c r="E806" s="14">
        <v>0</v>
      </c>
      <c r="F806" s="61">
        <f>IF(H22="","",H22)</f>
        <v>16.28</v>
      </c>
      <c r="G806" s="62"/>
      <c r="H806" s="63" t="s">
        <v>8</v>
      </c>
      <c r="I806" s="64"/>
      <c r="J806" s="65" t="s">
        <v>8</v>
      </c>
      <c r="K806" s="66"/>
      <c r="L806" s="67" t="s">
        <v>8</v>
      </c>
      <c r="M806" s="68"/>
    </row>
    <row r="807" spans="1:13" ht="41.4" x14ac:dyDescent="0.25">
      <c r="A807" s="49" t="str">
        <f>IF(A25="","",A25)</f>
        <v>C/S  No. : 02 at km. 1.000</v>
      </c>
      <c r="B807" s="50"/>
      <c r="C807" s="50"/>
      <c r="D807" s="51"/>
      <c r="E807" s="15">
        <v>1</v>
      </c>
      <c r="F807" s="52">
        <f>IF(H44="","",H44)</f>
        <v>0</v>
      </c>
      <c r="G807" s="53"/>
      <c r="H807" s="52">
        <f>IF(F807="","",ROUND(((F806+F807)/2),3))</f>
        <v>8.14</v>
      </c>
      <c r="I807" s="53"/>
      <c r="J807" s="54">
        <f>IF(E806="","",IF(E807="","",(E807-E806)*1000))</f>
        <v>1000</v>
      </c>
      <c r="K807" s="55"/>
      <c r="L807" s="56">
        <f>IF(H807="","",IF(J807="","",ROUND((H807*J807),3)))</f>
        <v>8140</v>
      </c>
      <c r="M807" s="57"/>
    </row>
    <row r="808" spans="1:13" ht="41.4" x14ac:dyDescent="0.25">
      <c r="A808" s="49" t="str">
        <f>IF(A47="","",A47)</f>
        <v>C/S  No. : 03 at km. 2.000</v>
      </c>
      <c r="B808" s="50"/>
      <c r="C808" s="50"/>
      <c r="D808" s="51"/>
      <c r="E808" s="15">
        <v>2</v>
      </c>
      <c r="F808" s="52">
        <f>IF(H66="","",H66)</f>
        <v>0</v>
      </c>
      <c r="G808" s="53"/>
      <c r="H808" s="52">
        <f t="shared" ref="H808:H840" si="210">IF(F808="","",ROUND(((F807+F808)/2),3))</f>
        <v>0</v>
      </c>
      <c r="I808" s="53"/>
      <c r="J808" s="54">
        <f t="shared" ref="J808:J840" si="211">IF(E807="","",IF(E808="","",(E808-E807)*1000))</f>
        <v>1000</v>
      </c>
      <c r="K808" s="55"/>
      <c r="L808" s="56">
        <f t="shared" ref="L808:L840" si="212">IF(H808="","",IF(J808="","",ROUND((H808*J808),3)))</f>
        <v>0</v>
      </c>
      <c r="M808" s="57"/>
    </row>
    <row r="809" spans="1:13" ht="41.4" x14ac:dyDescent="0.25">
      <c r="A809" s="49" t="str">
        <f>IF(A69="","",A69)</f>
        <v>C/S  No. : 04 at km. 3.000</v>
      </c>
      <c r="B809" s="50"/>
      <c r="C809" s="50"/>
      <c r="D809" s="51"/>
      <c r="E809" s="15">
        <v>3</v>
      </c>
      <c r="F809" s="52">
        <f>IF(H88="","",H88)</f>
        <v>0</v>
      </c>
      <c r="G809" s="53"/>
      <c r="H809" s="52">
        <f t="shared" si="210"/>
        <v>0</v>
      </c>
      <c r="I809" s="53"/>
      <c r="J809" s="54">
        <f t="shared" si="211"/>
        <v>1000</v>
      </c>
      <c r="K809" s="55"/>
      <c r="L809" s="56">
        <f t="shared" si="212"/>
        <v>0</v>
      </c>
      <c r="M809" s="57"/>
    </row>
    <row r="810" spans="1:13" ht="41.4" x14ac:dyDescent="0.25">
      <c r="A810" s="49" t="str">
        <f>IF(A92="","",A92)</f>
        <v>C/S  No. :05 at km. 4.000</v>
      </c>
      <c r="B810" s="50"/>
      <c r="C810" s="50"/>
      <c r="D810" s="51"/>
      <c r="E810" s="15">
        <v>4</v>
      </c>
      <c r="F810" s="52">
        <f>IF(H111="","",H111)</f>
        <v>0</v>
      </c>
      <c r="G810" s="53"/>
      <c r="H810" s="52">
        <f t="shared" si="210"/>
        <v>0</v>
      </c>
      <c r="I810" s="53"/>
      <c r="J810" s="54">
        <f t="shared" si="211"/>
        <v>1000</v>
      </c>
      <c r="K810" s="55"/>
      <c r="L810" s="56">
        <f t="shared" si="212"/>
        <v>0</v>
      </c>
      <c r="M810" s="57"/>
    </row>
    <row r="811" spans="1:13" ht="41.4" x14ac:dyDescent="0.25">
      <c r="A811" s="49" t="str">
        <f>IF(A114="","",A114)</f>
        <v>C/S  No. : 06 at km. 5.000</v>
      </c>
      <c r="B811" s="50"/>
      <c r="C811" s="50"/>
      <c r="D811" s="51"/>
      <c r="E811" s="15">
        <v>5</v>
      </c>
      <c r="F811" s="52">
        <f>IF(H133="","",H133)</f>
        <v>0</v>
      </c>
      <c r="G811" s="53"/>
      <c r="H811" s="52">
        <f t="shared" si="210"/>
        <v>0</v>
      </c>
      <c r="I811" s="53"/>
      <c r="J811" s="54">
        <f t="shared" si="211"/>
        <v>1000</v>
      </c>
      <c r="K811" s="55"/>
      <c r="L811" s="56">
        <f t="shared" si="212"/>
        <v>0</v>
      </c>
      <c r="M811" s="57"/>
    </row>
    <row r="812" spans="1:13" ht="41.4" x14ac:dyDescent="0.25">
      <c r="A812" s="49" t="str">
        <f>IF(A137="","",A137)</f>
        <v>C/S  No. : 07 at km. 6.000</v>
      </c>
      <c r="B812" s="50"/>
      <c r="C812" s="50"/>
      <c r="D812" s="51"/>
      <c r="E812" s="15">
        <v>6</v>
      </c>
      <c r="F812" s="52">
        <f>IF(H156="","",H156)</f>
        <v>0</v>
      </c>
      <c r="G812" s="53"/>
      <c r="H812" s="52">
        <f t="shared" si="210"/>
        <v>0</v>
      </c>
      <c r="I812" s="53"/>
      <c r="J812" s="54">
        <f t="shared" si="211"/>
        <v>1000</v>
      </c>
      <c r="K812" s="55"/>
      <c r="L812" s="56">
        <f t="shared" si="212"/>
        <v>0</v>
      </c>
      <c r="M812" s="57"/>
    </row>
    <row r="813" spans="1:13" ht="41.4" x14ac:dyDescent="0.25">
      <c r="A813" s="49" t="str">
        <f>IF(A160="","",A160)</f>
        <v>C/S  No. : 08 at km. 7.000</v>
      </c>
      <c r="B813" s="50"/>
      <c r="C813" s="50"/>
      <c r="D813" s="51"/>
      <c r="E813" s="15">
        <v>7</v>
      </c>
      <c r="F813" s="52">
        <f>IF(H179="","",H179)</f>
        <v>0</v>
      </c>
      <c r="G813" s="53"/>
      <c r="H813" s="52">
        <f t="shared" si="210"/>
        <v>0</v>
      </c>
      <c r="I813" s="53"/>
      <c r="J813" s="54">
        <f t="shared" si="211"/>
        <v>1000</v>
      </c>
      <c r="K813" s="55"/>
      <c r="L813" s="56">
        <f t="shared" si="212"/>
        <v>0</v>
      </c>
      <c r="M813" s="57"/>
    </row>
    <row r="814" spans="1:13" ht="41.4" x14ac:dyDescent="0.25">
      <c r="A814" s="49" t="str">
        <f>IF(A183="","",A183)</f>
        <v>C/S  No. : 09 at km. 8.000</v>
      </c>
      <c r="B814" s="50"/>
      <c r="C814" s="50"/>
      <c r="D814" s="51"/>
      <c r="E814" s="15">
        <v>8</v>
      </c>
      <c r="F814" s="52">
        <f>IF(H202="","",H202)</f>
        <v>0</v>
      </c>
      <c r="G814" s="53"/>
      <c r="H814" s="52">
        <f t="shared" si="210"/>
        <v>0</v>
      </c>
      <c r="I814" s="53"/>
      <c r="J814" s="54">
        <f t="shared" si="211"/>
        <v>1000</v>
      </c>
      <c r="K814" s="55"/>
      <c r="L814" s="56">
        <f t="shared" si="212"/>
        <v>0</v>
      </c>
      <c r="M814" s="57"/>
    </row>
    <row r="815" spans="1:13" ht="41.4" x14ac:dyDescent="0.25">
      <c r="A815" s="49" t="str">
        <f>IF(A206="","",A206)</f>
        <v>C/S  No. : 10 at km. 9.000</v>
      </c>
      <c r="B815" s="50"/>
      <c r="C815" s="50"/>
      <c r="D815" s="51"/>
      <c r="E815" s="15">
        <v>9</v>
      </c>
      <c r="F815" s="52">
        <f>IF(H225="","",H225)</f>
        <v>0</v>
      </c>
      <c r="G815" s="53"/>
      <c r="H815" s="52">
        <f t="shared" si="210"/>
        <v>0</v>
      </c>
      <c r="I815" s="53"/>
      <c r="J815" s="54">
        <f t="shared" si="211"/>
        <v>1000</v>
      </c>
      <c r="K815" s="55"/>
      <c r="L815" s="56">
        <f t="shared" si="212"/>
        <v>0</v>
      </c>
      <c r="M815" s="57"/>
    </row>
    <row r="816" spans="1:13" ht="41.4" x14ac:dyDescent="0.25">
      <c r="A816" s="49" t="str">
        <f>IF(A230="","",A230)</f>
        <v>C/S  No. : 11 at km. 10.000</v>
      </c>
      <c r="B816" s="50"/>
      <c r="C816" s="50"/>
      <c r="D816" s="51"/>
      <c r="E816" s="15">
        <v>10</v>
      </c>
      <c r="F816" s="52">
        <f>IF(H249="","",H249)</f>
        <v>0</v>
      </c>
      <c r="G816" s="53"/>
      <c r="H816" s="52">
        <f t="shared" si="210"/>
        <v>0</v>
      </c>
      <c r="I816" s="53"/>
      <c r="J816" s="54">
        <f t="shared" si="211"/>
        <v>1000</v>
      </c>
      <c r="K816" s="55"/>
      <c r="L816" s="56">
        <f t="shared" si="212"/>
        <v>0</v>
      </c>
      <c r="M816" s="57"/>
    </row>
    <row r="817" spans="1:13" ht="41.4" x14ac:dyDescent="0.25">
      <c r="A817" s="49" t="str">
        <f>IF(A253="","",A253)</f>
        <v>C/S  No. : 12 at km. 11.000</v>
      </c>
      <c r="B817" s="50"/>
      <c r="C817" s="50"/>
      <c r="D817" s="51"/>
      <c r="E817" s="15">
        <v>11</v>
      </c>
      <c r="F817" s="52">
        <f>IF(H272="","",H272)</f>
        <v>0</v>
      </c>
      <c r="G817" s="53"/>
      <c r="H817" s="52">
        <f t="shared" si="210"/>
        <v>0</v>
      </c>
      <c r="I817" s="53"/>
      <c r="J817" s="54">
        <f t="shared" si="211"/>
        <v>1000</v>
      </c>
      <c r="K817" s="55"/>
      <c r="L817" s="56">
        <f t="shared" si="212"/>
        <v>0</v>
      </c>
      <c r="M817" s="57"/>
    </row>
    <row r="818" spans="1:13" ht="41.4" x14ac:dyDescent="0.25">
      <c r="A818" s="49" t="str">
        <f>IF(A276="","",A276)</f>
        <v>C/S  No. : 13 at km. 12.000</v>
      </c>
      <c r="B818" s="50"/>
      <c r="C818" s="50"/>
      <c r="D818" s="51"/>
      <c r="E818" s="15">
        <v>12</v>
      </c>
      <c r="F818" s="52">
        <f>IF(H295="","",H295)</f>
        <v>0</v>
      </c>
      <c r="G818" s="53"/>
      <c r="H818" s="52">
        <f t="shared" si="210"/>
        <v>0</v>
      </c>
      <c r="I818" s="53"/>
      <c r="J818" s="54">
        <f t="shared" si="211"/>
        <v>1000</v>
      </c>
      <c r="K818" s="55"/>
      <c r="L818" s="56">
        <f t="shared" si="212"/>
        <v>0</v>
      </c>
      <c r="M818" s="57"/>
    </row>
    <row r="819" spans="1:13" ht="41.4" x14ac:dyDescent="0.25">
      <c r="A819" s="49" t="str">
        <f>IF(A299="","",A299)</f>
        <v>C/S  No. : 14 at km. 13.000</v>
      </c>
      <c r="B819" s="50"/>
      <c r="C819" s="50"/>
      <c r="D819" s="51"/>
      <c r="E819" s="15">
        <v>13</v>
      </c>
      <c r="F819" s="52">
        <f>IF(H318="","",H318)</f>
        <v>0</v>
      </c>
      <c r="G819" s="53"/>
      <c r="H819" s="52">
        <f t="shared" si="210"/>
        <v>0</v>
      </c>
      <c r="I819" s="53"/>
      <c r="J819" s="54">
        <f t="shared" si="211"/>
        <v>1000</v>
      </c>
      <c r="K819" s="55"/>
      <c r="L819" s="56">
        <f t="shared" si="212"/>
        <v>0</v>
      </c>
      <c r="M819" s="57"/>
    </row>
    <row r="820" spans="1:13" ht="41.4" x14ac:dyDescent="0.25">
      <c r="A820" s="49" t="str">
        <f>IF(A322="","",A322)</f>
        <v>C/S  No. : 15 at km. 14.000</v>
      </c>
      <c r="B820" s="50"/>
      <c r="C820" s="50"/>
      <c r="D820" s="51"/>
      <c r="E820" s="15">
        <v>14</v>
      </c>
      <c r="F820" s="52">
        <f>IF(H341="","",H341)</f>
        <v>0</v>
      </c>
      <c r="G820" s="53"/>
      <c r="H820" s="52">
        <f t="shared" si="210"/>
        <v>0</v>
      </c>
      <c r="I820" s="53"/>
      <c r="J820" s="54">
        <f t="shared" si="211"/>
        <v>1000</v>
      </c>
      <c r="K820" s="55"/>
      <c r="L820" s="56">
        <f t="shared" si="212"/>
        <v>0</v>
      </c>
      <c r="M820" s="57"/>
    </row>
    <row r="821" spans="1:13" ht="41.4" x14ac:dyDescent="0.25">
      <c r="A821" s="49" t="str">
        <f>IF(A345="","",A345)</f>
        <v>C/S  No. : 16 at km. 15.000</v>
      </c>
      <c r="B821" s="50"/>
      <c r="C821" s="50"/>
      <c r="D821" s="51"/>
      <c r="E821" s="15">
        <v>15</v>
      </c>
      <c r="F821" s="52">
        <f>IF(H364="","",H364)</f>
        <v>0</v>
      </c>
      <c r="G821" s="53"/>
      <c r="H821" s="52">
        <f t="shared" si="210"/>
        <v>0</v>
      </c>
      <c r="I821" s="53"/>
      <c r="J821" s="54">
        <f t="shared" si="211"/>
        <v>1000</v>
      </c>
      <c r="K821" s="55"/>
      <c r="L821" s="56">
        <f t="shared" si="212"/>
        <v>0</v>
      </c>
      <c r="M821" s="57"/>
    </row>
    <row r="822" spans="1:13" ht="41.4" x14ac:dyDescent="0.25">
      <c r="A822" s="49" t="str">
        <f>IF(A368="","",A368)</f>
        <v>C/S  No. : 17 at km. 16.000</v>
      </c>
      <c r="B822" s="50"/>
      <c r="C822" s="50"/>
      <c r="D822" s="51"/>
      <c r="E822" s="15">
        <v>16</v>
      </c>
      <c r="F822" s="52">
        <f>IF(H387="","",H387)</f>
        <v>0</v>
      </c>
      <c r="G822" s="53"/>
      <c r="H822" s="52">
        <f t="shared" si="210"/>
        <v>0</v>
      </c>
      <c r="I822" s="53"/>
      <c r="J822" s="54">
        <f t="shared" si="211"/>
        <v>1000</v>
      </c>
      <c r="K822" s="55"/>
      <c r="L822" s="56">
        <f t="shared" si="212"/>
        <v>0</v>
      </c>
      <c r="M822" s="57"/>
    </row>
    <row r="823" spans="1:13" ht="41.4" x14ac:dyDescent="0.25">
      <c r="A823" s="49" t="str">
        <f>IF(A391="","",A391)</f>
        <v>C/S  No. : 18 at km. 17.000</v>
      </c>
      <c r="B823" s="50"/>
      <c r="C823" s="50"/>
      <c r="D823" s="51"/>
      <c r="E823" s="15">
        <v>17</v>
      </c>
      <c r="F823" s="52">
        <f>IF(H410="","",H410)</f>
        <v>0</v>
      </c>
      <c r="G823" s="53"/>
      <c r="H823" s="52">
        <f t="shared" si="210"/>
        <v>0</v>
      </c>
      <c r="I823" s="53"/>
      <c r="J823" s="54">
        <f t="shared" si="211"/>
        <v>1000</v>
      </c>
      <c r="K823" s="55"/>
      <c r="L823" s="56">
        <f t="shared" si="212"/>
        <v>0</v>
      </c>
      <c r="M823" s="57"/>
    </row>
    <row r="824" spans="1:13" ht="41.4" x14ac:dyDescent="0.25">
      <c r="A824" s="49" t="str">
        <f>IF(A414="","",A414)</f>
        <v>C/S  No. : 19 at km. 18.000</v>
      </c>
      <c r="B824" s="50"/>
      <c r="C824" s="50"/>
      <c r="D824" s="51"/>
      <c r="E824" s="15">
        <v>18</v>
      </c>
      <c r="F824" s="52">
        <f>IF(H433="","",H433)</f>
        <v>0</v>
      </c>
      <c r="G824" s="53"/>
      <c r="H824" s="52">
        <f t="shared" si="210"/>
        <v>0</v>
      </c>
      <c r="I824" s="53"/>
      <c r="J824" s="54">
        <f t="shared" si="211"/>
        <v>1000</v>
      </c>
      <c r="K824" s="55"/>
      <c r="L824" s="56">
        <f t="shared" si="212"/>
        <v>0</v>
      </c>
      <c r="M824" s="57"/>
    </row>
    <row r="825" spans="1:13" ht="41.4" x14ac:dyDescent="0.25">
      <c r="A825" s="49" t="str">
        <f>IF(A437="","",A437)</f>
        <v>C/S  No. : 20 at km. 29.000</v>
      </c>
      <c r="B825" s="50"/>
      <c r="C825" s="50"/>
      <c r="D825" s="51"/>
      <c r="E825" s="15">
        <v>19</v>
      </c>
      <c r="F825" s="52">
        <f>IF(H456="","",H456)</f>
        <v>0</v>
      </c>
      <c r="G825" s="53"/>
      <c r="H825" s="52">
        <f t="shared" si="210"/>
        <v>0</v>
      </c>
      <c r="I825" s="53"/>
      <c r="J825" s="54">
        <f t="shared" si="211"/>
        <v>1000</v>
      </c>
      <c r="K825" s="55"/>
      <c r="L825" s="56">
        <f t="shared" si="212"/>
        <v>0</v>
      </c>
      <c r="M825" s="57"/>
    </row>
    <row r="826" spans="1:13" ht="41.4" x14ac:dyDescent="0.25">
      <c r="A826" s="49" t="str">
        <f>IF(A460="","",A460)</f>
        <v>C/S  No. : 21 at km. 20.000</v>
      </c>
      <c r="B826" s="50"/>
      <c r="C826" s="50"/>
      <c r="D826" s="51"/>
      <c r="E826" s="15">
        <v>20</v>
      </c>
      <c r="F826" s="52">
        <f>IF(H479="","",H479)</f>
        <v>0</v>
      </c>
      <c r="G826" s="53"/>
      <c r="H826" s="52">
        <f t="shared" si="210"/>
        <v>0</v>
      </c>
      <c r="I826" s="53"/>
      <c r="J826" s="54">
        <f t="shared" si="211"/>
        <v>1000</v>
      </c>
      <c r="K826" s="55"/>
      <c r="L826" s="56">
        <f t="shared" si="212"/>
        <v>0</v>
      </c>
      <c r="M826" s="57"/>
    </row>
    <row r="827" spans="1:13" ht="41.4" x14ac:dyDescent="0.25">
      <c r="A827" s="49" t="str">
        <f>IF(A483="","",A483)</f>
        <v>C/S  No. : 22 at km. 21.000</v>
      </c>
      <c r="B827" s="50"/>
      <c r="C827" s="50"/>
      <c r="D827" s="51"/>
      <c r="E827" s="15">
        <v>21</v>
      </c>
      <c r="F827" s="52">
        <f>IF(H502="","",H502)</f>
        <v>0</v>
      </c>
      <c r="G827" s="53"/>
      <c r="H827" s="52">
        <f t="shared" si="210"/>
        <v>0</v>
      </c>
      <c r="I827" s="53"/>
      <c r="J827" s="54">
        <f t="shared" si="211"/>
        <v>1000</v>
      </c>
      <c r="K827" s="55"/>
      <c r="L827" s="56">
        <f t="shared" si="212"/>
        <v>0</v>
      </c>
      <c r="M827" s="57"/>
    </row>
    <row r="828" spans="1:13" ht="41.4" x14ac:dyDescent="0.25">
      <c r="A828" s="49" t="str">
        <f>IF(A506="","",A506)</f>
        <v>C/S  No. : 23 at km. 22.000</v>
      </c>
      <c r="B828" s="50"/>
      <c r="C828" s="50"/>
      <c r="D828" s="51"/>
      <c r="E828" s="15">
        <v>22</v>
      </c>
      <c r="F828" s="52">
        <f>IF(H525="","",H525)</f>
        <v>0</v>
      </c>
      <c r="G828" s="53"/>
      <c r="H828" s="52">
        <f t="shared" si="210"/>
        <v>0</v>
      </c>
      <c r="I828" s="53"/>
      <c r="J828" s="54">
        <f t="shared" si="211"/>
        <v>1000</v>
      </c>
      <c r="K828" s="55"/>
      <c r="L828" s="56">
        <f t="shared" si="212"/>
        <v>0</v>
      </c>
      <c r="M828" s="57"/>
    </row>
    <row r="829" spans="1:13" ht="41.4" x14ac:dyDescent="0.25">
      <c r="A829" s="49" t="str">
        <f>IF(A528="","",A528)</f>
        <v>C/S  No. : 24 at km. 23.000</v>
      </c>
      <c r="B829" s="50"/>
      <c r="C829" s="50"/>
      <c r="D829" s="51"/>
      <c r="E829" s="15">
        <v>23</v>
      </c>
      <c r="F829" s="52">
        <f>IF(H547="","",H547)</f>
        <v>0</v>
      </c>
      <c r="G829" s="53"/>
      <c r="H829" s="52">
        <f t="shared" si="210"/>
        <v>0</v>
      </c>
      <c r="I829" s="53"/>
      <c r="J829" s="54">
        <f t="shared" si="211"/>
        <v>1000</v>
      </c>
      <c r="K829" s="55"/>
      <c r="L829" s="56">
        <f t="shared" si="212"/>
        <v>0</v>
      </c>
      <c r="M829" s="57"/>
    </row>
    <row r="830" spans="1:13" ht="41.4" x14ac:dyDescent="0.25">
      <c r="A830" s="49" t="str">
        <f>IF(A551="","",A551)</f>
        <v>C/S  No. : 25 at km. 24.000</v>
      </c>
      <c r="B830" s="50"/>
      <c r="C830" s="50"/>
      <c r="D830" s="51"/>
      <c r="E830" s="15">
        <v>24</v>
      </c>
      <c r="F830" s="52">
        <f>IF(H570="","",H570)</f>
        <v>0</v>
      </c>
      <c r="G830" s="53"/>
      <c r="H830" s="52">
        <f t="shared" si="210"/>
        <v>0</v>
      </c>
      <c r="I830" s="53"/>
      <c r="J830" s="54">
        <f t="shared" si="211"/>
        <v>1000</v>
      </c>
      <c r="K830" s="55"/>
      <c r="L830" s="56">
        <f t="shared" si="212"/>
        <v>0</v>
      </c>
      <c r="M830" s="57"/>
    </row>
    <row r="831" spans="1:13" ht="41.4" x14ac:dyDescent="0.25">
      <c r="A831" s="49" t="str">
        <f>IF(A574="","",A574)</f>
        <v>C/S  No. : 26 at km. 25.000</v>
      </c>
      <c r="B831" s="50"/>
      <c r="C831" s="50"/>
      <c r="D831" s="51"/>
      <c r="E831" s="15">
        <v>25</v>
      </c>
      <c r="F831" s="52">
        <f>IF(H593="","",H593)</f>
        <v>0</v>
      </c>
      <c r="G831" s="53"/>
      <c r="H831" s="52">
        <f t="shared" si="210"/>
        <v>0</v>
      </c>
      <c r="I831" s="53"/>
      <c r="J831" s="54">
        <f t="shared" si="211"/>
        <v>1000</v>
      </c>
      <c r="K831" s="55"/>
      <c r="L831" s="56">
        <f t="shared" si="212"/>
        <v>0</v>
      </c>
      <c r="M831" s="57"/>
    </row>
    <row r="832" spans="1:13" ht="41.4" x14ac:dyDescent="0.25">
      <c r="A832" s="49" t="str">
        <f>IF(A597="","",A597)</f>
        <v>C/S  No. : 27 at km. 26.000</v>
      </c>
      <c r="B832" s="50"/>
      <c r="C832" s="50"/>
      <c r="D832" s="51"/>
      <c r="E832" s="15">
        <v>26</v>
      </c>
      <c r="F832" s="52">
        <f>IF(H616="","",H616)</f>
        <v>0</v>
      </c>
      <c r="G832" s="53"/>
      <c r="H832" s="52">
        <f t="shared" si="210"/>
        <v>0</v>
      </c>
      <c r="I832" s="53"/>
      <c r="J832" s="54">
        <f t="shared" si="211"/>
        <v>1000</v>
      </c>
      <c r="K832" s="55"/>
      <c r="L832" s="56">
        <f t="shared" si="212"/>
        <v>0</v>
      </c>
      <c r="M832" s="57"/>
    </row>
    <row r="833" spans="1:13" ht="41.4" x14ac:dyDescent="0.25">
      <c r="A833" s="49" t="str">
        <f>IF(A620="","",A620)</f>
        <v>C/S  No. : 28 at km. 27.000</v>
      </c>
      <c r="B833" s="50"/>
      <c r="C833" s="50"/>
      <c r="D833" s="51"/>
      <c r="E833" s="15">
        <v>27</v>
      </c>
      <c r="F833" s="52">
        <f>IF(H639="","",H639)</f>
        <v>0</v>
      </c>
      <c r="G833" s="53"/>
      <c r="H833" s="52">
        <f t="shared" si="210"/>
        <v>0</v>
      </c>
      <c r="I833" s="53"/>
      <c r="J833" s="54">
        <f t="shared" si="211"/>
        <v>1000</v>
      </c>
      <c r="K833" s="55"/>
      <c r="L833" s="56">
        <f t="shared" si="212"/>
        <v>0</v>
      </c>
      <c r="M833" s="57"/>
    </row>
    <row r="834" spans="1:13" ht="41.4" x14ac:dyDescent="0.25">
      <c r="A834" s="49" t="str">
        <f>IF(A643="","",A643)</f>
        <v>C/S  No. : 29 at km. 28.000</v>
      </c>
      <c r="B834" s="50"/>
      <c r="C834" s="50"/>
      <c r="D834" s="51"/>
      <c r="E834" s="15">
        <v>28</v>
      </c>
      <c r="F834" s="52">
        <f>IF(H662="","",H662)</f>
        <v>0</v>
      </c>
      <c r="G834" s="53"/>
      <c r="H834" s="52">
        <f t="shared" si="210"/>
        <v>0</v>
      </c>
      <c r="I834" s="53"/>
      <c r="J834" s="54">
        <f t="shared" si="211"/>
        <v>1000</v>
      </c>
      <c r="K834" s="55"/>
      <c r="L834" s="56">
        <f t="shared" si="212"/>
        <v>0</v>
      </c>
      <c r="M834" s="57"/>
    </row>
    <row r="835" spans="1:13" ht="41.4" x14ac:dyDescent="0.25">
      <c r="A835" s="49" t="str">
        <f>IF(A666="","",A666)</f>
        <v>C/S  No. : 30 at km. 29.000</v>
      </c>
      <c r="B835" s="50"/>
      <c r="C835" s="50"/>
      <c r="D835" s="51"/>
      <c r="E835" s="15">
        <v>29</v>
      </c>
      <c r="F835" s="52">
        <f>IF(H685="","",H685)</f>
        <v>0</v>
      </c>
      <c r="G835" s="53"/>
      <c r="H835" s="52">
        <f t="shared" si="210"/>
        <v>0</v>
      </c>
      <c r="I835" s="53"/>
      <c r="J835" s="54">
        <f t="shared" si="211"/>
        <v>1000</v>
      </c>
      <c r="K835" s="55"/>
      <c r="L835" s="56">
        <f t="shared" si="212"/>
        <v>0</v>
      </c>
      <c r="M835" s="57"/>
    </row>
    <row r="836" spans="1:13" ht="41.4" x14ac:dyDescent="0.25">
      <c r="A836" s="49" t="str">
        <f>IF(A689="","",A689)</f>
        <v>C/S  No. : 31 at km. 30.000</v>
      </c>
      <c r="B836" s="50"/>
      <c r="C836" s="50"/>
      <c r="D836" s="51"/>
      <c r="E836" s="15">
        <v>30</v>
      </c>
      <c r="F836" s="52">
        <f>IF(H708="","",H708)</f>
        <v>0</v>
      </c>
      <c r="G836" s="53"/>
      <c r="H836" s="52">
        <f t="shared" si="210"/>
        <v>0</v>
      </c>
      <c r="I836" s="53"/>
      <c r="J836" s="54">
        <f t="shared" si="211"/>
        <v>1000</v>
      </c>
      <c r="K836" s="55"/>
      <c r="L836" s="56">
        <f t="shared" si="212"/>
        <v>0</v>
      </c>
      <c r="M836" s="57"/>
    </row>
    <row r="837" spans="1:13" ht="41.4" x14ac:dyDescent="0.25">
      <c r="A837" s="49" t="str">
        <f>IF(A712="","",A712)</f>
        <v>C/S  No. : 32 at km. 31.000</v>
      </c>
      <c r="B837" s="50"/>
      <c r="C837" s="50"/>
      <c r="D837" s="51"/>
      <c r="E837" s="15">
        <v>31</v>
      </c>
      <c r="F837" s="52">
        <f>IF(H731="","",H731)</f>
        <v>0</v>
      </c>
      <c r="G837" s="53"/>
      <c r="H837" s="52">
        <f t="shared" si="210"/>
        <v>0</v>
      </c>
      <c r="I837" s="53"/>
      <c r="J837" s="54">
        <f t="shared" si="211"/>
        <v>1000</v>
      </c>
      <c r="K837" s="55"/>
      <c r="L837" s="56">
        <f t="shared" si="212"/>
        <v>0</v>
      </c>
      <c r="M837" s="57"/>
    </row>
    <row r="838" spans="1:13" ht="41.4" x14ac:dyDescent="0.25">
      <c r="A838" s="49" t="str">
        <f>IF(A735="","",A735)</f>
        <v>C/S  No. : 33 at km. 32.000</v>
      </c>
      <c r="B838" s="50"/>
      <c r="C838" s="50"/>
      <c r="D838" s="51"/>
      <c r="E838" s="15">
        <v>32</v>
      </c>
      <c r="F838" s="52">
        <f>IF(H754="","",H754)</f>
        <v>0</v>
      </c>
      <c r="G838" s="53"/>
      <c r="H838" s="52">
        <f t="shared" si="210"/>
        <v>0</v>
      </c>
      <c r="I838" s="53"/>
      <c r="J838" s="54">
        <f t="shared" si="211"/>
        <v>1000</v>
      </c>
      <c r="K838" s="55"/>
      <c r="L838" s="56">
        <f t="shared" si="212"/>
        <v>0</v>
      </c>
      <c r="M838" s="57"/>
    </row>
    <row r="839" spans="1:13" ht="41.4" x14ac:dyDescent="0.25">
      <c r="A839" s="49" t="str">
        <f>IF(A758="","",A758)</f>
        <v>C/S  No. : 34 at km. 33.000</v>
      </c>
      <c r="B839" s="50"/>
      <c r="C839" s="50"/>
      <c r="D839" s="51"/>
      <c r="E839" s="15">
        <v>33</v>
      </c>
      <c r="F839" s="52">
        <f>IF(H777="","",H777)</f>
        <v>0</v>
      </c>
      <c r="G839" s="53"/>
      <c r="H839" s="52">
        <f t="shared" si="210"/>
        <v>0</v>
      </c>
      <c r="I839" s="53"/>
      <c r="J839" s="54">
        <f t="shared" si="211"/>
        <v>1000</v>
      </c>
      <c r="K839" s="55"/>
      <c r="L839" s="56">
        <f t="shared" si="212"/>
        <v>0</v>
      </c>
      <c r="M839" s="57"/>
    </row>
    <row r="840" spans="1:13" ht="41.4" x14ac:dyDescent="0.25">
      <c r="A840" s="38" t="str">
        <f>IF(A781="","",A781)</f>
        <v>C/S  No. : 35 at km. 34.000</v>
      </c>
      <c r="B840" s="39"/>
      <c r="C840" s="39"/>
      <c r="D840" s="40"/>
      <c r="E840" s="16">
        <v>34</v>
      </c>
      <c r="F840" s="41">
        <f>IF(H800="","",H800)</f>
        <v>0</v>
      </c>
      <c r="G840" s="42"/>
      <c r="H840" s="41">
        <f t="shared" si="210"/>
        <v>0</v>
      </c>
      <c r="I840" s="42"/>
      <c r="J840" s="43">
        <f t="shared" si="211"/>
        <v>1000</v>
      </c>
      <c r="K840" s="44"/>
      <c r="L840" s="45">
        <f t="shared" si="212"/>
        <v>0</v>
      </c>
      <c r="M840" s="46"/>
    </row>
    <row r="841" spans="1:13" ht="15.6" x14ac:dyDescent="0.25">
      <c r="A841" s="47">
        <f>((SUM(J806:K840)))</f>
        <v>34000</v>
      </c>
      <c r="B841" s="47"/>
      <c r="C841" s="47"/>
      <c r="D841" s="47"/>
      <c r="E841" s="47"/>
      <c r="F841" s="47"/>
      <c r="G841" s="47"/>
      <c r="H841" s="47"/>
      <c r="I841" s="47"/>
      <c r="J841" s="47"/>
      <c r="K841" s="47"/>
      <c r="L841" s="48">
        <f>SUM(L806:M840)</f>
        <v>8140</v>
      </c>
      <c r="M841" s="48"/>
    </row>
    <row r="842" spans="1:13" ht="15.6" x14ac:dyDescent="0.25">
      <c r="A842" s="36" t="s">
        <v>54</v>
      </c>
      <c r="B842" s="36"/>
      <c r="C842" s="36"/>
      <c r="D842" s="36"/>
      <c r="E842" s="36"/>
      <c r="F842" s="36"/>
      <c r="G842" s="36"/>
      <c r="H842" s="36"/>
      <c r="I842" s="36"/>
      <c r="J842" s="36"/>
      <c r="K842" s="36"/>
      <c r="L842" s="37">
        <f>L841</f>
        <v>8140</v>
      </c>
      <c r="M842" s="3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2</Pages>
  <Words>0</Words>
  <Characters>0</Characters>
  <Application>Microsoft Excel</Application>
  <DocSecurity>0</DocSecurity>
  <Lines>0</Lines>
  <Paragraphs>0</Paragraphs>
  <MMClips>0</MMClips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Package_Info</vt:lpstr>
      <vt:lpstr>Raw_Cross_Section_Data</vt:lpstr>
      <vt:lpstr>Data_index</vt:lpstr>
      <vt:lpstr>Khal_Info</vt:lpstr>
      <vt:lpstr>Only_Data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MOSHIOUL</dc:creator>
  <cp:lastModifiedBy>Home</cp:lastModifiedBy>
  <cp:revision>3</cp:revision>
  <cp:lastPrinted>2021-10-23T16:05:20Z</cp:lastPrinted>
  <dcterms:created xsi:type="dcterms:W3CDTF">2019-04-27T12:15:38Z</dcterms:created>
  <dcterms:modified xsi:type="dcterms:W3CDTF">2022-03-10T02:26:37Z</dcterms:modified>
</cp:coreProperties>
</file>